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jgirona.org\shares\sani\PAISATGE I BIODIVERSITAT\01.02 CONCURSOS\2025\2025032492 - MAJOR - CETS - JARDINS I MEDI NAT\PRESSUPOST CETS 2025\TCQ\XL A CANVIAR TITOLS DE LOTS\XL DEFINITIU\"/>
    </mc:Choice>
  </mc:AlternateContent>
  <bookViews>
    <workbookView xWindow="0" yWindow="0" windowWidth="15330" windowHeight="4950"/>
  </bookViews>
  <sheets>
    <sheet name="INSTRUCCIONS" sheetId="10" r:id="rId1"/>
    <sheet name="T-SMP" sheetId="8" r:id="rId2"/>
    <sheet name="PREU_FEINA" sheetId="7" r:id="rId3"/>
    <sheet name="PRESSUPOST" sheetId="2" r:id="rId4"/>
    <sheet name="RESUM PRESSUPOST" sheetId="11" r:id="rId5"/>
  </sheets>
  <calcPr calcId="162913"/>
</workbook>
</file>

<file path=xl/calcChain.xml><?xml version="1.0" encoding="utf-8"?>
<calcChain xmlns="http://schemas.openxmlformats.org/spreadsheetml/2006/main">
  <c r="B3" i="11" l="1"/>
  <c r="J1270" i="7"/>
  <c r="J1258" i="7"/>
  <c r="J1247" i="7"/>
  <c r="J1235" i="7"/>
  <c r="J1223" i="7"/>
  <c r="J1206" i="7"/>
  <c r="J1189" i="7"/>
  <c r="J1173" i="7"/>
  <c r="J1161" i="7"/>
  <c r="J1148" i="7"/>
  <c r="J1133" i="7"/>
  <c r="J1121" i="7"/>
  <c r="J1109" i="7"/>
  <c r="J1094" i="7"/>
  <c r="J1081" i="7"/>
  <c r="J1068" i="7"/>
  <c r="J1051" i="7"/>
  <c r="J1034" i="7"/>
  <c r="J1027" i="7"/>
  <c r="J1013" i="7"/>
  <c r="J999" i="7"/>
  <c r="J981" i="7"/>
  <c r="J963" i="7"/>
  <c r="J946" i="7"/>
  <c r="J934" i="7"/>
  <c r="J916" i="7"/>
  <c r="J898" i="7"/>
  <c r="J880" i="7"/>
  <c r="J868" i="7"/>
  <c r="J852" i="7"/>
  <c r="J834" i="7"/>
  <c r="J815" i="7"/>
  <c r="J796" i="7"/>
  <c r="J778" i="7"/>
  <c r="J759" i="7"/>
  <c r="J745" i="7"/>
  <c r="J732" i="7"/>
  <c r="J720" i="7"/>
  <c r="J708" i="7"/>
  <c r="J696" i="7"/>
  <c r="J683" i="7"/>
  <c r="J664" i="7"/>
  <c r="J651" i="7"/>
  <c r="J638" i="7"/>
  <c r="J625" i="7"/>
  <c r="J612" i="7"/>
  <c r="J599" i="7"/>
  <c r="J582" i="7"/>
  <c r="J565" i="7"/>
  <c r="J552" i="7"/>
  <c r="J536" i="7"/>
  <c r="J523" i="7"/>
  <c r="J505" i="7"/>
  <c r="J486" i="7"/>
  <c r="J468" i="7"/>
  <c r="J449" i="7"/>
  <c r="J431" i="7"/>
  <c r="J412" i="7"/>
  <c r="J394" i="7"/>
  <c r="J375" i="7"/>
  <c r="J357" i="7"/>
  <c r="J338" i="7"/>
  <c r="J321" i="7"/>
  <c r="J311" i="7"/>
  <c r="J301" i="7"/>
  <c r="J289" i="7"/>
  <c r="J272" i="7"/>
  <c r="J258" i="7"/>
  <c r="J242" i="7"/>
  <c r="J226" i="7"/>
  <c r="J210" i="7"/>
  <c r="J197" i="7"/>
  <c r="J187" i="7"/>
  <c r="J171" i="7"/>
  <c r="J155" i="7"/>
  <c r="J138" i="7"/>
  <c r="J123" i="7"/>
  <c r="J106" i="7"/>
  <c r="J89" i="7"/>
  <c r="J69" i="7"/>
  <c r="J56" i="7"/>
  <c r="J41" i="7"/>
  <c r="J28" i="7"/>
  <c r="J11" i="7"/>
  <c r="G1279" i="7"/>
  <c r="I1279" i="7" s="1"/>
  <c r="G1276" i="7"/>
  <c r="I1276" i="7" s="1"/>
  <c r="K1277" i="7" s="1"/>
  <c r="G1273" i="7"/>
  <c r="I1273" i="7" s="1"/>
  <c r="G1272" i="7"/>
  <c r="I1272" i="7" s="1"/>
  <c r="G1263" i="7"/>
  <c r="I1263" i="7" s="1"/>
  <c r="K1264" i="7" s="1"/>
  <c r="G1260" i="7"/>
  <c r="I1260" i="7" s="1"/>
  <c r="K1261" i="7" s="1"/>
  <c r="I1266" i="7" s="1"/>
  <c r="G1252" i="7"/>
  <c r="I1252" i="7" s="1"/>
  <c r="G1249" i="7"/>
  <c r="I1249" i="7" s="1"/>
  <c r="K1250" i="7" s="1"/>
  <c r="I1254" i="7" s="1"/>
  <c r="G1240" i="7"/>
  <c r="G1237" i="7"/>
  <c r="I1237" i="7" s="1"/>
  <c r="K1238" i="7" s="1"/>
  <c r="I1243" i="7" s="1"/>
  <c r="G1228" i="7"/>
  <c r="I1228" i="7" s="1"/>
  <c r="K1229" i="7" s="1"/>
  <c r="G1225" i="7"/>
  <c r="I1225" i="7" s="1"/>
  <c r="K1226" i="7" s="1"/>
  <c r="I1231" i="7" s="1"/>
  <c r="G1216" i="7"/>
  <c r="G1215" i="7"/>
  <c r="I1215" i="7" s="1"/>
  <c r="G1212" i="7"/>
  <c r="I1212" i="7" s="1"/>
  <c r="K1213" i="7" s="1"/>
  <c r="G1209" i="7"/>
  <c r="I1209" i="7" s="1"/>
  <c r="G1208" i="7"/>
  <c r="I1208" i="7" s="1"/>
  <c r="G1199" i="7"/>
  <c r="I1199" i="7" s="1"/>
  <c r="G1198" i="7"/>
  <c r="I1198" i="7" s="1"/>
  <c r="G1195" i="7"/>
  <c r="I1195" i="7" s="1"/>
  <c r="K1196" i="7" s="1"/>
  <c r="G1192" i="7"/>
  <c r="G1191" i="7"/>
  <c r="I1191" i="7" s="1"/>
  <c r="G1182" i="7"/>
  <c r="I1182" i="7" s="1"/>
  <c r="K1183" i="7" s="1"/>
  <c r="G1179" i="7"/>
  <c r="G1178" i="7"/>
  <c r="G1175" i="7"/>
  <c r="I1175" i="7" s="1"/>
  <c r="K1176" i="7" s="1"/>
  <c r="I1185" i="7" s="1"/>
  <c r="G1166" i="7"/>
  <c r="G1163" i="7"/>
  <c r="G1154" i="7"/>
  <c r="I1154" i="7" s="1"/>
  <c r="K1155" i="7" s="1"/>
  <c r="G1151" i="7"/>
  <c r="I1151" i="7" s="1"/>
  <c r="G1150" i="7"/>
  <c r="I1150" i="7" s="1"/>
  <c r="G1141" i="7"/>
  <c r="I1141" i="7" s="1"/>
  <c r="K1142" i="7" s="1"/>
  <c r="G1138" i="7"/>
  <c r="I1138" i="7" s="1"/>
  <c r="K1139" i="7" s="1"/>
  <c r="G1135" i="7"/>
  <c r="I1135" i="7" s="1"/>
  <c r="K1136" i="7" s="1"/>
  <c r="I1144" i="7" s="1"/>
  <c r="G1126" i="7"/>
  <c r="I1126" i="7" s="1"/>
  <c r="K1127" i="7" s="1"/>
  <c r="G1123" i="7"/>
  <c r="G1114" i="7"/>
  <c r="I1114" i="7" s="1"/>
  <c r="K1115" i="7" s="1"/>
  <c r="G1111" i="7"/>
  <c r="I1111" i="7" s="1"/>
  <c r="K1112" i="7" s="1"/>
  <c r="I1117" i="7" s="1"/>
  <c r="G1102" i="7"/>
  <c r="G1099" i="7"/>
  <c r="I1099" i="7" s="1"/>
  <c r="G1096" i="7"/>
  <c r="I1096" i="7" s="1"/>
  <c r="K1097" i="7" s="1"/>
  <c r="I1105" i="7" s="1"/>
  <c r="G1087" i="7"/>
  <c r="G1084" i="7"/>
  <c r="G1083" i="7"/>
  <c r="I1083" i="7" s="1"/>
  <c r="G1074" i="7"/>
  <c r="I1074" i="7" s="1"/>
  <c r="G1073" i="7"/>
  <c r="I1073" i="7" s="1"/>
  <c r="G1070" i="7"/>
  <c r="I1070" i="7" s="1"/>
  <c r="K1071" i="7" s="1"/>
  <c r="I1077" i="7" s="1"/>
  <c r="G1061" i="7"/>
  <c r="G1058" i="7"/>
  <c r="I1058" i="7" s="1"/>
  <c r="G1057" i="7"/>
  <c r="G1054" i="7"/>
  <c r="I1054" i="7" s="1"/>
  <c r="G1053" i="7"/>
  <c r="G1044" i="7"/>
  <c r="I1044" i="7" s="1"/>
  <c r="K1045" i="7" s="1"/>
  <c r="G1041" i="7"/>
  <c r="I1041" i="7" s="1"/>
  <c r="G1040" i="7"/>
  <c r="G1037" i="7"/>
  <c r="I1037" i="7" s="1"/>
  <c r="G1036" i="7"/>
  <c r="I1036" i="7" s="1"/>
  <c r="G1029" i="7"/>
  <c r="I1029" i="7" s="1"/>
  <c r="K1031" i="7" s="1"/>
  <c r="K1032" i="7" s="1"/>
  <c r="K1027" i="7" s="1"/>
  <c r="E16" i="2" s="1"/>
  <c r="G16" i="2" s="1"/>
  <c r="G1020" i="7"/>
  <c r="I1020" i="7" s="1"/>
  <c r="G1019" i="7"/>
  <c r="G1016" i="7"/>
  <c r="I1016" i="7" s="1"/>
  <c r="G1015" i="7"/>
  <c r="G1006" i="7"/>
  <c r="I1006" i="7" s="1"/>
  <c r="G1005" i="7"/>
  <c r="I1005" i="7" s="1"/>
  <c r="G1002" i="7"/>
  <c r="I1002" i="7" s="1"/>
  <c r="G1001" i="7"/>
  <c r="I1001" i="7" s="1"/>
  <c r="G992" i="7"/>
  <c r="I992" i="7" s="1"/>
  <c r="G991" i="7"/>
  <c r="G988" i="7"/>
  <c r="I988" i="7" s="1"/>
  <c r="G987" i="7"/>
  <c r="I987" i="7" s="1"/>
  <c r="G984" i="7"/>
  <c r="I984" i="7" s="1"/>
  <c r="G983" i="7"/>
  <c r="G974" i="7"/>
  <c r="G973" i="7"/>
  <c r="G970" i="7"/>
  <c r="I970" i="7" s="1"/>
  <c r="G969" i="7"/>
  <c r="G966" i="7"/>
  <c r="G965" i="7"/>
  <c r="I965" i="7" s="1"/>
  <c r="G956" i="7"/>
  <c r="G953" i="7"/>
  <c r="I953" i="7" s="1"/>
  <c r="G952" i="7"/>
  <c r="G949" i="7"/>
  <c r="I949" i="7" s="1"/>
  <c r="G948" i="7"/>
  <c r="I948" i="7" s="1"/>
  <c r="G939" i="7"/>
  <c r="I939" i="7" s="1"/>
  <c r="K940" i="7" s="1"/>
  <c r="G936" i="7"/>
  <c r="G927" i="7"/>
  <c r="G924" i="7"/>
  <c r="I924" i="7" s="1"/>
  <c r="G923" i="7"/>
  <c r="G922" i="7"/>
  <c r="G919" i="7"/>
  <c r="I919" i="7" s="1"/>
  <c r="G918" i="7"/>
  <c r="I918" i="7" s="1"/>
  <c r="G909" i="7"/>
  <c r="G906" i="7"/>
  <c r="I906" i="7" s="1"/>
  <c r="G905" i="7"/>
  <c r="I905" i="7" s="1"/>
  <c r="G904" i="7"/>
  <c r="I904" i="7" s="1"/>
  <c r="G901" i="7"/>
  <c r="I901" i="7" s="1"/>
  <c r="G900" i="7"/>
  <c r="I900" i="7" s="1"/>
  <c r="G891" i="7"/>
  <c r="I891" i="7" s="1"/>
  <c r="K892" i="7" s="1"/>
  <c r="G888" i="7"/>
  <c r="I888" i="7" s="1"/>
  <c r="G887" i="7"/>
  <c r="I887" i="7" s="1"/>
  <c r="G886" i="7"/>
  <c r="I886" i="7" s="1"/>
  <c r="G883" i="7"/>
  <c r="I883" i="7" s="1"/>
  <c r="G882" i="7"/>
  <c r="I882" i="7" s="1"/>
  <c r="G873" i="7"/>
  <c r="I873" i="7" s="1"/>
  <c r="K874" i="7" s="1"/>
  <c r="G870" i="7"/>
  <c r="G861" i="7"/>
  <c r="I861" i="7" s="1"/>
  <c r="K862" i="7" s="1"/>
  <c r="G858" i="7"/>
  <c r="I858" i="7" s="1"/>
  <c r="G857" i="7"/>
  <c r="G854" i="7"/>
  <c r="G845" i="7"/>
  <c r="I845" i="7" s="1"/>
  <c r="G844" i="7"/>
  <c r="G843" i="7"/>
  <c r="I843" i="7" s="1"/>
  <c r="G840" i="7"/>
  <c r="G837" i="7"/>
  <c r="I837" i="7" s="1"/>
  <c r="G836" i="7"/>
  <c r="I836" i="7" s="1"/>
  <c r="G827" i="7"/>
  <c r="I827" i="7" s="1"/>
  <c r="G826" i="7"/>
  <c r="G823" i="7"/>
  <c r="I823" i="7" s="1"/>
  <c r="G822" i="7"/>
  <c r="I822" i="7" s="1"/>
  <c r="G821" i="7"/>
  <c r="I821" i="7" s="1"/>
  <c r="G818" i="7"/>
  <c r="G817" i="7"/>
  <c r="G808" i="7"/>
  <c r="G807" i="7"/>
  <c r="I807" i="7" s="1"/>
  <c r="G804" i="7"/>
  <c r="G803" i="7"/>
  <c r="I803" i="7" s="1"/>
  <c r="G802" i="7"/>
  <c r="I802" i="7" s="1"/>
  <c r="G799" i="7"/>
  <c r="I799" i="7" s="1"/>
  <c r="G798" i="7"/>
  <c r="G789" i="7"/>
  <c r="I789" i="7" s="1"/>
  <c r="G788" i="7"/>
  <c r="I788" i="7" s="1"/>
  <c r="G785" i="7"/>
  <c r="I785" i="7" s="1"/>
  <c r="G784" i="7"/>
  <c r="I784" i="7" s="1"/>
  <c r="G781" i="7"/>
  <c r="I781" i="7" s="1"/>
  <c r="G780" i="7"/>
  <c r="I780" i="7" s="1"/>
  <c r="G771" i="7"/>
  <c r="G770" i="7"/>
  <c r="I770" i="7" s="1"/>
  <c r="G767" i="7"/>
  <c r="G766" i="7"/>
  <c r="I766" i="7" s="1"/>
  <c r="G765" i="7"/>
  <c r="I765" i="7" s="1"/>
  <c r="G762" i="7"/>
  <c r="I762" i="7" s="1"/>
  <c r="G761" i="7"/>
  <c r="I761" i="7" s="1"/>
  <c r="G752" i="7"/>
  <c r="I752" i="7" s="1"/>
  <c r="G751" i="7"/>
  <c r="I751" i="7" s="1"/>
  <c r="G748" i="7"/>
  <c r="G747" i="7"/>
  <c r="I747" i="7" s="1"/>
  <c r="G738" i="7"/>
  <c r="I738" i="7" s="1"/>
  <c r="G737" i="7"/>
  <c r="I737" i="7" s="1"/>
  <c r="G734" i="7"/>
  <c r="I734" i="7" s="1"/>
  <c r="K735" i="7" s="1"/>
  <c r="I741" i="7" s="1"/>
  <c r="G725" i="7"/>
  <c r="I725" i="7" s="1"/>
  <c r="K726" i="7" s="1"/>
  <c r="G722" i="7"/>
  <c r="G713" i="7"/>
  <c r="I713" i="7" s="1"/>
  <c r="K714" i="7" s="1"/>
  <c r="G710" i="7"/>
  <c r="I710" i="7" s="1"/>
  <c r="G701" i="7"/>
  <c r="I701" i="7" s="1"/>
  <c r="K702" i="7" s="1"/>
  <c r="G698" i="7"/>
  <c r="I698" i="7" s="1"/>
  <c r="K699" i="7" s="1"/>
  <c r="I704" i="7" s="1"/>
  <c r="G689" i="7"/>
  <c r="G688" i="7"/>
  <c r="I688" i="7" s="1"/>
  <c r="G685" i="7"/>
  <c r="I685" i="7" s="1"/>
  <c r="K686" i="7" s="1"/>
  <c r="I692" i="7" s="1"/>
  <c r="G676" i="7"/>
  <c r="I676" i="7" s="1"/>
  <c r="G675" i="7"/>
  <c r="I675" i="7" s="1"/>
  <c r="G672" i="7"/>
  <c r="I672" i="7" s="1"/>
  <c r="G671" i="7"/>
  <c r="I671" i="7" s="1"/>
  <c r="G670" i="7"/>
  <c r="G667" i="7"/>
  <c r="I667" i="7" s="1"/>
  <c r="G666" i="7"/>
  <c r="I666" i="7" s="1"/>
  <c r="G657" i="7"/>
  <c r="I657" i="7" s="1"/>
  <c r="G656" i="7"/>
  <c r="I656" i="7" s="1"/>
  <c r="G653" i="7"/>
  <c r="G644" i="7"/>
  <c r="I644" i="7" s="1"/>
  <c r="G643" i="7"/>
  <c r="I643" i="7" s="1"/>
  <c r="G640" i="7"/>
  <c r="G631" i="7"/>
  <c r="I631" i="7" s="1"/>
  <c r="G630" i="7"/>
  <c r="I630" i="7" s="1"/>
  <c r="G627" i="7"/>
  <c r="G618" i="7"/>
  <c r="I618" i="7" s="1"/>
  <c r="G617" i="7"/>
  <c r="I617" i="7" s="1"/>
  <c r="G614" i="7"/>
  <c r="G605" i="7"/>
  <c r="I605" i="7" s="1"/>
  <c r="G604" i="7"/>
  <c r="I604" i="7" s="1"/>
  <c r="G601" i="7"/>
  <c r="I601" i="7" s="1"/>
  <c r="K602" i="7" s="1"/>
  <c r="I608" i="7" s="1"/>
  <c r="G592" i="7"/>
  <c r="I592" i="7" s="1"/>
  <c r="K593" i="7" s="1"/>
  <c r="G589" i="7"/>
  <c r="G588" i="7"/>
  <c r="G585" i="7"/>
  <c r="I585" i="7" s="1"/>
  <c r="G584" i="7"/>
  <c r="G575" i="7"/>
  <c r="G572" i="7"/>
  <c r="I572" i="7" s="1"/>
  <c r="G571" i="7"/>
  <c r="I571" i="7" s="1"/>
  <c r="G568" i="7"/>
  <c r="I568" i="7" s="1"/>
  <c r="G567" i="7"/>
  <c r="I567" i="7" s="1"/>
  <c r="G558" i="7"/>
  <c r="I558" i="7" s="1"/>
  <c r="K559" i="7" s="1"/>
  <c r="G555" i="7"/>
  <c r="G554" i="7"/>
  <c r="I554" i="7" s="1"/>
  <c r="G545" i="7"/>
  <c r="G542" i="7"/>
  <c r="G539" i="7"/>
  <c r="I539" i="7" s="1"/>
  <c r="G538" i="7"/>
  <c r="I538" i="7" s="1"/>
  <c r="G529" i="7"/>
  <c r="G526" i="7"/>
  <c r="I526" i="7" s="1"/>
  <c r="G525" i="7"/>
  <c r="I525" i="7" s="1"/>
  <c r="G516" i="7"/>
  <c r="I516" i="7" s="1"/>
  <c r="G515" i="7"/>
  <c r="I515" i="7" s="1"/>
  <c r="G512" i="7"/>
  <c r="I512" i="7" s="1"/>
  <c r="G511" i="7"/>
  <c r="I511" i="7" s="1"/>
  <c r="G508" i="7"/>
  <c r="I508" i="7" s="1"/>
  <c r="G507" i="7"/>
  <c r="I507" i="7" s="1"/>
  <c r="G498" i="7"/>
  <c r="I498" i="7" s="1"/>
  <c r="G497" i="7"/>
  <c r="I497" i="7" s="1"/>
  <c r="G494" i="7"/>
  <c r="I494" i="7" s="1"/>
  <c r="G493" i="7"/>
  <c r="I493" i="7" s="1"/>
  <c r="G492" i="7"/>
  <c r="G488" i="7"/>
  <c r="I488" i="7" s="1"/>
  <c r="G489" i="7"/>
  <c r="I489" i="7" s="1"/>
  <c r="G479" i="7"/>
  <c r="I479" i="7" s="1"/>
  <c r="G478" i="7"/>
  <c r="I478" i="7" s="1"/>
  <c r="G475" i="7"/>
  <c r="I475" i="7" s="1"/>
  <c r="G474" i="7"/>
  <c r="I474" i="7" s="1"/>
  <c r="G471" i="7"/>
  <c r="I471" i="7" s="1"/>
  <c r="G470" i="7"/>
  <c r="I470" i="7" s="1"/>
  <c r="G461" i="7"/>
  <c r="I461" i="7" s="1"/>
  <c r="G460" i="7"/>
  <c r="I460" i="7" s="1"/>
  <c r="G457" i="7"/>
  <c r="I457" i="7" s="1"/>
  <c r="G456" i="7"/>
  <c r="I456" i="7" s="1"/>
  <c r="G455" i="7"/>
  <c r="I455" i="7" s="1"/>
  <c r="G452" i="7"/>
  <c r="I452" i="7" s="1"/>
  <c r="G451" i="7"/>
  <c r="I451" i="7" s="1"/>
  <c r="G442" i="7"/>
  <c r="I442" i="7" s="1"/>
  <c r="G441" i="7"/>
  <c r="I441" i="7" s="1"/>
  <c r="G438" i="7"/>
  <c r="I438" i="7" s="1"/>
  <c r="G437" i="7"/>
  <c r="G434" i="7"/>
  <c r="I434" i="7" s="1"/>
  <c r="G433" i="7"/>
  <c r="G424" i="7"/>
  <c r="I424" i="7" s="1"/>
  <c r="G423" i="7"/>
  <c r="I423" i="7" s="1"/>
  <c r="G420" i="7"/>
  <c r="I420" i="7" s="1"/>
  <c r="G419" i="7"/>
  <c r="I419" i="7" s="1"/>
  <c r="G418" i="7"/>
  <c r="I418" i="7" s="1"/>
  <c r="G415" i="7"/>
  <c r="I415" i="7" s="1"/>
  <c r="G414" i="7"/>
  <c r="I414" i="7" s="1"/>
  <c r="G405" i="7"/>
  <c r="G404" i="7"/>
  <c r="G401" i="7"/>
  <c r="I401" i="7" s="1"/>
  <c r="G400" i="7"/>
  <c r="G397" i="7"/>
  <c r="I397" i="7" s="1"/>
  <c r="G396" i="7"/>
  <c r="I396" i="7" s="1"/>
  <c r="G387" i="7"/>
  <c r="I387" i="7" s="1"/>
  <c r="G386" i="7"/>
  <c r="I386" i="7" s="1"/>
  <c r="G383" i="7"/>
  <c r="I383" i="7" s="1"/>
  <c r="G382" i="7"/>
  <c r="I382" i="7" s="1"/>
  <c r="G381" i="7"/>
  <c r="I381" i="7" s="1"/>
  <c r="G378" i="7"/>
  <c r="I378" i="7" s="1"/>
  <c r="G377" i="7"/>
  <c r="I377" i="7" s="1"/>
  <c r="G368" i="7"/>
  <c r="I368" i="7" s="1"/>
  <c r="G367" i="7"/>
  <c r="I367" i="7" s="1"/>
  <c r="G364" i="7"/>
  <c r="I364" i="7" s="1"/>
  <c r="G363" i="7"/>
  <c r="I363" i="7" s="1"/>
  <c r="G360" i="7"/>
  <c r="G359" i="7"/>
  <c r="G350" i="7"/>
  <c r="I350" i="7" s="1"/>
  <c r="G349" i="7"/>
  <c r="I349" i="7" s="1"/>
  <c r="G346" i="7"/>
  <c r="G345" i="7"/>
  <c r="I345" i="7" s="1"/>
  <c r="G344" i="7"/>
  <c r="I344" i="7" s="1"/>
  <c r="G341" i="7"/>
  <c r="I341" i="7" s="1"/>
  <c r="G340" i="7"/>
  <c r="I340" i="7" s="1"/>
  <c r="G331" i="7"/>
  <c r="I331" i="7" s="1"/>
  <c r="K332" i="7" s="1"/>
  <c r="G328" i="7"/>
  <c r="G327" i="7"/>
  <c r="I327" i="7" s="1"/>
  <c r="G324" i="7"/>
  <c r="I324" i="7" s="1"/>
  <c r="G323" i="7"/>
  <c r="I323" i="7" s="1"/>
  <c r="G314" i="7"/>
  <c r="I314" i="7" s="1"/>
  <c r="G313" i="7"/>
  <c r="I313" i="7" s="1"/>
  <c r="G304" i="7"/>
  <c r="I304" i="7" s="1"/>
  <c r="G303" i="7"/>
  <c r="I303" i="7" s="1"/>
  <c r="G294" i="7"/>
  <c r="I294" i="7" s="1"/>
  <c r="K295" i="7" s="1"/>
  <c r="G291" i="7"/>
  <c r="I291" i="7" s="1"/>
  <c r="K292" i="7" s="1"/>
  <c r="I297" i="7" s="1"/>
  <c r="G282" i="7"/>
  <c r="I282" i="7" s="1"/>
  <c r="K283" i="7" s="1"/>
  <c r="G279" i="7"/>
  <c r="I279" i="7" s="1"/>
  <c r="G278" i="7"/>
  <c r="I278" i="7" s="1"/>
  <c r="G277" i="7"/>
  <c r="I277" i="7" s="1"/>
  <c r="G274" i="7"/>
  <c r="I274" i="7" s="1"/>
  <c r="K275" i="7" s="1"/>
  <c r="I285" i="7" s="1"/>
  <c r="G265" i="7"/>
  <c r="I265" i="7" s="1"/>
  <c r="G264" i="7"/>
  <c r="I264" i="7" s="1"/>
  <c r="G261" i="7"/>
  <c r="I261" i="7" s="1"/>
  <c r="G260" i="7"/>
  <c r="G251" i="7"/>
  <c r="I251" i="7" s="1"/>
  <c r="K252" i="7" s="1"/>
  <c r="G248" i="7"/>
  <c r="I248" i="7" s="1"/>
  <c r="K249" i="7" s="1"/>
  <c r="G245" i="7"/>
  <c r="I245" i="7" s="1"/>
  <c r="G244" i="7"/>
  <c r="G235" i="7"/>
  <c r="I235" i="7" s="1"/>
  <c r="K236" i="7" s="1"/>
  <c r="G232" i="7"/>
  <c r="I232" i="7" s="1"/>
  <c r="K233" i="7" s="1"/>
  <c r="G229" i="7"/>
  <c r="I229" i="7" s="1"/>
  <c r="G228" i="7"/>
  <c r="I228" i="7" s="1"/>
  <c r="G219" i="7"/>
  <c r="I219" i="7" s="1"/>
  <c r="K220" i="7" s="1"/>
  <c r="G216" i="7"/>
  <c r="I216" i="7" s="1"/>
  <c r="K217" i="7" s="1"/>
  <c r="G213" i="7"/>
  <c r="I213" i="7" s="1"/>
  <c r="G212" i="7"/>
  <c r="I212" i="7" s="1"/>
  <c r="G203" i="7"/>
  <c r="I203" i="7" s="1"/>
  <c r="K204" i="7" s="1"/>
  <c r="G200" i="7"/>
  <c r="I200" i="7" s="1"/>
  <c r="G199" i="7"/>
  <c r="I199" i="7" s="1"/>
  <c r="G190" i="7"/>
  <c r="I190" i="7" s="1"/>
  <c r="G189" i="7"/>
  <c r="G180" i="7"/>
  <c r="I180" i="7" s="1"/>
  <c r="K181" i="7" s="1"/>
  <c r="G177" i="7"/>
  <c r="I177" i="7" s="1"/>
  <c r="K178" i="7" s="1"/>
  <c r="G174" i="7"/>
  <c r="I174" i="7" s="1"/>
  <c r="G173" i="7"/>
  <c r="I173" i="7" s="1"/>
  <c r="G164" i="7"/>
  <c r="I164" i="7" s="1"/>
  <c r="K165" i="7" s="1"/>
  <c r="G161" i="7"/>
  <c r="I161" i="7" s="1"/>
  <c r="K162" i="7" s="1"/>
  <c r="G158" i="7"/>
  <c r="I158" i="7" s="1"/>
  <c r="G157" i="7"/>
  <c r="I157" i="7" s="1"/>
  <c r="G148" i="7"/>
  <c r="I148" i="7" s="1"/>
  <c r="G147" i="7"/>
  <c r="I147" i="7" s="1"/>
  <c r="G144" i="7"/>
  <c r="I144" i="7" s="1"/>
  <c r="G141" i="7"/>
  <c r="I141" i="7" s="1"/>
  <c r="G140" i="7"/>
  <c r="I140" i="7" s="1"/>
  <c r="G131" i="7"/>
  <c r="I131" i="7" s="1"/>
  <c r="K132" i="7" s="1"/>
  <c r="G128" i="7"/>
  <c r="I128" i="7" s="1"/>
  <c r="K129" i="7" s="1"/>
  <c r="G125" i="7"/>
  <c r="I125" i="7" s="1"/>
  <c r="K126" i="7" s="1"/>
  <c r="I134" i="7" s="1"/>
  <c r="G116" i="7"/>
  <c r="I116" i="7" s="1"/>
  <c r="K117" i="7" s="1"/>
  <c r="G113" i="7"/>
  <c r="I113" i="7" s="1"/>
  <c r="G112" i="7"/>
  <c r="I112" i="7" s="1"/>
  <c r="G109" i="7"/>
  <c r="I109" i="7" s="1"/>
  <c r="G108" i="7"/>
  <c r="I108" i="7" s="1"/>
  <c r="G99" i="7"/>
  <c r="I99" i="7" s="1"/>
  <c r="K100" i="7" s="1"/>
  <c r="G96" i="7"/>
  <c r="I96" i="7" s="1"/>
  <c r="G95" i="7"/>
  <c r="I95" i="7" s="1"/>
  <c r="G92" i="7"/>
  <c r="G91" i="7"/>
  <c r="I91" i="7" s="1"/>
  <c r="G82" i="7"/>
  <c r="I82" i="7" s="1"/>
  <c r="G81" i="7"/>
  <c r="I81" i="7" s="1"/>
  <c r="G80" i="7"/>
  <c r="I80" i="7" s="1"/>
  <c r="G77" i="7"/>
  <c r="I77" i="7" s="1"/>
  <c r="G76" i="7"/>
  <c r="G75" i="7"/>
  <c r="I75" i="7" s="1"/>
  <c r="G72" i="7"/>
  <c r="I72" i="7" s="1"/>
  <c r="G71" i="7"/>
  <c r="I71" i="7" s="1"/>
  <c r="G62" i="7"/>
  <c r="I62" i="7" s="1"/>
  <c r="K63" i="7" s="1"/>
  <c r="G59" i="7"/>
  <c r="I59" i="7" s="1"/>
  <c r="G58" i="7"/>
  <c r="I58" i="7" s="1"/>
  <c r="G49" i="7"/>
  <c r="I49" i="7" s="1"/>
  <c r="K50" i="7" s="1"/>
  <c r="G46" i="7"/>
  <c r="I46" i="7" s="1"/>
  <c r="K47" i="7" s="1"/>
  <c r="G43" i="7"/>
  <c r="I43" i="7" s="1"/>
  <c r="G34" i="7"/>
  <c r="I34" i="7" s="1"/>
  <c r="K35" i="7" s="1"/>
  <c r="G31" i="7"/>
  <c r="I31" i="7" s="1"/>
  <c r="G30" i="7"/>
  <c r="I30" i="7" s="1"/>
  <c r="G21" i="7"/>
  <c r="I21" i="7" s="1"/>
  <c r="K22" i="7" s="1"/>
  <c r="G18" i="7"/>
  <c r="I18" i="7" s="1"/>
  <c r="G17" i="7"/>
  <c r="I17" i="7" s="1"/>
  <c r="G14" i="7"/>
  <c r="I14" i="7" s="1"/>
  <c r="G13" i="7"/>
  <c r="I13" i="7" s="1"/>
  <c r="E68"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11" i="8"/>
  <c r="E10" i="8"/>
  <c r="I76" i="7"/>
  <c r="I92" i="7"/>
  <c r="I189" i="7"/>
  <c r="I244" i="7"/>
  <c r="I260" i="7"/>
  <c r="I328" i="7"/>
  <c r="I346" i="7"/>
  <c r="I359" i="7"/>
  <c r="I360" i="7"/>
  <c r="I400" i="7"/>
  <c r="I404" i="7"/>
  <c r="I405" i="7"/>
  <c r="I433" i="7"/>
  <c r="I437" i="7"/>
  <c r="I492" i="7"/>
  <c r="I529" i="7"/>
  <c r="K530" i="7" s="1"/>
  <c r="I542" i="7"/>
  <c r="K543" i="7" s="1"/>
  <c r="I545" i="7"/>
  <c r="K546" i="7" s="1"/>
  <c r="I555" i="7"/>
  <c r="I575" i="7"/>
  <c r="K576" i="7" s="1"/>
  <c r="I584" i="7"/>
  <c r="I588" i="7"/>
  <c r="I589" i="7"/>
  <c r="I614" i="7"/>
  <c r="K615" i="7" s="1"/>
  <c r="I621" i="7" s="1"/>
  <c r="I627" i="7"/>
  <c r="K628" i="7" s="1"/>
  <c r="I634" i="7" s="1"/>
  <c r="I640" i="7"/>
  <c r="K641" i="7" s="1"/>
  <c r="I647" i="7" s="1"/>
  <c r="I653" i="7"/>
  <c r="K654" i="7" s="1"/>
  <c r="I660" i="7" s="1"/>
  <c r="I670" i="7"/>
  <c r="I689" i="7"/>
  <c r="I722" i="7"/>
  <c r="K723" i="7" s="1"/>
  <c r="I728" i="7" s="1"/>
  <c r="I748" i="7"/>
  <c r="I767" i="7"/>
  <c r="I771" i="7"/>
  <c r="I798" i="7"/>
  <c r="I804" i="7"/>
  <c r="I808" i="7"/>
  <c r="I817" i="7"/>
  <c r="I818" i="7"/>
  <c r="I826" i="7"/>
  <c r="I840" i="7"/>
  <c r="K841" i="7" s="1"/>
  <c r="I844" i="7"/>
  <c r="I854" i="7"/>
  <c r="K855" i="7" s="1"/>
  <c r="I864" i="7" s="1"/>
  <c r="I857" i="7"/>
  <c r="I870" i="7"/>
  <c r="K871" i="7" s="1"/>
  <c r="I876" i="7" s="1"/>
  <c r="I909" i="7"/>
  <c r="K910" i="7" s="1"/>
  <c r="I922" i="7"/>
  <c r="I923" i="7"/>
  <c r="I927" i="7"/>
  <c r="K928" i="7" s="1"/>
  <c r="I936" i="7"/>
  <c r="K937" i="7" s="1"/>
  <c r="I942" i="7" s="1"/>
  <c r="I952" i="7"/>
  <c r="I956" i="7"/>
  <c r="K957" i="7" s="1"/>
  <c r="I966" i="7"/>
  <c r="I969" i="7"/>
  <c r="I973" i="7"/>
  <c r="I974" i="7"/>
  <c r="I983" i="7"/>
  <c r="I991" i="7"/>
  <c r="I1015" i="7"/>
  <c r="I1019" i="7"/>
  <c r="I1040" i="7"/>
  <c r="I1053" i="7"/>
  <c r="I1057" i="7"/>
  <c r="I1061" i="7"/>
  <c r="K1062" i="7" s="1"/>
  <c r="I1084" i="7"/>
  <c r="I1087" i="7"/>
  <c r="K1088" i="7" s="1"/>
  <c r="I1102" i="7"/>
  <c r="K1103" i="7" s="1"/>
  <c r="I1123" i="7"/>
  <c r="K1124" i="7" s="1"/>
  <c r="I1129" i="7" s="1"/>
  <c r="I1163" i="7"/>
  <c r="K1164" i="7" s="1"/>
  <c r="I1169" i="7" s="1"/>
  <c r="I1166" i="7"/>
  <c r="K1167" i="7" s="1"/>
  <c r="I1178" i="7"/>
  <c r="I1179" i="7"/>
  <c r="I1192" i="7"/>
  <c r="I1216" i="7"/>
  <c r="I1240" i="7"/>
  <c r="K1241" i="7" s="1"/>
  <c r="K329" i="7" l="1"/>
  <c r="K819" i="7"/>
  <c r="I830" i="7" s="1"/>
  <c r="K246" i="7"/>
  <c r="I254" i="7" s="1"/>
  <c r="K255" i="7" s="1"/>
  <c r="K256" i="7" s="1"/>
  <c r="K242" i="7" s="1"/>
  <c r="K1274" i="7"/>
  <c r="I1281" i="7" s="1"/>
  <c r="K1282" i="7" s="1"/>
  <c r="K1283" i="7" s="1"/>
  <c r="K1270" i="7" s="1"/>
  <c r="E999" i="2" s="1"/>
  <c r="G999" i="2" s="1"/>
  <c r="G1000" i="2" s="1"/>
  <c r="K1267" i="7"/>
  <c r="K1268" i="7" s="1"/>
  <c r="K1258" i="7" s="1"/>
  <c r="K1217" i="7"/>
  <c r="K1200" i="7"/>
  <c r="K1152" i="7"/>
  <c r="I1157" i="7" s="1"/>
  <c r="K1158" i="7" s="1"/>
  <c r="K1159" i="7" s="1"/>
  <c r="K1148" i="7" s="1"/>
  <c r="E33" i="2" s="1"/>
  <c r="G33" i="2" s="1"/>
  <c r="K1130" i="7"/>
  <c r="K1131" i="7" s="1"/>
  <c r="K1121" i="7" s="1"/>
  <c r="E67" i="2" s="1"/>
  <c r="G67" i="2" s="1"/>
  <c r="G68" i="2" s="1"/>
  <c r="K1085" i="7"/>
  <c r="I1090" i="7" s="1"/>
  <c r="K1091" i="7" s="1"/>
  <c r="K1092" i="7" s="1"/>
  <c r="K1081" i="7" s="1"/>
  <c r="E141" i="2" s="1"/>
  <c r="G141" i="2" s="1"/>
  <c r="G142" i="2" s="1"/>
  <c r="K1059" i="7"/>
  <c r="K1055" i="7"/>
  <c r="I1064" i="7" s="1"/>
  <c r="K1065" i="7" s="1"/>
  <c r="K1066" i="7" s="1"/>
  <c r="K1051" i="7" s="1"/>
  <c r="K1042" i="7"/>
  <c r="K1038" i="7"/>
  <c r="I1047" i="7" s="1"/>
  <c r="K1048" i="7" s="1"/>
  <c r="K1049" i="7" s="1"/>
  <c r="K1034" i="7" s="1"/>
  <c r="K1021" i="7"/>
  <c r="K1007" i="7"/>
  <c r="K993" i="7"/>
  <c r="K989" i="7"/>
  <c r="K975" i="7"/>
  <c r="K971" i="7"/>
  <c r="K954" i="7"/>
  <c r="K920" i="7"/>
  <c r="I930" i="7" s="1"/>
  <c r="K931" i="7" s="1"/>
  <c r="K932" i="7" s="1"/>
  <c r="K916" i="7" s="1"/>
  <c r="E133" i="2" s="1"/>
  <c r="G133" i="2" s="1"/>
  <c r="K907" i="7"/>
  <c r="K884" i="7"/>
  <c r="I894" i="7" s="1"/>
  <c r="K895" i="7" s="1"/>
  <c r="K896" i="7" s="1"/>
  <c r="K880" i="7" s="1"/>
  <c r="K846" i="7"/>
  <c r="K824" i="7"/>
  <c r="K805" i="7"/>
  <c r="K790" i="7"/>
  <c r="K786" i="7"/>
  <c r="K772" i="7"/>
  <c r="K753" i="7"/>
  <c r="K749" i="7"/>
  <c r="I755" i="7" s="1"/>
  <c r="K756" i="7" s="1"/>
  <c r="K757" i="7" s="1"/>
  <c r="K745" i="7" s="1"/>
  <c r="K739" i="7"/>
  <c r="K705" i="7"/>
  <c r="K706" i="7" s="1"/>
  <c r="K696" i="7" s="1"/>
  <c r="K677" i="7"/>
  <c r="K673" i="7"/>
  <c r="K658" i="7"/>
  <c r="K661" i="7"/>
  <c r="K662" i="7" s="1"/>
  <c r="K651" i="7" s="1"/>
  <c r="K632" i="7"/>
  <c r="K619" i="7"/>
  <c r="K606" i="7"/>
  <c r="K609" i="7"/>
  <c r="K610" i="7" s="1"/>
  <c r="K599" i="7" s="1"/>
  <c r="K540" i="7"/>
  <c r="I548" i="7" s="1"/>
  <c r="K549" i="7" s="1"/>
  <c r="K550" i="7" s="1"/>
  <c r="K536" i="7" s="1"/>
  <c r="K517" i="7"/>
  <c r="K513" i="7"/>
  <c r="K499" i="7"/>
  <c r="K490" i="7"/>
  <c r="I501" i="7" s="1"/>
  <c r="K502" i="7" s="1"/>
  <c r="K503" i="7" s="1"/>
  <c r="K486" i="7" s="1"/>
  <c r="K480" i="7"/>
  <c r="K476" i="7"/>
  <c r="K462" i="7"/>
  <c r="K443" i="7"/>
  <c r="K398" i="7"/>
  <c r="I408" i="7" s="1"/>
  <c r="K409" i="7" s="1"/>
  <c r="K410" i="7" s="1"/>
  <c r="K394" i="7" s="1"/>
  <c r="K388" i="7"/>
  <c r="K384" i="7"/>
  <c r="K369" i="7"/>
  <c r="K365" i="7"/>
  <c r="K351" i="7"/>
  <c r="K342" i="7"/>
  <c r="I353" i="7" s="1"/>
  <c r="K354" i="7" s="1"/>
  <c r="K355" i="7" s="1"/>
  <c r="K338" i="7" s="1"/>
  <c r="K325" i="7"/>
  <c r="I334" i="7" s="1"/>
  <c r="K335" i="7" s="1"/>
  <c r="K336" i="7" s="1"/>
  <c r="K321" i="7" s="1"/>
  <c r="K315" i="7"/>
  <c r="I317" i="7" s="1"/>
  <c r="K318" i="7" s="1"/>
  <c r="K319" i="7" s="1"/>
  <c r="K311" i="7" s="1"/>
  <c r="K305" i="7"/>
  <c r="I307" i="7" s="1"/>
  <c r="K308" i="7" s="1"/>
  <c r="K309" i="7" s="1"/>
  <c r="K301" i="7" s="1"/>
  <c r="K280" i="7"/>
  <c r="K266" i="7"/>
  <c r="K262" i="7"/>
  <c r="I268" i="7" s="1"/>
  <c r="K269" i="7" s="1"/>
  <c r="K270" i="7" s="1"/>
  <c r="K258" i="7" s="1"/>
  <c r="K214" i="7"/>
  <c r="I222" i="7" s="1"/>
  <c r="K223" i="7" s="1"/>
  <c r="K224" i="7" s="1"/>
  <c r="K210" i="7" s="1"/>
  <c r="K201" i="7"/>
  <c r="I206" i="7" s="1"/>
  <c r="K207" i="7" s="1"/>
  <c r="K208" i="7" s="1"/>
  <c r="K197" i="7" s="1"/>
  <c r="K191" i="7"/>
  <c r="I193" i="7" s="1"/>
  <c r="K194" i="7" s="1"/>
  <c r="K195" i="7" s="1"/>
  <c r="K187" i="7" s="1"/>
  <c r="K175" i="7"/>
  <c r="I183" i="7" s="1"/>
  <c r="K184" i="7" s="1"/>
  <c r="K185" i="7" s="1"/>
  <c r="K171" i="7" s="1"/>
  <c r="K159" i="7"/>
  <c r="I167" i="7" s="1"/>
  <c r="K168" i="7" s="1"/>
  <c r="K169" i="7" s="1"/>
  <c r="K155" i="7" s="1"/>
  <c r="K149" i="7"/>
  <c r="K142" i="7"/>
  <c r="I151" i="7" s="1"/>
  <c r="K152" i="7" s="1"/>
  <c r="K153" i="7" s="1"/>
  <c r="K138" i="7" s="1"/>
  <c r="K135" i="7"/>
  <c r="K136" i="7" s="1"/>
  <c r="K123" i="7" s="1"/>
  <c r="K114" i="7"/>
  <c r="K110" i="7"/>
  <c r="I119" i="7" s="1"/>
  <c r="K97" i="7"/>
  <c r="K93" i="7"/>
  <c r="I102" i="7" s="1"/>
  <c r="K103" i="7" s="1"/>
  <c r="K104" i="7" s="1"/>
  <c r="K89" i="7" s="1"/>
  <c r="K83" i="7"/>
  <c r="K73" i="7"/>
  <c r="I85" i="7" s="1"/>
  <c r="K60" i="7"/>
  <c r="I65" i="7" s="1"/>
  <c r="K66" i="7" s="1"/>
  <c r="K67" i="7" s="1"/>
  <c r="K56" i="7" s="1"/>
  <c r="K32" i="7"/>
  <c r="I37" i="7" s="1"/>
  <c r="K38" i="7" s="1"/>
  <c r="K39" i="7" s="1"/>
  <c r="K28" i="7" s="1"/>
  <c r="K15" i="7"/>
  <c r="I24" i="7" s="1"/>
  <c r="K25" i="7" s="1"/>
  <c r="K26" i="7" s="1"/>
  <c r="K11" i="7" s="1"/>
  <c r="K865" i="7"/>
  <c r="K866" i="7" s="1"/>
  <c r="K852" i="7" s="1"/>
  <c r="K985" i="7"/>
  <c r="I995" i="7" s="1"/>
  <c r="K996" i="7" s="1"/>
  <c r="K997" i="7" s="1"/>
  <c r="K981" i="7" s="1"/>
  <c r="E132" i="2" s="1"/>
  <c r="G132" i="2" s="1"/>
  <c r="K831" i="7"/>
  <c r="K832" i="7" s="1"/>
  <c r="K815" i="7" s="1"/>
  <c r="E131" i="2" s="1"/>
  <c r="G131" i="2" s="1"/>
  <c r="K690" i="7"/>
  <c r="K590" i="7"/>
  <c r="K1180" i="7"/>
  <c r="K1017" i="7"/>
  <c r="I1023" i="7" s="1"/>
  <c r="K1024" i="7" s="1"/>
  <c r="K1025" i="7" s="1"/>
  <c r="K1013" i="7" s="1"/>
  <c r="E157" i="2" s="1"/>
  <c r="G157" i="2" s="1"/>
  <c r="K950" i="7"/>
  <c r="I959" i="7" s="1"/>
  <c r="K960" i="7" s="1"/>
  <c r="K961" i="7" s="1"/>
  <c r="K946" i="7" s="1"/>
  <c r="E110" i="2" s="1"/>
  <c r="G110" i="2" s="1"/>
  <c r="K889" i="7"/>
  <c r="K800" i="7"/>
  <c r="I811" i="7" s="1"/>
  <c r="K812" i="7" s="1"/>
  <c r="K813" i="7" s="1"/>
  <c r="K796" i="7" s="1"/>
  <c r="E120" i="2" s="1"/>
  <c r="G120" i="2" s="1"/>
  <c r="G124" i="2" s="1"/>
  <c r="K509" i="7"/>
  <c r="I519" i="7" s="1"/>
  <c r="K520" i="7" s="1"/>
  <c r="K521" i="7" s="1"/>
  <c r="K505" i="7" s="1"/>
  <c r="K361" i="7"/>
  <c r="I371" i="7" s="1"/>
  <c r="K372" i="7" s="1"/>
  <c r="K373" i="7" s="1"/>
  <c r="K357" i="7" s="1"/>
  <c r="K86" i="7"/>
  <c r="K87" i="7" s="1"/>
  <c r="K69" i="7" s="1"/>
  <c r="K902" i="7"/>
  <c r="I912" i="7" s="1"/>
  <c r="K913" i="7" s="1"/>
  <c r="K914" i="7" s="1"/>
  <c r="K898" i="7" s="1"/>
  <c r="E122" i="2" s="1"/>
  <c r="G122" i="2" s="1"/>
  <c r="K1193" i="7"/>
  <c r="I1202" i="7" s="1"/>
  <c r="K1203" i="7" s="1"/>
  <c r="K1204" i="7" s="1"/>
  <c r="K1189" i="7" s="1"/>
  <c r="E24" i="2" s="1"/>
  <c r="G24" i="2" s="1"/>
  <c r="G26" i="2" s="1"/>
  <c r="K925" i="7"/>
  <c r="K828" i="7"/>
  <c r="K1210" i="7"/>
  <c r="I1219" i="7" s="1"/>
  <c r="K1220" i="7" s="1"/>
  <c r="K1221" i="7" s="1"/>
  <c r="K1206" i="7" s="1"/>
  <c r="E25" i="2" s="1"/>
  <c r="G25" i="2" s="1"/>
  <c r="K1075" i="7"/>
  <c r="K768" i="7"/>
  <c r="K472" i="7"/>
  <c r="I482" i="7" s="1"/>
  <c r="K439" i="7"/>
  <c r="K406" i="7"/>
  <c r="K145" i="7"/>
  <c r="K645" i="7"/>
  <c r="K573" i="7"/>
  <c r="K230" i="7"/>
  <c r="I238" i="7" s="1"/>
  <c r="K239" i="7" s="1"/>
  <c r="K240" i="7" s="1"/>
  <c r="K226" i="7" s="1"/>
  <c r="K1244" i="7"/>
  <c r="K1245" i="7" s="1"/>
  <c r="K1235" i="7" s="1"/>
  <c r="K1003" i="7"/>
  <c r="I1009" i="7" s="1"/>
  <c r="K1010" i="7" s="1"/>
  <c r="K1011" i="7" s="1"/>
  <c r="K999" i="7" s="1"/>
  <c r="E156" i="2" s="1"/>
  <c r="G156" i="2" s="1"/>
  <c r="K943" i="7"/>
  <c r="K944" i="7" s="1"/>
  <c r="K934" i="7" s="1"/>
  <c r="E123" i="2" s="1"/>
  <c r="G123" i="2" s="1"/>
  <c r="K435" i="7"/>
  <c r="I445" i="7" s="1"/>
  <c r="K446" i="7" s="1"/>
  <c r="K447" i="7" s="1"/>
  <c r="K431" i="7" s="1"/>
  <c r="K402" i="7"/>
  <c r="K379" i="7"/>
  <c r="I390" i="7" s="1"/>
  <c r="K391" i="7" s="1"/>
  <c r="K392" i="7" s="1"/>
  <c r="K375" i="7" s="1"/>
  <c r="K1118" i="7"/>
  <c r="K1119" i="7" s="1"/>
  <c r="K1109" i="7" s="1"/>
  <c r="E91" i="2" s="1"/>
  <c r="G91" i="2" s="1"/>
  <c r="G92" i="2" s="1"/>
  <c r="K967" i="7"/>
  <c r="I977" i="7" s="1"/>
  <c r="K978" i="7" s="1"/>
  <c r="K979" i="7" s="1"/>
  <c r="K963" i="7" s="1"/>
  <c r="E121" i="2" s="1"/>
  <c r="G121" i="2" s="1"/>
  <c r="K809" i="7"/>
  <c r="K648" i="7"/>
  <c r="K649" i="7" s="1"/>
  <c r="K638" i="7" s="1"/>
  <c r="K527" i="7"/>
  <c r="I532" i="7" s="1"/>
  <c r="K533" i="7" s="1"/>
  <c r="K534" i="7" s="1"/>
  <c r="K523" i="7" s="1"/>
  <c r="K495" i="7"/>
  <c r="K425" i="7"/>
  <c r="K347" i="7"/>
  <c r="K1030" i="7"/>
  <c r="K782" i="7"/>
  <c r="I792" i="7" s="1"/>
  <c r="K793" i="7" s="1"/>
  <c r="K794" i="7" s="1"/>
  <c r="K778" i="7" s="1"/>
  <c r="E99" i="2" s="1"/>
  <c r="G99" i="2" s="1"/>
  <c r="K458" i="7"/>
  <c r="K120" i="7"/>
  <c r="K121" i="7" s="1"/>
  <c r="K106" i="7" s="1"/>
  <c r="K19" i="7"/>
  <c r="K421" i="7"/>
  <c r="K742" i="7"/>
  <c r="K743" i="7" s="1"/>
  <c r="K732" i="7" s="1"/>
  <c r="K622" i="7"/>
  <c r="K623" i="7" s="1"/>
  <c r="K612" i="7" s="1"/>
  <c r="K729" i="7"/>
  <c r="K730" i="7" s="1"/>
  <c r="K720" i="7" s="1"/>
  <c r="K1106" i="7"/>
  <c r="K1107" i="7" s="1"/>
  <c r="K1094" i="7" s="1"/>
  <c r="E83" i="2" s="1"/>
  <c r="G83" i="2" s="1"/>
  <c r="G84" i="2" s="1"/>
  <c r="K1100" i="7"/>
  <c r="K763" i="7"/>
  <c r="I774" i="7" s="1"/>
  <c r="K775" i="7" s="1"/>
  <c r="K776" i="7" s="1"/>
  <c r="K759" i="7" s="1"/>
  <c r="E109" i="2" s="1"/>
  <c r="G109" i="2" s="1"/>
  <c r="K711" i="7"/>
  <c r="I716" i="7" s="1"/>
  <c r="K717" i="7" s="1"/>
  <c r="K718" i="7" s="1"/>
  <c r="K708" i="7" s="1"/>
  <c r="K693" i="7"/>
  <c r="K694" i="7" s="1"/>
  <c r="K683" i="7" s="1"/>
  <c r="K556" i="7"/>
  <c r="I561" i="7" s="1"/>
  <c r="K562" i="7" s="1"/>
  <c r="K563" i="7" s="1"/>
  <c r="K552" i="7" s="1"/>
  <c r="K1170" i="7"/>
  <c r="K1171" i="7" s="1"/>
  <c r="K1161" i="7" s="1"/>
  <c r="E34" i="2" s="1"/>
  <c r="G34" i="2" s="1"/>
  <c r="K1186" i="7"/>
  <c r="K1187" i="7" s="1"/>
  <c r="K1173" i="7" s="1"/>
  <c r="E35" i="2" s="1"/>
  <c r="G35" i="2" s="1"/>
  <c r="K877" i="7"/>
  <c r="K878" i="7" s="1"/>
  <c r="K868" i="7" s="1"/>
  <c r="E525" i="2" s="1"/>
  <c r="G525" i="2" s="1"/>
  <c r="G526" i="2" s="1"/>
  <c r="K859" i="7"/>
  <c r="K453" i="7"/>
  <c r="I464" i="7" s="1"/>
  <c r="K465" i="7" s="1"/>
  <c r="K466" i="7" s="1"/>
  <c r="K449" i="7" s="1"/>
  <c r="K286" i="7"/>
  <c r="K287" i="7" s="1"/>
  <c r="K272" i="7" s="1"/>
  <c r="K1255" i="7"/>
  <c r="K1256" i="7" s="1"/>
  <c r="K1247" i="7" s="1"/>
  <c r="K1078" i="7"/>
  <c r="K1079" i="7" s="1"/>
  <c r="K1068" i="7" s="1"/>
  <c r="E15" i="2" s="1"/>
  <c r="G15" i="2" s="1"/>
  <c r="G17" i="2" s="1"/>
  <c r="K586" i="7"/>
  <c r="I595" i="7" s="1"/>
  <c r="K596" i="7" s="1"/>
  <c r="K597" i="7" s="1"/>
  <c r="K582" i="7" s="1"/>
  <c r="K569" i="7"/>
  <c r="I578" i="7" s="1"/>
  <c r="K579" i="7" s="1"/>
  <c r="K580" i="7" s="1"/>
  <c r="K565" i="7" s="1"/>
  <c r="K78" i="7"/>
  <c r="K44" i="7"/>
  <c r="I52" i="7" s="1"/>
  <c r="K53" i="7" s="1"/>
  <c r="K54" i="7" s="1"/>
  <c r="K41" i="7" s="1"/>
  <c r="K483" i="7"/>
  <c r="K484" i="7" s="1"/>
  <c r="K468" i="7" s="1"/>
  <c r="K838" i="7"/>
  <c r="I848" i="7" s="1"/>
  <c r="K849" i="7" s="1"/>
  <c r="K850" i="7" s="1"/>
  <c r="K834" i="7" s="1"/>
  <c r="E149" i="2" s="1"/>
  <c r="G149" i="2" s="1"/>
  <c r="G150" i="2" s="1"/>
  <c r="K635" i="7"/>
  <c r="K636" i="7" s="1"/>
  <c r="K625" i="7" s="1"/>
  <c r="K416" i="7"/>
  <c r="I427" i="7" s="1"/>
  <c r="K428" i="7" s="1"/>
  <c r="K429" i="7" s="1"/>
  <c r="K412" i="7" s="1"/>
  <c r="K1232" i="7"/>
  <c r="K1233" i="7" s="1"/>
  <c r="K1223" i="7" s="1"/>
  <c r="K1145" i="7"/>
  <c r="K1146" i="7" s="1"/>
  <c r="K1133" i="7" s="1"/>
  <c r="E75" i="2" s="1"/>
  <c r="G75" i="2" s="1"/>
  <c r="G76" i="2" s="1"/>
  <c r="K668" i="7"/>
  <c r="I679" i="7" s="1"/>
  <c r="K680" i="7" s="1"/>
  <c r="K681" i="7" s="1"/>
  <c r="K664" i="7" s="1"/>
  <c r="K298" i="7"/>
  <c r="K299" i="7" s="1"/>
  <c r="K289" i="7" s="1"/>
  <c r="G134" i="2" l="1"/>
  <c r="G36" i="2"/>
  <c r="G158" i="2"/>
  <c r="E112" i="2"/>
  <c r="G112" i="2" s="1"/>
  <c r="E101" i="2"/>
  <c r="G101" i="2" s="1"/>
  <c r="E1439" i="2"/>
  <c r="G1439" i="2" s="1"/>
  <c r="G1440" i="2" s="1"/>
  <c r="E1343" i="2"/>
  <c r="G1343" i="2" s="1"/>
  <c r="G1344" i="2" s="1"/>
  <c r="E1247" i="2"/>
  <c r="G1247" i="2" s="1"/>
  <c r="G1248" i="2" s="1"/>
  <c r="E1151" i="2"/>
  <c r="G1151" i="2" s="1"/>
  <c r="G1152" i="2" s="1"/>
  <c r="E1055" i="2"/>
  <c r="G1055" i="2" s="1"/>
  <c r="G1056" i="2" s="1"/>
  <c r="E1167" i="2"/>
  <c r="G1167" i="2" s="1"/>
  <c r="G1168" i="2" s="1"/>
  <c r="E1431" i="2"/>
  <c r="G1431" i="2" s="1"/>
  <c r="G1432" i="2" s="1"/>
  <c r="E1335" i="2"/>
  <c r="G1335" i="2" s="1"/>
  <c r="G1336" i="2" s="1"/>
  <c r="E1239" i="2"/>
  <c r="G1239" i="2" s="1"/>
  <c r="G1240" i="2" s="1"/>
  <c r="E1143" i="2"/>
  <c r="G1143" i="2" s="1"/>
  <c r="G1144" i="2" s="1"/>
  <c r="E1047" i="2"/>
  <c r="G1047" i="2" s="1"/>
  <c r="G1048" i="2" s="1"/>
  <c r="E1423" i="2"/>
  <c r="G1423" i="2" s="1"/>
  <c r="G1424" i="2" s="1"/>
  <c r="E1327" i="2"/>
  <c r="G1327" i="2" s="1"/>
  <c r="G1328" i="2" s="1"/>
  <c r="E1231" i="2"/>
  <c r="G1231" i="2" s="1"/>
  <c r="G1232" i="2" s="1"/>
  <c r="E1135" i="2"/>
  <c r="G1135" i="2" s="1"/>
  <c r="G1136" i="2" s="1"/>
  <c r="E1039" i="2"/>
  <c r="G1039" i="2" s="1"/>
  <c r="G1040" i="2" s="1"/>
  <c r="E1071" i="2"/>
  <c r="G1071" i="2" s="1"/>
  <c r="G1072" i="2" s="1"/>
  <c r="E1511" i="2"/>
  <c r="G1511" i="2" s="1"/>
  <c r="G1512" i="2" s="1"/>
  <c r="E1415" i="2"/>
  <c r="G1415" i="2" s="1"/>
  <c r="G1416" i="2" s="1"/>
  <c r="E1319" i="2"/>
  <c r="G1319" i="2" s="1"/>
  <c r="G1320" i="2" s="1"/>
  <c r="E1223" i="2"/>
  <c r="G1223" i="2" s="1"/>
  <c r="G1224" i="2" s="1"/>
  <c r="E1127" i="2"/>
  <c r="G1127" i="2" s="1"/>
  <c r="G1128" i="2" s="1"/>
  <c r="E1031" i="2"/>
  <c r="G1031" i="2" s="1"/>
  <c r="G1032" i="2" s="1"/>
  <c r="E1359" i="2"/>
  <c r="G1359" i="2" s="1"/>
  <c r="G1360" i="2" s="1"/>
  <c r="E1503" i="2"/>
  <c r="G1503" i="2" s="1"/>
  <c r="G1504" i="2" s="1"/>
  <c r="E1407" i="2"/>
  <c r="G1407" i="2" s="1"/>
  <c r="G1408" i="2" s="1"/>
  <c r="E1311" i="2"/>
  <c r="G1311" i="2" s="1"/>
  <c r="G1312" i="2" s="1"/>
  <c r="E1215" i="2"/>
  <c r="G1215" i="2" s="1"/>
  <c r="G1216" i="2" s="1"/>
  <c r="E1119" i="2"/>
  <c r="G1119" i="2" s="1"/>
  <c r="G1120" i="2" s="1"/>
  <c r="E1023" i="2"/>
  <c r="G1023" i="2" s="1"/>
  <c r="G1024" i="2" s="1"/>
  <c r="E1495" i="2"/>
  <c r="G1495" i="2" s="1"/>
  <c r="G1496" i="2" s="1"/>
  <c r="E1399" i="2"/>
  <c r="G1399" i="2" s="1"/>
  <c r="G1400" i="2" s="1"/>
  <c r="E1303" i="2"/>
  <c r="G1303" i="2" s="1"/>
  <c r="G1304" i="2" s="1"/>
  <c r="E1207" i="2"/>
  <c r="G1207" i="2" s="1"/>
  <c r="G1208" i="2" s="1"/>
  <c r="E1111" i="2"/>
  <c r="G1111" i="2" s="1"/>
  <c r="G1112" i="2" s="1"/>
  <c r="E1015" i="2"/>
  <c r="G1015" i="2" s="1"/>
  <c r="G1016" i="2" s="1"/>
  <c r="E1487" i="2"/>
  <c r="G1487" i="2" s="1"/>
  <c r="G1488" i="2" s="1"/>
  <c r="E1391" i="2"/>
  <c r="G1391" i="2" s="1"/>
  <c r="G1392" i="2" s="1"/>
  <c r="E1295" i="2"/>
  <c r="G1295" i="2" s="1"/>
  <c r="G1296" i="2" s="1"/>
  <c r="E1199" i="2"/>
  <c r="G1199" i="2" s="1"/>
  <c r="G1200" i="2" s="1"/>
  <c r="E1103" i="2"/>
  <c r="G1103" i="2" s="1"/>
  <c r="G1104" i="2" s="1"/>
  <c r="E1007" i="2"/>
  <c r="G1007" i="2" s="1"/>
  <c r="G1008" i="2" s="1"/>
  <c r="E1479" i="2"/>
  <c r="G1479" i="2" s="1"/>
  <c r="G1480" i="2" s="1"/>
  <c r="E1383" i="2"/>
  <c r="G1383" i="2" s="1"/>
  <c r="G1384" i="2" s="1"/>
  <c r="E1287" i="2"/>
  <c r="G1287" i="2" s="1"/>
  <c r="G1288" i="2" s="1"/>
  <c r="E1191" i="2"/>
  <c r="G1191" i="2" s="1"/>
  <c r="G1192" i="2" s="1"/>
  <c r="E1095" i="2"/>
  <c r="G1095" i="2" s="1"/>
  <c r="G1096" i="2" s="1"/>
  <c r="E1263" i="2"/>
  <c r="G1263" i="2" s="1"/>
  <c r="G1264" i="2" s="1"/>
  <c r="E1471" i="2"/>
  <c r="G1471" i="2" s="1"/>
  <c r="G1472" i="2" s="1"/>
  <c r="E1375" i="2"/>
  <c r="G1375" i="2" s="1"/>
  <c r="G1376" i="2" s="1"/>
  <c r="E1279" i="2"/>
  <c r="G1279" i="2" s="1"/>
  <c r="G1280" i="2" s="1"/>
  <c r="E1183" i="2"/>
  <c r="G1183" i="2" s="1"/>
  <c r="G1184" i="2" s="1"/>
  <c r="E1087" i="2"/>
  <c r="G1087" i="2" s="1"/>
  <c r="G1088" i="2" s="1"/>
  <c r="E993" i="2"/>
  <c r="G993" i="2" s="1"/>
  <c r="G994" i="2" s="1"/>
  <c r="E1463" i="2"/>
  <c r="G1463" i="2" s="1"/>
  <c r="G1464" i="2" s="1"/>
  <c r="E1367" i="2"/>
  <c r="G1367" i="2" s="1"/>
  <c r="G1368" i="2" s="1"/>
  <c r="E1271" i="2"/>
  <c r="G1271" i="2" s="1"/>
  <c r="G1272" i="2" s="1"/>
  <c r="E1175" i="2"/>
  <c r="G1175" i="2" s="1"/>
  <c r="G1176" i="2" s="1"/>
  <c r="E1079" i="2"/>
  <c r="G1079" i="2" s="1"/>
  <c r="G1080" i="2" s="1"/>
  <c r="E1455" i="2"/>
  <c r="G1455" i="2" s="1"/>
  <c r="G1456" i="2" s="1"/>
  <c r="E1447" i="2"/>
  <c r="G1447" i="2" s="1"/>
  <c r="G1448" i="2" s="1"/>
  <c r="E1351" i="2"/>
  <c r="G1351" i="2" s="1"/>
  <c r="G1352" i="2" s="1"/>
  <c r="E1255" i="2"/>
  <c r="G1255" i="2" s="1"/>
  <c r="G1256" i="2" s="1"/>
  <c r="E1159" i="2"/>
  <c r="G1159" i="2" s="1"/>
  <c r="G1160" i="2" s="1"/>
  <c r="E1063" i="2"/>
  <c r="G1063" i="2" s="1"/>
  <c r="G1064" i="2" s="1"/>
  <c r="E357" i="2"/>
  <c r="G357" i="2" s="1"/>
  <c r="G358" i="2" s="1"/>
  <c r="E51" i="2"/>
  <c r="G51" i="2" s="1"/>
  <c r="G52" i="2" s="1"/>
  <c r="E957" i="2"/>
  <c r="G957" i="2" s="1"/>
  <c r="G958" i="2" s="1"/>
  <c r="E861" i="2"/>
  <c r="G861" i="2" s="1"/>
  <c r="G862" i="2" s="1"/>
  <c r="E189" i="2"/>
  <c r="G189" i="2" s="1"/>
  <c r="G190" i="2" s="1"/>
  <c r="E853" i="2"/>
  <c r="G853" i="2" s="1"/>
  <c r="G854" i="2" s="1"/>
  <c r="E757" i="2"/>
  <c r="G757" i="2" s="1"/>
  <c r="G758" i="2" s="1"/>
  <c r="E661" i="2"/>
  <c r="G661" i="2" s="1"/>
  <c r="G662" i="2" s="1"/>
  <c r="E373" i="2"/>
  <c r="G373" i="2" s="1"/>
  <c r="G374" i="2" s="1"/>
  <c r="E877" i="2"/>
  <c r="G877" i="2" s="1"/>
  <c r="G878" i="2" s="1"/>
  <c r="E301" i="2"/>
  <c r="G301" i="2" s="1"/>
  <c r="G302" i="2" s="1"/>
  <c r="E941" i="2"/>
  <c r="G941" i="2" s="1"/>
  <c r="G942" i="2" s="1"/>
  <c r="E845" i="2"/>
  <c r="G845" i="2" s="1"/>
  <c r="G846" i="2" s="1"/>
  <c r="E653" i="2"/>
  <c r="G653" i="2" s="1"/>
  <c r="G654" i="2" s="1"/>
  <c r="E269" i="2"/>
  <c r="G269" i="2" s="1"/>
  <c r="G270" i="2" s="1"/>
  <c r="E837" i="2"/>
  <c r="G837" i="2" s="1"/>
  <c r="G838" i="2" s="1"/>
  <c r="E645" i="2"/>
  <c r="G645" i="2" s="1"/>
  <c r="G646" i="2" s="1"/>
  <c r="E549" i="2"/>
  <c r="G549" i="2" s="1"/>
  <c r="G550" i="2" s="1"/>
  <c r="E165" i="2"/>
  <c r="G165" i="2" s="1"/>
  <c r="G166" i="2" s="1"/>
  <c r="E925" i="2"/>
  <c r="G925" i="2" s="1"/>
  <c r="G926" i="2" s="1"/>
  <c r="E829" i="2"/>
  <c r="G829" i="2" s="1"/>
  <c r="G830" i="2" s="1"/>
  <c r="E533" i="2"/>
  <c r="G533" i="2" s="1"/>
  <c r="G534" i="2" s="1"/>
  <c r="E445" i="2"/>
  <c r="G445" i="2" s="1"/>
  <c r="G446" i="2" s="1"/>
  <c r="E253" i="2"/>
  <c r="G253" i="2" s="1"/>
  <c r="G254" i="2" s="1"/>
  <c r="E781" i="2"/>
  <c r="G781" i="2" s="1"/>
  <c r="G782" i="2" s="1"/>
  <c r="E917" i="2"/>
  <c r="G917" i="2" s="1"/>
  <c r="G918" i="2" s="1"/>
  <c r="E821" i="2"/>
  <c r="G821" i="2" s="1"/>
  <c r="G822" i="2" s="1"/>
  <c r="E725" i="2"/>
  <c r="G725" i="2" s="1"/>
  <c r="G726" i="2" s="1"/>
  <c r="E629" i="2"/>
  <c r="G629" i="2" s="1"/>
  <c r="G630" i="2" s="1"/>
  <c r="E909" i="2"/>
  <c r="G909" i="2" s="1"/>
  <c r="G910" i="2" s="1"/>
  <c r="E717" i="2"/>
  <c r="G717" i="2" s="1"/>
  <c r="G718" i="2" s="1"/>
  <c r="E429" i="2"/>
  <c r="G429" i="2" s="1"/>
  <c r="G430" i="2" s="1"/>
  <c r="E333" i="2"/>
  <c r="G333" i="2" s="1"/>
  <c r="G334" i="2" s="1"/>
  <c r="E901" i="2"/>
  <c r="G901" i="2" s="1"/>
  <c r="G902" i="2" s="1"/>
  <c r="E613" i="2"/>
  <c r="G613" i="2" s="1"/>
  <c r="G614" i="2" s="1"/>
  <c r="E517" i="2"/>
  <c r="G517" i="2" s="1"/>
  <c r="G518" i="2" s="1"/>
  <c r="E893" i="2"/>
  <c r="G893" i="2" s="1"/>
  <c r="G894" i="2" s="1"/>
  <c r="E317" i="2"/>
  <c r="G317" i="2" s="1"/>
  <c r="G318" i="2" s="1"/>
  <c r="E221" i="2"/>
  <c r="G221" i="2" s="1"/>
  <c r="G222" i="2" s="1"/>
  <c r="E981" i="2"/>
  <c r="G981" i="2" s="1"/>
  <c r="G982" i="2" s="1"/>
  <c r="E885" i="2"/>
  <c r="G885" i="2" s="1"/>
  <c r="G886" i="2" s="1"/>
  <c r="E789" i="2"/>
  <c r="G789" i="2" s="1"/>
  <c r="G790" i="2" s="1"/>
  <c r="E869" i="2"/>
  <c r="G869" i="2" s="1"/>
  <c r="G870" i="2" s="1"/>
  <c r="E677" i="2"/>
  <c r="G677" i="2" s="1"/>
  <c r="G678" i="2" s="1"/>
  <c r="E293" i="2"/>
  <c r="G293" i="2" s="1"/>
  <c r="G294" i="2" s="1"/>
  <c r="E669" i="2"/>
  <c r="G669" i="2" s="1"/>
  <c r="G670" i="2" s="1"/>
  <c r="E573" i="2"/>
  <c r="G573" i="2" s="1"/>
  <c r="G574" i="2" s="1"/>
  <c r="E181" i="2"/>
  <c r="G181" i="2" s="1"/>
  <c r="G182" i="2" s="1"/>
  <c r="E557" i="2"/>
  <c r="G557" i="2" s="1"/>
  <c r="G558" i="2" s="1"/>
  <c r="E461" i="2"/>
  <c r="G461" i="2" s="1"/>
  <c r="G462" i="2" s="1"/>
  <c r="E741" i="2"/>
  <c r="G741" i="2" s="1"/>
  <c r="G742" i="2" s="1"/>
  <c r="E637" i="2"/>
  <c r="G637" i="2" s="1"/>
  <c r="G638" i="2" s="1"/>
  <c r="E349" i="2"/>
  <c r="G349" i="2" s="1"/>
  <c r="G350" i="2" s="1"/>
  <c r="E541" i="2"/>
  <c r="G541" i="2" s="1"/>
  <c r="G542" i="2" s="1"/>
  <c r="E437" i="2"/>
  <c r="G437" i="2" s="1"/>
  <c r="G438" i="2" s="1"/>
  <c r="E43" i="2"/>
  <c r="G43" i="2" s="1"/>
  <c r="G44" i="2" s="1"/>
  <c r="E589" i="2"/>
  <c r="G589" i="2" s="1"/>
  <c r="G590" i="2" s="1"/>
  <c r="E621" i="2"/>
  <c r="G621" i="2" s="1"/>
  <c r="G622" i="2" s="1"/>
  <c r="E685" i="2"/>
  <c r="G685" i="2" s="1"/>
  <c r="G686" i="2" s="1"/>
  <c r="E805" i="2"/>
  <c r="G805" i="2" s="1"/>
  <c r="G806" i="2" s="1"/>
  <c r="E797" i="2"/>
  <c r="G797" i="2" s="1"/>
  <c r="G798" i="2" s="1"/>
  <c r="E701" i="2"/>
  <c r="G701" i="2" s="1"/>
  <c r="G702" i="2" s="1"/>
  <c r="E605" i="2"/>
  <c r="G605" i="2" s="1"/>
  <c r="G606" i="2" s="1"/>
  <c r="E973" i="2"/>
  <c r="G973" i="2" s="1"/>
  <c r="G974" i="2" s="1"/>
  <c r="E501" i="2"/>
  <c r="G501" i="2" s="1"/>
  <c r="G502" i="2" s="1"/>
  <c r="E965" i="2"/>
  <c r="G965" i="2" s="1"/>
  <c r="G966" i="2" s="1"/>
  <c r="E773" i="2"/>
  <c r="G773" i="2" s="1"/>
  <c r="G774" i="2" s="1"/>
  <c r="E485" i="2"/>
  <c r="G485" i="2" s="1"/>
  <c r="G486" i="2" s="1"/>
  <c r="E749" i="2"/>
  <c r="G749" i="2" s="1"/>
  <c r="G750" i="2" s="1"/>
  <c r="E365" i="2"/>
  <c r="G365" i="2" s="1"/>
  <c r="G366" i="2" s="1"/>
  <c r="E59" i="2"/>
  <c r="G59" i="2" s="1"/>
  <c r="G60" i="2" s="1"/>
  <c r="E933" i="2"/>
  <c r="G933" i="2" s="1"/>
  <c r="G934" i="2" s="1"/>
  <c r="E111" i="2"/>
  <c r="G111" i="2" s="1"/>
  <c r="G113" i="2" s="1"/>
  <c r="E100" i="2"/>
  <c r="G100" i="2" s="1"/>
  <c r="G102" i="2" s="1"/>
  <c r="E765" i="2"/>
  <c r="G765" i="2" s="1"/>
  <c r="G766" i="2" s="1"/>
  <c r="E477" i="2"/>
  <c r="G477" i="2" s="1"/>
  <c r="G478" i="2" s="1"/>
  <c r="E381" i="2"/>
  <c r="G381" i="2" s="1"/>
  <c r="G382" i="2" s="1"/>
  <c r="E285" i="2"/>
  <c r="G285" i="2" s="1"/>
  <c r="G286" i="2" s="1"/>
  <c r="E949" i="2"/>
  <c r="G949" i="2" s="1"/>
  <c r="G950" i="2" s="1"/>
  <c r="E565" i="2"/>
  <c r="G565" i="2" s="1"/>
  <c r="G566" i="2" s="1"/>
  <c r="E469" i="2"/>
  <c r="G469" i="2" s="1"/>
  <c r="G470" i="2" s="1"/>
  <c r="E277" i="2"/>
  <c r="G277" i="2" s="1"/>
  <c r="G278" i="2" s="1"/>
  <c r="E173" i="2"/>
  <c r="G173" i="2" s="1"/>
  <c r="G174" i="2" s="1"/>
  <c r="E453" i="2"/>
  <c r="G453" i="2" s="1"/>
  <c r="G454" i="2" s="1"/>
  <c r="E261" i="2"/>
  <c r="G261" i="2" s="1"/>
  <c r="G262" i="2" s="1"/>
  <c r="E733" i="2"/>
  <c r="G733" i="2" s="1"/>
  <c r="G734" i="2" s="1"/>
  <c r="E205" i="2"/>
  <c r="G205" i="2" s="1"/>
  <c r="G206" i="2" s="1"/>
  <c r="E341" i="2"/>
  <c r="G341" i="2" s="1"/>
  <c r="G342" i="2" s="1"/>
  <c r="E245" i="2"/>
  <c r="G245" i="2" s="1"/>
  <c r="G246" i="2" s="1"/>
  <c r="E813" i="2"/>
  <c r="G813" i="2" s="1"/>
  <c r="G814" i="2" s="1"/>
  <c r="E237" i="2"/>
  <c r="G237" i="2" s="1"/>
  <c r="G238" i="2" s="1"/>
  <c r="E709" i="2"/>
  <c r="G709" i="2" s="1"/>
  <c r="G710" i="2" s="1"/>
  <c r="E421" i="2"/>
  <c r="G421" i="2" s="1"/>
  <c r="G422" i="2" s="1"/>
  <c r="E325" i="2"/>
  <c r="G325" i="2" s="1"/>
  <c r="G326" i="2" s="1"/>
  <c r="E229" i="2"/>
  <c r="G229" i="2" s="1"/>
  <c r="G230" i="2" s="1"/>
  <c r="E509" i="2"/>
  <c r="G509" i="2" s="1"/>
  <c r="G510" i="2" s="1"/>
  <c r="E413" i="2"/>
  <c r="G413" i="2" s="1"/>
  <c r="G414" i="2" s="1"/>
  <c r="E693" i="2"/>
  <c r="G693" i="2" s="1"/>
  <c r="G694" i="2" s="1"/>
  <c r="E597" i="2"/>
  <c r="G597" i="2" s="1"/>
  <c r="G598" i="2" s="1"/>
  <c r="E405" i="2"/>
  <c r="G405" i="2" s="1"/>
  <c r="G406" i="2" s="1"/>
  <c r="E309" i="2"/>
  <c r="G309" i="2" s="1"/>
  <c r="G310" i="2" s="1"/>
  <c r="E213" i="2"/>
  <c r="G213" i="2" s="1"/>
  <c r="G214" i="2" s="1"/>
  <c r="E493" i="2"/>
  <c r="G493" i="2" s="1"/>
  <c r="G494" i="2" s="1"/>
  <c r="E581" i="2"/>
  <c r="G581" i="2" s="1"/>
  <c r="G582" i="2" s="1"/>
  <c r="E389" i="2"/>
  <c r="G389" i="2" s="1"/>
  <c r="G390" i="2" s="1"/>
  <c r="E197" i="2"/>
  <c r="G197" i="2" s="1"/>
  <c r="G198" i="2" s="1"/>
  <c r="E397" i="2"/>
  <c r="G397" i="2" s="1"/>
  <c r="G398" i="2" s="1"/>
  <c r="G984" i="2" l="1"/>
  <c r="I7" i="11" s="1"/>
  <c r="I8" i="11" s="1"/>
  <c r="I10" i="11" s="1"/>
  <c r="G1514" i="2"/>
  <c r="I22" i="11" s="1"/>
  <c r="I23" i="11" s="1"/>
  <c r="I25" i="11" s="1"/>
  <c r="I28" i="11" l="1"/>
  <c r="I27" i="11"/>
  <c r="I13" i="11"/>
  <c r="I12" i="11"/>
  <c r="I14" i="11" l="1"/>
  <c r="I16" i="11" s="1"/>
  <c r="I17" i="11" s="1"/>
  <c r="I29" i="11"/>
  <c r="I31" i="11" l="1"/>
  <c r="I32" i="11" s="1"/>
  <c r="I36" i="11" s="1"/>
  <c r="I35" i="11"/>
</calcChain>
</file>

<file path=xl/sharedStrings.xml><?xml version="1.0" encoding="utf-8"?>
<sst xmlns="http://schemas.openxmlformats.org/spreadsheetml/2006/main" count="6467" uniqueCount="563">
  <si>
    <t>Manteniment de BOSCOS I ITINERARIS - LOT 9 - Ajuntament de Girona</t>
  </si>
  <si>
    <t>PRESSUPOST</t>
  </si>
  <si>
    <t>Preu</t>
  </si>
  <si>
    <t>Amidament</t>
  </si>
  <si>
    <t>Import</t>
  </si>
  <si>
    <t>Obra</t>
  </si>
  <si>
    <t>01</t>
  </si>
  <si>
    <t>PressupostMANTENIMENT BOSCOS 2024 - LOT 9</t>
  </si>
  <si>
    <t>Capítol</t>
  </si>
  <si>
    <t>S0</t>
  </si>
  <si>
    <t>GENÈRIC</t>
  </si>
  <si>
    <t>Titol 3</t>
  </si>
  <si>
    <t>00</t>
  </si>
  <si>
    <t>TREBALLS PREVIS</t>
  </si>
  <si>
    <t>Titol 4</t>
  </si>
  <si>
    <t>Cuneta seca per infiltració</t>
  </si>
  <si>
    <t>P221D-ARD1</t>
  </si>
  <si>
    <t>m3</t>
  </si>
  <si>
    <t>formació de cuneta en tall trasversal en forma de v per a recollir escórrecs, realitzada amb minicarregadora amb accessori retroexcavador i amb les terres deixades a la vora</t>
  </si>
  <si>
    <t>FRI2U055</t>
  </si>
  <si>
    <t>m²</t>
  </si>
  <si>
    <t>fresat amb tractor</t>
  </si>
  <si>
    <t>TOTAL</t>
  </si>
  <si>
    <t>A1</t>
  </si>
  <si>
    <t>Eliminació Flora exòtica invasora</t>
  </si>
  <si>
    <t>15</t>
  </si>
  <si>
    <t>Tractament injecció en entorn perillós</t>
  </si>
  <si>
    <t>PREM-INL6</t>
  </si>
  <si>
    <t>u</t>
  </si>
  <si>
    <t>mort en peu en arbres amb diàmetre a la base inferior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</si>
  <si>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PREM-INL7</t>
  </si>
  <si>
    <t>mort en peu en arbres amb diàmetre a la base superior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</si>
  <si>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16</t>
  </si>
  <si>
    <t>Retirada de rizoma amb maquinaria</t>
  </si>
  <si>
    <t>PRELZ-I7ZL</t>
  </si>
  <si>
    <t>trituració de rizoma de canya (arundo donax), en actuacions al medi natural, amb tractor amb trituradora de pedra, amb gruixos &lt; 50 cm</t>
  </si>
  <si>
    <t>PRELZ-I7ZM</t>
  </si>
  <si>
    <t>redistribució de sediments a la llera, en actuacions al medi natural, amb pala excavadora giratòria sobre cadenes de 12 a 20 t</t>
  </si>
  <si>
    <t>PRELZ-I7ZP</t>
  </si>
  <si>
    <t>transport de rizoma de canya (arundo donax), en actuacions al medi natural, amb pala excavadora giratòria sobre pneumàtics de 15 a 20 t fins a abocador</t>
  </si>
  <si>
    <t>A2</t>
  </si>
  <si>
    <t>Prats</t>
  </si>
  <si>
    <t>21</t>
  </si>
  <si>
    <t>Prat Baix</t>
  </si>
  <si>
    <t>PRH0-BAI2</t>
  </si>
  <si>
    <t>m2</t>
  </si>
  <si>
    <t>sega de prat baix, manual, amb tallagespa rotativa autopropulsada, de 66 a 90 cm d'amplària de treball, en un pendent inferior al 25 %</t>
  </si>
  <si>
    <t>22</t>
  </si>
  <si>
    <t>Prat mig</t>
  </si>
  <si>
    <t>PRH0-MIG2</t>
  </si>
  <si>
    <t>sega de prat mig, manual, amb tallagespa rotativa autopropulsada, de 66 a 90 cm d'amplària de treball, en un pendent inferior al 25 %</t>
  </si>
  <si>
    <t>23</t>
  </si>
  <si>
    <t>Prat alt</t>
  </si>
  <si>
    <t>PRH0-ALT2</t>
  </si>
  <si>
    <t>sega de prat alt, manual, amb tallagespa rotativa autopropulsada amb seient, de 66 a 90 cm d'amplària de treball, en un pendent inferior al 25 %</t>
  </si>
  <si>
    <t>A3</t>
  </si>
  <si>
    <t>Gestió Arbustives</t>
  </si>
  <si>
    <t>31</t>
  </si>
  <si>
    <t>Retall arbustives (poda visuals-finestres) 1 veg/a</t>
  </si>
  <si>
    <t>PRE91-RETV</t>
  </si>
  <si>
    <t>retall d'arbustives, amb mitjans manuals per formació de visuals, selecció de tanys i poda amb posterior retirada i trituració de restes en qualsevol tipus de forests i de condicions orogràfiques al medi natural</t>
  </si>
  <si>
    <t>32</t>
  </si>
  <si>
    <t>Tala arbustives (visuals-finestres)</t>
  </si>
  <si>
    <t>PRE91-TALV</t>
  </si>
  <si>
    <t>tala d'arbustives, amb mitjans manuals per formació de visuals, selecció de tanys i poda amb posterior retirada i trituració de restes en qualsevol tipus de forests i de condicions orogràfiques al medi natural</t>
  </si>
  <si>
    <t>33</t>
  </si>
  <si>
    <t>Buidatge per recuperació disseny inicial 1veg/5any</t>
  </si>
  <si>
    <t>PRE91-BUIV</t>
  </si>
  <si>
    <t>buidatge d'arbustives, amb mitjans manuals per formació de visuals, selecció de tanys i poda amb posterior retirada i trituració de restes en qualsevol tipus de forests i de condicions orogràfiques al medi natural</t>
  </si>
  <si>
    <t>34</t>
  </si>
  <si>
    <t>Retall arbustives en camí 1veg/2-3anys</t>
  </si>
  <si>
    <t>PRE91-RETC</t>
  </si>
  <si>
    <t>retall d'arbustives, amb mitjans manuals en camí, selecció de tanys i poda amb posterior retirada i trituració de restes en qualsevol tipus de forests i de condicions orogràfiques al medi natural</t>
  </si>
  <si>
    <t>A4</t>
  </si>
  <si>
    <t>Gestió Arbrat</t>
  </si>
  <si>
    <t>2A</t>
  </si>
  <si>
    <t>ARBRES (h &lt; 6m)</t>
  </si>
  <si>
    <t>E21R1260</t>
  </si>
  <si>
    <t>tala controlada d'arbre &lt; 6 m d'alçària, deixant la soca a la vista, aplec de la brossa generada i càrrega sobre camió grua amb pinça, i transport de la mateixa a planta de compostatge (no més lluny de 20 km)</t>
  </si>
  <si>
    <t>FRE6GI02</t>
  </si>
  <si>
    <t>poda d'arbre planif/conif., amb cistella mecànica, aplec de la brossa generada i càrrega sobre camió, i transport de la mateixa a planta de compostatge (no més lluny de 20 km.). aquesta tipologia inclou: poda per afectacions, rebrolls, etc. (6-10 m)</t>
  </si>
  <si>
    <t>FI_ARB06</t>
  </si>
  <si>
    <t>poda en verd d'arbre planif/conif., amb mitjans manuals, aplec de la brossa generada i càrrega sobre camió, i transport de la mateixa a planta de compostatge (no més lluny de 20 km.). aquesta tipologia inclou: poda per afectacions, rebrolls, etc.</t>
  </si>
  <si>
    <t>2B</t>
  </si>
  <si>
    <t>ARBRES S/ESC (h = 6 - 10m)</t>
  </si>
  <si>
    <t>E21R11A0</t>
  </si>
  <si>
    <t>tala controlada amb cistella mecànica d'arbre de 6 a 10 m d'alçària, deixant la soca a la vista, aplec de la brossa generada i càrrega sobre camió grua amb pinça, i transport de la mateixa a planta de compostatge (no més lluny de 20 km)</t>
  </si>
  <si>
    <t>FRE6GI09</t>
  </si>
  <si>
    <t>recollida d'arbres caiguts</t>
  </si>
  <si>
    <t>2C</t>
  </si>
  <si>
    <t>ARBRES S/ESC (h = 10 - 15m)</t>
  </si>
  <si>
    <t>E21R12D0</t>
  </si>
  <si>
    <t>tala controlada cistella mecànica d'arbre de 10 a 15 m d'alçària, deixant la soca a la vista, aplec de la brossa generada i càrrega sobre camió grua amb pinça, i transport de la mateixa a planta de compostatge (no més lluny de 20 km)</t>
  </si>
  <si>
    <t>FRE6GI10</t>
  </si>
  <si>
    <t>recollida d'arbres caiguts (10-15m)</t>
  </si>
  <si>
    <t>FRE6GI04</t>
  </si>
  <si>
    <t>poda d'arbre planif/conif., amb cistella mecànica, aplec de la brossa generada i càrrega sobre camió, i transport de la mateixa a planta de compostatge (no més lluny de 20 km.). aquesta tipologia inclou: poda per afectacions, rebrolls, etc. (10 &lt; 15m)</t>
  </si>
  <si>
    <t>FRE6GI07</t>
  </si>
  <si>
    <t>neteja de rebrolls</t>
  </si>
  <si>
    <t>2D</t>
  </si>
  <si>
    <t>ARBRES S/ESC (h &gt; 15m)</t>
  </si>
  <si>
    <t>E21R12F0</t>
  </si>
  <si>
    <t>tala controlada cistella mecànica d'arbre de 15 a 20 m d'alçària, deixant la soca a la vista, aplec de la brossa generada i càrrega sobre camió grua amb pinça, i transport de la mateixa a planta de compostatge (no més lluny de 20 km)</t>
  </si>
  <si>
    <t>FRE6GI11</t>
  </si>
  <si>
    <t>recollida d'arbres caiguts (&lt;15m)</t>
  </si>
  <si>
    <t>FRE6GI05</t>
  </si>
  <si>
    <t>poda d'arbre planif/conif., amb cistella mecànica, aplec de la brossa generada i càrrega sobre camió, i transport de la mateixa a planta de compostatge (no més lluny de 20 km.). aquesta tipologia inclou: poda per afectacions, rebrolls, etc. (&gt; 15m)</t>
  </si>
  <si>
    <t>A6</t>
  </si>
  <si>
    <t>Descobrir afloraments de roca i/o restes patrimoni</t>
  </si>
  <si>
    <t>61</t>
  </si>
  <si>
    <t>Eliminació de vegetació per aflorament roca</t>
  </si>
  <si>
    <t>PRE2-ARD1</t>
  </si>
  <si>
    <t>eliminació de vegetació per aflorament de roca, amb desbrossadora manual de braç amb capçal de fil o disc, en actuacions al medi natural amb mitjans manuals</t>
  </si>
  <si>
    <t>A8</t>
  </si>
  <si>
    <t>Plantacions</t>
  </si>
  <si>
    <t>84</t>
  </si>
  <si>
    <t>Plantació alèvol forestal</t>
  </si>
  <si>
    <t>FGI_612342</t>
  </si>
  <si>
    <t>ha</t>
  </si>
  <si>
    <t>plantació d'alvèol forestal en plantacions en clima mediterrani de pinus halepensis (o similar) de categoria identificada, de 15 a 20 cm d'alçària, en alvèol forestal de 300 cm3 (60 u/ha) i quercus robur (o similar) de categoria identificada, de 20 a 30 cm d'alçària, en alvèol forestal de 300 cm3 (60 u/ha) amb mitjans manuals. inclou el preu de les plantes</t>
  </si>
  <si>
    <t>A9</t>
  </si>
  <si>
    <t>Mobiliari Tronc</t>
  </si>
  <si>
    <t>FRI2U053</t>
  </si>
  <si>
    <t>mobiliari tipus tronc a partir de restes d'arbres de gran diàmetre</t>
  </si>
  <si>
    <t>FRI2U054</t>
  </si>
  <si>
    <t>pilones rústiques</t>
  </si>
  <si>
    <t>S1</t>
  </si>
  <si>
    <t>BOSCOS</t>
  </si>
  <si>
    <t>11</t>
  </si>
  <si>
    <t>Bosc Avellaneda-C/Aragó</t>
  </si>
  <si>
    <t>Desbrossada manual</t>
  </si>
  <si>
    <t>P1R2-ARD1</t>
  </si>
  <si>
    <t>esbrossada de plantes i herbes, amb mitjans manuals, per a una alçària de brossa &lt;= 150 cm i càrrega sobre camió o contenidor</t>
  </si>
  <si>
    <t>12</t>
  </si>
  <si>
    <t>Desbrossada amb ganivetes</t>
  </si>
  <si>
    <t>P1R2-ARD2</t>
  </si>
  <si>
    <t>esbrossada de plantes i herbes, amb ganivetes o desbrossadora manual de braç amb capçal de fil o disc , per a una alçària de brossa &lt;= 150 cm i càrrega sobre camió o contenidor</t>
  </si>
  <si>
    <t>Bosc Avellaneda - RENFE amb Cr. Barcelona</t>
  </si>
  <si>
    <t>13</t>
  </si>
  <si>
    <t>Bosc Font Pólvora- Franja Cementiri nou</t>
  </si>
  <si>
    <t>14</t>
  </si>
  <si>
    <t>Bosc Font Pólvora- Franja Font de la Pólvora</t>
  </si>
  <si>
    <t>Bosc Grup Sant Daniel - C. del Carme</t>
  </si>
  <si>
    <t>Bosc Montilivi - Franja puig Montilivi</t>
  </si>
  <si>
    <t>17</t>
  </si>
  <si>
    <t>Bosc Montilivi - Franja turó Rodó</t>
  </si>
  <si>
    <t>18</t>
  </si>
  <si>
    <t>Bosc Montilivi - Puigsacalm</t>
  </si>
  <si>
    <t>19</t>
  </si>
  <si>
    <t>Bosc Montjuïc - Bascanella</t>
  </si>
  <si>
    <t>20</t>
  </si>
  <si>
    <t>Bosc Montjuïc - Berenguer de Palol</t>
  </si>
  <si>
    <t>Bosc Montjuïc - C. Bellpuig</t>
  </si>
  <si>
    <t>Bosc Montjuïc - C. Pau Miranda</t>
  </si>
  <si>
    <t>Bosc Montjuïc - C. Puig d'Àguiles</t>
  </si>
  <si>
    <t>24</t>
  </si>
  <si>
    <t>Bosc Montjuïc - C. Torre de Sant Joan</t>
  </si>
  <si>
    <t>25</t>
  </si>
  <si>
    <t>Bosc Montjuïc - Cr. Angela Bivern</t>
  </si>
  <si>
    <t>26</t>
  </si>
  <si>
    <t>Bosc Montjuïc - Cr. Torre de Sant Lluís</t>
  </si>
  <si>
    <t>27</t>
  </si>
  <si>
    <t>Bosc Montjuïc - Cr. Torre de Sant Lluís 2</t>
  </si>
  <si>
    <t>28</t>
  </si>
  <si>
    <t>Bosc Montjuïc - Franja Escola Montjuïc</t>
  </si>
  <si>
    <t>29</t>
  </si>
  <si>
    <t>Bosc Montjuïc - GF Castell Montuïc</t>
  </si>
  <si>
    <t>30</t>
  </si>
  <si>
    <t>Bosc Montjuïc - Pda. Montjuïc - Barrufa</t>
  </si>
  <si>
    <t>Bosc Montjuïc - Rda. Peius Pascual i Carbó</t>
  </si>
  <si>
    <t>Bosc Montjuïc - Ronda Fort Roig</t>
  </si>
  <si>
    <t>Bosc Montjuïc - Torre de Sant Daniel</t>
  </si>
  <si>
    <t>Bosc Montjuïc - Torre Sant Narcís</t>
  </si>
  <si>
    <t>35</t>
  </si>
  <si>
    <t>Bosc Montjuïc - Torre Suchet</t>
  </si>
  <si>
    <t>36</t>
  </si>
  <si>
    <t>Bosc Montjuïc - Torre Suchet 2</t>
  </si>
  <si>
    <t>37</t>
  </si>
  <si>
    <t>Bosc Palau -  JJOO de Barcelona</t>
  </si>
  <si>
    <t>38</t>
  </si>
  <si>
    <t>Bosc Palau - Camí Vell de Fornells</t>
  </si>
  <si>
    <t>39</t>
  </si>
  <si>
    <t>Bosc Palau - Camp de Futbol Girona</t>
  </si>
  <si>
    <t>40</t>
  </si>
  <si>
    <t>Bosc Palau - Camp fútbol Torres de Palau</t>
  </si>
  <si>
    <t>41</t>
  </si>
  <si>
    <t>Bosc Palau - Carrer de l'Albera</t>
  </si>
  <si>
    <t>42</t>
  </si>
  <si>
    <t>Bosc Palau - Cr. Albí - Pujada de Palau</t>
  </si>
  <si>
    <t>43</t>
  </si>
  <si>
    <t>Bosc Palau - Cr. Albí 2 - Col·legi Pabordia</t>
  </si>
  <si>
    <t>Desbrossada Mecanitzada tractor</t>
  </si>
  <si>
    <t>FR118242</t>
  </si>
  <si>
    <t>desbrossada de terreny amb desbrossadora autopropulsada autoportant de fins a 14,7 kw (fins a 20 cv) de potència i amb una amplària de treball de 0,9 a 1,2 m, per a una alçària de brossa de més de 60 cm i un pendent inferior al 12 %, amb un mínim de dues passades de màquina, sense recollir la brossa</t>
  </si>
  <si>
    <t>44</t>
  </si>
  <si>
    <t>Bosc Palau - Església Sant Miquel</t>
  </si>
  <si>
    <t>45</t>
  </si>
  <si>
    <t>Bosc Palau - Font de l'Abella</t>
  </si>
  <si>
    <t>46</t>
  </si>
  <si>
    <t xml:space="preserve">Bosc Palau - Joan Amades
</t>
  </si>
  <si>
    <t>47</t>
  </si>
  <si>
    <t xml:space="preserve">Bosc Palau - Mas Barril
</t>
  </si>
  <si>
    <t>48</t>
  </si>
  <si>
    <t xml:space="preserve">Bosc Palau - Mas Barril 2
</t>
  </si>
  <si>
    <t>49</t>
  </si>
  <si>
    <t xml:space="preserve">Bosc Palau - Mas Carreras
</t>
  </si>
  <si>
    <t>50</t>
  </si>
  <si>
    <t xml:space="preserve">Bosc Palau - Mas Palahí_Tenis
</t>
  </si>
  <si>
    <t>51</t>
  </si>
  <si>
    <t>Bosc Palau - Pabordia</t>
  </si>
  <si>
    <t>52</t>
  </si>
  <si>
    <t xml:space="preserve">Bosc Palau - Parcel·la Alzines
</t>
  </si>
  <si>
    <t>53</t>
  </si>
  <si>
    <t>Bosc Palau - Torre Rafela - Pavelló Palau</t>
  </si>
  <si>
    <t>54</t>
  </si>
  <si>
    <t>Bosc Palau - Plaça Vella de Palau-sacosta</t>
  </si>
  <si>
    <t>55</t>
  </si>
  <si>
    <t xml:space="preserve">Bosc Palau - Residència UdG
</t>
  </si>
  <si>
    <t>57</t>
  </si>
  <si>
    <t>Bosc Pedreres - Franja Pedreres</t>
  </si>
  <si>
    <t>59</t>
  </si>
  <si>
    <t>Bosc sector Nord - Av. Josep Tarradelles</t>
  </si>
  <si>
    <t>60</t>
  </si>
  <si>
    <t>Bosc sector Nord - costat rotonda Trueta</t>
  </si>
  <si>
    <t>Bosc sector Nord - Espais GD Sant Medir</t>
  </si>
  <si>
    <t>63</t>
  </si>
  <si>
    <t>Bosc sector Nord - Puig d'en Roca</t>
  </si>
  <si>
    <t>64</t>
  </si>
  <si>
    <t>Bosc sector Nord - Riera Can Cases</t>
  </si>
  <si>
    <t>65</t>
  </si>
  <si>
    <t>Bosc sector Nord - St.Medir</t>
  </si>
  <si>
    <t>66</t>
  </si>
  <si>
    <t>Bosc sector Nord - Turó de la Bateria</t>
  </si>
  <si>
    <t>67</t>
  </si>
  <si>
    <t>Bosc St.Daniel -  Riu Galligants - Pg. Arqueològic</t>
  </si>
  <si>
    <t>68</t>
  </si>
  <si>
    <t>Bosc Font Pólvora - Polvorins</t>
  </si>
  <si>
    <t>69</t>
  </si>
  <si>
    <t>Perimetrals&amp;Camins - Bosc Avellaneda</t>
  </si>
  <si>
    <t>70</t>
  </si>
  <si>
    <t>Perimetrals&amp;Camins - Bosc Montilivi</t>
  </si>
  <si>
    <t>71</t>
  </si>
  <si>
    <t>Perimetrals&amp;Camins - Bosc Montjuïc</t>
  </si>
  <si>
    <t>72</t>
  </si>
  <si>
    <t>Perimetrals&amp;Camins - Bosc Palau</t>
  </si>
  <si>
    <t>73</t>
  </si>
  <si>
    <t>Perimetrals&amp;Camins - Bosc sector Nord</t>
  </si>
  <si>
    <t>S2</t>
  </si>
  <si>
    <t>ITINERARIS</t>
  </si>
  <si>
    <t>Camí pl.Sardanes a font dels Lleons</t>
  </si>
  <si>
    <t>Ruta Ecosistemes</t>
  </si>
  <si>
    <t>Anella Verda - St.Daniel</t>
  </si>
  <si>
    <t>Camí dels Àngels</t>
  </si>
  <si>
    <t>Ruta Fonts</t>
  </si>
  <si>
    <t>Pujada a St.Miquel</t>
  </si>
  <si>
    <t>Anella Verda - Campdorà Vell</t>
  </si>
  <si>
    <t>Pla Campdorà</t>
  </si>
  <si>
    <t>Anella verda - Muntanya de la O amb cementiri</t>
  </si>
  <si>
    <t>Pla Campdorà (límit amb bosc can Boada)</t>
  </si>
  <si>
    <t>Camí de Can Benet del Riu (Nestlè)</t>
  </si>
  <si>
    <t>Font Martina</t>
  </si>
  <si>
    <t xml:space="preserve"> Font d'en Pericot</t>
  </si>
  <si>
    <t>Font del Ferro</t>
  </si>
  <si>
    <t>Pl Sardana</t>
  </si>
  <si>
    <t>Esplanada St. Miquel</t>
  </si>
  <si>
    <t xml:space="preserve">IMPORT TOTAL DEL PRESSUPOST : </t>
  </si>
  <si>
    <t>Justificació d'elements</t>
  </si>
  <si>
    <t>Codi</t>
  </si>
  <si>
    <t>U.A.</t>
  </si>
  <si>
    <t>Descripció</t>
  </si>
  <si>
    <t>E21RGI02</t>
  </si>
  <si>
    <t>eliminació de soques</t>
  </si>
  <si>
    <t>Rend.:</t>
  </si>
  <si>
    <t>Mà d'obra</t>
  </si>
  <si>
    <t>A012P000</t>
  </si>
  <si>
    <t>h</t>
  </si>
  <si>
    <t>oficial 1a jardiner</t>
  </si>
  <si>
    <t>/R</t>
  </si>
  <si>
    <t>x</t>
  </si>
  <si>
    <t>=</t>
  </si>
  <si>
    <t>A013P000</t>
  </si>
  <si>
    <t>ajudant jardiner</t>
  </si>
  <si>
    <t>Subtotal mà d'obra</t>
  </si>
  <si>
    <t>Maquinària</t>
  </si>
  <si>
    <t>C1313330</t>
  </si>
  <si>
    <t>retroexcavadora sobre pneumàtics de 8 a 10 t</t>
  </si>
  <si>
    <t>C1503300</t>
  </si>
  <si>
    <t>camió grua de 3 t</t>
  </si>
  <si>
    <t>Subtotal maquinària</t>
  </si>
  <si>
    <t>Material</t>
  </si>
  <si>
    <t>B2RA9TD0</t>
  </si>
  <si>
    <t>t</t>
  </si>
  <si>
    <t>deposició controlada a planta de compostage de residus de troncs i soques no perillosos amb una densitat 0.9 t/m3, procedents de poda o sega, amb codi 200201 segons la llista europea de residus (orden mam/304/2002)</t>
  </si>
  <si>
    <t>Subtotal material</t>
  </si>
  <si>
    <t>Despeses auxiliars</t>
  </si>
  <si>
    <t>%</t>
  </si>
  <si>
    <t>Cost directe</t>
  </si>
  <si>
    <t>Total</t>
  </si>
  <si>
    <t>ER71124J</t>
  </si>
  <si>
    <t>sembra de barreja de llavors d'espècies arbustives i/o de flor segons ntj 07n, amb mitjans manuals, en un pendent &lt;30%, superfície &lt; 500m2, incloent la cobertura de la llavor amb sorra de riu rentada i el coronat posterior</t>
  </si>
  <si>
    <t>B0315600</t>
  </si>
  <si>
    <t>sorra de riu rentada de 0.1 a 0.5 mm</t>
  </si>
  <si>
    <t>FR26GI01</t>
  </si>
  <si>
    <t>entrecavat manual de l'arbrat en escocell de terra, amb eliminació de les males herbes, residus aliens i xucladors. sense tractament herbicida químic- inclosa recollida i trasllat a abocador.</t>
  </si>
  <si>
    <t>B2RA9SB0</t>
  </si>
  <si>
    <t>deposició controlada a planta de compostage de residus vegetals nets no perillosos amb una densitat 0.5 t/m3, procedents de poda o sega, amb codi 200201 segons la llista europea de residus (orden mam/304/2002)</t>
  </si>
  <si>
    <t>FR3A4010</t>
  </si>
  <si>
    <t>condicionament del sòl amb adob mineral sòlid de fons d'alliberament ràpid, formulació i dosi segons indicacions de la df, escampat amb mitjans manuals</t>
  </si>
  <si>
    <t>BR3A4000</t>
  </si>
  <si>
    <t>kg</t>
  </si>
  <si>
    <t>adob mineral sòlid de fons, d'alliberament ràpid</t>
  </si>
  <si>
    <t>FR612342</t>
  </si>
  <si>
    <t>plantació d'arbre planifoli amb pa de terra o contenidor, de 18 a 25 cm de perímetre de tronc a 1 m d'alçària (a partir del coll de l'arrel), excavació de clot de plantació de 100x100x60 cm amb mitjans mecànics, en un pendent inferior al 25 %, reblert del clot amb substitució parcial del 30% de terra de l'excavació per sorra rentada i compost (70%-30%), primer reg i càrrega de les terres sobrants a camió</t>
  </si>
  <si>
    <t>C151-002Z</t>
  </si>
  <si>
    <t>camió cisterna de 8 m3</t>
  </si>
  <si>
    <t>B0111001</t>
  </si>
  <si>
    <t>aigua</t>
  </si>
  <si>
    <t>BR341110</t>
  </si>
  <si>
    <t>compost de classe i, d'origen vegetal, segons ntj 05c, subministrat a granel</t>
  </si>
  <si>
    <t>FRE6GI01</t>
  </si>
  <si>
    <t xml:space="preserve">poda de formació d'arbre planifoli o conífera de &lt; 6 m d'alçària, amb mitjans manuals, aplec de la brossa generada i càrrega sobre camió grua amb pinça, i transport de la mateixa a planta de compostatge (no més lluny de 20 km). </t>
  </si>
  <si>
    <t>A012PPGI</t>
  </si>
  <si>
    <t>oficial 1a jardiner especialista en arboricultura</t>
  </si>
  <si>
    <t>CRE23000</t>
  </si>
  <si>
    <t>motoserra</t>
  </si>
  <si>
    <t>FRE6GI08</t>
  </si>
  <si>
    <t>u.</t>
  </si>
  <si>
    <t>recollida de branques caigudes</t>
  </si>
  <si>
    <t>FRF13195</t>
  </si>
  <si>
    <t>reg d'arbre amb mànega connectada a camió cisterna, amb una aportació mínima de 100 l, amb un recorregut fins al punt de càrrega no superior a 2 km i refent el clot de reg cada 2 regs</t>
  </si>
  <si>
    <t>FRI2U052</t>
  </si>
  <si>
    <t>m</t>
  </si>
  <si>
    <t>construcció i col·locació de feixines vives a base de material arbustiu autòcton amb capacitat de reproducció vegetativa, incloent replanteig de la feixina sobre el terreny, obertura manual de rasa de 30x30 cm, recol·lecció de les branques vives en parada vegetativa a l'entorn de la pròpia obra, trasllat fins a la zona de l'actuació, construcció de feixos d'un diàmetre mínim de 0,25 m, lligats amb filferro galvanitzat o brides plàstiques de polietilè d'alta densitat, col·locació de les feixines a la rasa i ancorat al terreny mitjançant piquetes d'acer corrugat, i posterior tapat amb uns 3 cm de gruix del mateix material extret en l'obertura de la rasa
inclou transport i subministrament a peu d'obra amb maquinaria petita</t>
  </si>
  <si>
    <t>C1505120</t>
  </si>
  <si>
    <t>dúmper d'1.5 t de càrrega útil, amb mecanisme hidràulic</t>
  </si>
  <si>
    <t>B0A14300</t>
  </si>
  <si>
    <t>filferro recuit de diàmetre 3 mm</t>
  </si>
  <si>
    <t>B0B27000</t>
  </si>
  <si>
    <t>acer en barres corrugades b400s de límit elàstic &gt;= 400 n/mm2</t>
  </si>
  <si>
    <t>FRL21013</t>
  </si>
  <si>
    <t>tractament fitosanitari amb endoteràpia</t>
  </si>
  <si>
    <t>CRL13100</t>
  </si>
  <si>
    <t>aparell de pressió localitzador a profunditat per a tractaments fitosanitaris i herbicides</t>
  </si>
  <si>
    <t>BRL21000</t>
  </si>
  <si>
    <t>producte insecticida</t>
  </si>
  <si>
    <t>FRL21GI01</t>
  </si>
  <si>
    <t>tractament fitosanitari &lt; 6m. tractament fitosanitari amb arbres en alineació, amb alçada de copa inferior a 6 m. realitzada amb equip de tractament amb broquets nebulitzadors, amb dipòsit de 600/1200 l, sobre camió. amb el producte corresponent, autoritzat per la direcció tècnica.</t>
  </si>
  <si>
    <t>CRL19100</t>
  </si>
  <si>
    <t>equip motobomba a pressió graduable per a tractaments fitosanitaris i herbicides</t>
  </si>
  <si>
    <t>FRL21GI02</t>
  </si>
  <si>
    <t>col·locació de fauna útil</t>
  </si>
  <si>
    <t>FRL21GI03</t>
  </si>
  <si>
    <t>col·locació de paranys per al control de plagues</t>
  </si>
  <si>
    <t>C150MC10</t>
  </si>
  <si>
    <t>lloguer de plataforma autopropulsada amb cistella sobre braç articulat per a una alçària de treball de 12 m , sense operari</t>
  </si>
  <si>
    <t>FRL21GI04</t>
  </si>
  <si>
    <t>eliminació de bosses de processionària</t>
  </si>
  <si>
    <t>FRL21GI05</t>
  </si>
  <si>
    <t>tractament fitosanitari &gt; 6m. tractament fitosanitari amb arbres en alineació, amb alçada de copa superior a 6 m. realitzada amb equip de tractament amb broquets nebulitzadors, amb dipòsit de 600/1200 l, sobre camió. amb el producte corresponent, autoritzat per la direcció tècnica.</t>
  </si>
  <si>
    <t>FRL21GI08</t>
  </si>
  <si>
    <t>tractament fitosanitari amb reg</t>
  </si>
  <si>
    <t>C151-0033</t>
  </si>
  <si>
    <t>camió cisterna de 6 m3</t>
  </si>
  <si>
    <t>FRZ22813</t>
  </si>
  <si>
    <t>aspratge doble d'arbre mitjançant 2 rolls de fusta de pi tractada en autoclau de secció circular, de 8 cm de diàmetre i 2 m de llargària, clavat al fons del forat de plantació 30 cm, i amb 2 abraçadores regulables de goma o cautxú</t>
  </si>
  <si>
    <t>BRZ22510</t>
  </si>
  <si>
    <t>abraçadora regulable de goma o cautxú per a aspratges</t>
  </si>
  <si>
    <t>BRZ21810</t>
  </si>
  <si>
    <t>estaca de fusta de pi tractada en autoclau, de secció circular, de 8 cm de diàmetre i 2 m de llargària</t>
  </si>
  <si>
    <t>GI_AUR01</t>
  </si>
  <si>
    <t>neteja de flotants amb mitjans mecànics</t>
  </si>
  <si>
    <t>CRE0-00C0</t>
  </si>
  <si>
    <t>C1501700</t>
  </si>
  <si>
    <t>camió per a transport de 7 t</t>
  </si>
  <si>
    <t>C1503000</t>
  </si>
  <si>
    <t>camió grua</t>
  </si>
  <si>
    <t>GI_PARET01</t>
  </si>
  <si>
    <t>CR10-005L</t>
  </si>
  <si>
    <t>desbrossadora manual de braç amb capçal de fil o disc</t>
  </si>
  <si>
    <t>GI_PONT02</t>
  </si>
  <si>
    <t>sega d'algues</t>
  </si>
  <si>
    <t>GI_PONT03</t>
  </si>
  <si>
    <t>recuperació de material caigut al riu</t>
  </si>
  <si>
    <t>GRH1GI01</t>
  </si>
  <si>
    <t>desbrossat manual de prat o sotabosc. inclosa la recollida i transport a abocador</t>
  </si>
  <si>
    <t>CR112500</t>
  </si>
  <si>
    <t>P21R0-92H0</t>
  </si>
  <si>
    <t>tala controlada mitjançant tècniques de grimpada, d'arbre de 6 a 10 m d'alçària de port mitjà, arrencant la soca, aplec de la brossa generada, càrrega sobre camió grua amb pinça i transport a planta de compostatge (no més lluny de 20 km)</t>
  </si>
  <si>
    <t>A0F-0014</t>
  </si>
  <si>
    <t>oficial 1a especialista en arboricultura i tècniques verticals</t>
  </si>
  <si>
    <t>C152-003B</t>
  </si>
  <si>
    <t>CR11-00JS</t>
  </si>
  <si>
    <t>tractor de 73,5 kw (100 cv) de potència, amb braç desbrossador</t>
  </si>
  <si>
    <t>B2RA-28TX</t>
  </si>
  <si>
    <t>disposició controlada en planta de compostage de residus de troncs i soques no perillosos amb una densitat 0,9 t/m3, procedents de poda o sega, amb codi 20 02 01 segons la llista europea de residus</t>
  </si>
  <si>
    <t>B2RA-28U0</t>
  </si>
  <si>
    <t>disposició controlada en planta de compostage de residus vegetals nets no perillosos amb una densitat 0,5 t/m3, procedents de poda o sega, amb codi 20 02 01 segons la llista europea de residus</t>
  </si>
  <si>
    <t>P21R0-92HW</t>
  </si>
  <si>
    <t>tala controlada mitjançant tècniques de grimpada, d'arbre de 6 a 10 m d'alçària de port mitjà, deixant la soca a la vista, aplec de la brossa generada, càrrega sobre camió grua amb pinça i transport a planta de compostatge (no més lluny de 20 km)</t>
  </si>
  <si>
    <t>P21R0-ARD1</t>
  </si>
  <si>
    <t>tala controlada mitjançant cistella mecànica, d'arbre de &lt; 6 m d'alçària de port petit, deixant la soca a la vista, aplec de la brossa generada, càrrega sobre camió grua amb pinça i transport a planta de compostatge (no més lluny de 20 km)</t>
  </si>
  <si>
    <t>C15I-00JY</t>
  </si>
  <si>
    <t>lloguer de plataforma autopropulsada amb cistella sobre braç articulat per a una alçària de treball de 16 m, sense operari</t>
  </si>
  <si>
    <t>P21R0-ARD2</t>
  </si>
  <si>
    <t>tala controlada mitjançant directa, d'arbre de &lt; 6 m d'alçària de port petit, deixant la soca a la vista, aplec de la brossa generada, càrrega sobre camió grua amb pinça i transport a planta de compostatge (no més lluny de 20 km)</t>
  </si>
  <si>
    <t>P21R0-ARD3</t>
  </si>
  <si>
    <t>tala controlada mitjançant cistella mecànica, d'arbre de 6 a 10 m d'alçària de port mitjà, deixant la soca a la vista, aplec de la brossa generada, càrrega sobre camió grua amb pinça i transport a planta de compostatge (no més lluny de 20 km)</t>
  </si>
  <si>
    <t>P21R0-ARD5</t>
  </si>
  <si>
    <t>tala controlada mitjançant directa, d'arbre de 6 a 10 m d'alçària de port mitjà, deixant la soca a la vista, aplec de la brossa generada, càrrega sobre camió grua amb pinça i transport a planta de compostatge (no més lluny de 20 km)</t>
  </si>
  <si>
    <t>P21R0-ARD6</t>
  </si>
  <si>
    <t>tala controlada mitjançant cistella mecànica, d'arbre de 10 a 15 m d'alçària de port mitjà, deixant la soca a la vista, aplec de la brossa generada, càrrega sobre camió grua amb pinça i transport a planta de compostatge (no més lluny de 20 km)</t>
  </si>
  <si>
    <t>P21R0-ARD7</t>
  </si>
  <si>
    <t>tala controlada mitjançant tècniques de grimpada, d'arbre de 10 a 15 m d'alçària de port mitjà, deixant la soca a la vista, aplec de la brossa generada, càrrega sobre camió grua amb pinça i transport a planta de compostatge (no més lluny de 20 km)</t>
  </si>
  <si>
    <t>P21R0-ARD8</t>
  </si>
  <si>
    <t>tala controlada mitjançant cistella mecànica, d'arbre de 15 a 20 m d'alçària de port gran, deixant la soca a la vista, aplec de la brossa generada, càrrega sobre camió grua amb pinça i transport a planta de compostatge (no més lluny de 20 km)</t>
  </si>
  <si>
    <t>C15I-00JZ</t>
  </si>
  <si>
    <t>lloguer de plataforma autopropulsada amb cistella sobre braç articulat per a una alçària de treball de 21 m, sense operari</t>
  </si>
  <si>
    <t>P21R0-ARD9</t>
  </si>
  <si>
    <t>tala controlada mitjançant tècniques de grimpada, d'arbre de 15 a 20 m d'alçària de port gran, deixant la soca a la vista, aplec de la brossa generada, càrrega sobre camió grua amb pinça i transport a planta de compostatge (no més lluny de 20 km)</t>
  </si>
  <si>
    <t>P22D1-ARD2</t>
  </si>
  <si>
    <t>esbrossada de plantes i herbes, amb maquinaria tipus bobcat (pala carregadora sobre pneumàtics de 8 a 14 t) i càrrega sobre camió o contenidor</t>
  </si>
  <si>
    <t>A0E-000A</t>
  </si>
  <si>
    <t>manobre especialista</t>
  </si>
  <si>
    <t>C138-00KR</t>
  </si>
  <si>
    <t>pala carregadora sobre pneumàtics de 8 a 14 t</t>
  </si>
  <si>
    <t>PR64-ARD1</t>
  </si>
  <si>
    <t>plantació dispersa de planta de petit port en alvèol forestal en actuacions al medi natural, en terreny no preparat, en un pendent inferior al 35 %, i amb primer reg</t>
  </si>
  <si>
    <t>B011-05ME</t>
  </si>
  <si>
    <t>PRA2-ARD1</t>
  </si>
  <si>
    <t>sembra de barreja de llavors per a gespa tipus herbàcies autòctones de baix manteniment en actuacions al medi natural, segons ntj 07n, amb mitjans manuals, en un pendent &lt; 30 %, superfície &lt; 500 m2, incloent el corronat posterior</t>
  </si>
  <si>
    <t>BR4U0-21GY</t>
  </si>
  <si>
    <t>barreja de llavors per a gespa tipus standard c4, segons ntj 07n</t>
  </si>
  <si>
    <t>PRE2-ARD2</t>
  </si>
  <si>
    <t>eliminació de vegetació sotabosc, herbacies, en actuacions al medi natural amb mitjans manuals</t>
  </si>
  <si>
    <t>PRE4-ARD1</t>
  </si>
  <si>
    <t xml:space="preserve">poda d'arbrat per refaldar a una alçada inferior a 2.50m, en actuacions al medi natural, amb mitjans manuals, aplec de la brossa generada i càrrega sobre camió grua, i transport de la mateixa a planta de compostatge (no més lluny de 20 km). </t>
  </si>
  <si>
    <t>PRE91-TLMK</t>
  </si>
  <si>
    <t>tallada selectiva, amb una densitat de vegetació elevada u/m2, amb mitjans manuals i mecànics, en actuacions al medi natural</t>
  </si>
  <si>
    <t>CRD2-TLMG</t>
  </si>
  <si>
    <t>tractor sobre pneumàtics de 51.5 a 69.1 kw (70 a 94 cv) de potència, amb equip per a desembosc</t>
  </si>
  <si>
    <t>PRE91-TLML</t>
  </si>
  <si>
    <t>tallada selectiva, amb una densitat de vegetació normal u/m2, amb mitjans manuals i mecànics, en actuacions al medi natural</t>
  </si>
  <si>
    <t>PRE91-TLMN</t>
  </si>
  <si>
    <t>tallada disseminatòria, per a classe diamètrica (cd) d'entre 25 i 30 cm, en qualsevol tipus de forests i de condicions orogràfiques, incloent el marcatge i reducció de restes vegetals in situ, amb mitjans manuals i mecànics, en actuacions al medi natural</t>
  </si>
  <si>
    <t>CR25-007Y</t>
  </si>
  <si>
    <t>tractor sobre erugues de 51.5 a 69.1 kw (70 a 94 cv) de potència amb equip despedregador tipus rampí amb aparell elevador i dos remolcs i d'una amplària de treball de més de 2,66 m</t>
  </si>
  <si>
    <t>PRE91-TLMP</t>
  </si>
  <si>
    <t>tallada disseminatòria, per a classe diamètrica (cd) de fins a 25 cm, en qualsevol tipus de forests i de condicions orogràfiques, incloent el marcatge i reducció de restes vegetals in situ, amb mitjans manuals i mecànics, en actuacions al medi natural</t>
  </si>
  <si>
    <t>PRE91-TLMQ</t>
  </si>
  <si>
    <t>tallada disseminatòria, per a classe diamètrica (cd) de més gran a 30 cm, en qualsevol tipus de forests i de condicions orogràfiques, incloent el marcatge i reducció de restes vegetals in situ, amb mitjans manuals i mecànics, en actuacions al medi natural</t>
  </si>
  <si>
    <t>PRE9A-ARD1</t>
  </si>
  <si>
    <t xml:space="preserve">tala d'arbrat per formació de visuals, en actuacions al medi natural, amb mitjans mecànics i manuals, aplec de la brossa generada i càrrega sobre camió grua, i transport de la mateixa a planta de compostatge (no més lluny de 20 km). </t>
  </si>
  <si>
    <t>PRELZ-I7ZN</t>
  </si>
  <si>
    <t>redistribució de sediments a la llera, en actuacions al medi natural, amb pala excavadora giratòria sobre cadenes de 12 a 20 t i transport dins el tram d'actuació</t>
  </si>
  <si>
    <t>C154-003K</t>
  </si>
  <si>
    <t>camió per a transport de 20 t</t>
  </si>
  <si>
    <t>C139-00LH</t>
  </si>
  <si>
    <t>pala excavadora giratòria sobre cadenes de 12 a 20 t</t>
  </si>
  <si>
    <t>PRH0-ALT1</t>
  </si>
  <si>
    <t>sega de prat alt, manual, amb tallagespa rotativa autopropulsada, de 66 a 90 cm d'amplària de treball, en un pendent inferior al 25 %</t>
  </si>
  <si>
    <t>CRH2-00C4</t>
  </si>
  <si>
    <t>tallagespa rotativa autopropulsada, de 66 a 90 cm d'amplària de treball</t>
  </si>
  <si>
    <t>PRH0-ALT3</t>
  </si>
  <si>
    <t>sega de prat alt, manual, amb tallagespa helicoïdal autopropulsada, de 66 a 90 cm d'amplària de treball, en un pendent inferior al 25 %</t>
  </si>
  <si>
    <t>CRH2-00C8</t>
  </si>
  <si>
    <t>tallagespa helicoïdal autopropulsada, de 66 a 90 cm d'amplària de treball</t>
  </si>
  <si>
    <t>PRH0-MAI1</t>
  </si>
  <si>
    <t>retall de marrons manual, fins una alçada de 40-50cm, amb tallagespa rotativa autopropulsada, de 66 a 90 cm d'amplària de treball, en un pendent inferior al 25 %</t>
  </si>
  <si>
    <t>PRH0-RTA1</t>
  </si>
  <si>
    <t>retall de prat alt, manual, per una amplada màxima de 1 m, en camins al medi natural amb tallagespa rotativa autopropulsada i/o motoserra</t>
  </si>
  <si>
    <t>PRIH-HBH5</t>
  </si>
  <si>
    <t>plantació de fragments compactes (tepes) d'espècies herbàcies i gramínies recollides a l'entorn de l'obra, amb un gruix mínim de 10 cm i amb un recobriment major o igual al 30% de l'àrea tractada, i reblert dels espais buits amb terra vegetal procedent de l'obra</t>
  </si>
  <si>
    <t>C15E-0062</t>
  </si>
  <si>
    <t>dúmper d'1,5 t de càrrega útil, amb mecanisme hidràulic</t>
  </si>
  <si>
    <t>C133-00EW</t>
  </si>
  <si>
    <t>minicarregadora sobre pneumàtics de 2 a 5.9 t</t>
  </si>
  <si>
    <t>C150MC30</t>
  </si>
  <si>
    <t>lloguer de plataforma autopropulsada amb cistella sobre braç articulat per a una alçària de treball de 16 m , sense operari</t>
  </si>
  <si>
    <t>C150MC50</t>
  </si>
  <si>
    <t>lloguer de plataforma autopropulsada amb cistella sobre braç articulat per a una alçària de treball de 21 m , sense operari</t>
  </si>
  <si>
    <t>BR450-MI7V</t>
  </si>
  <si>
    <t>quercus robur d'alçària de 20 a 30 cm, en alvèol forestal de 300 cm3</t>
  </si>
  <si>
    <t>BR471-MI7U</t>
  </si>
  <si>
    <t>pinus halepensis d'alçària de 15 a 20 cm, en alvèol forestal de 300 cm3pinus halepensis d'alçària de 15 a 20 cm, en alvèol forestal de 300 cm3</t>
  </si>
  <si>
    <t>CRE21100</t>
  </si>
  <si>
    <t>tisores pneumàtiques, amb part proporcional de compressor</t>
  </si>
  <si>
    <t>CR11A869</t>
  </si>
  <si>
    <t>desbrossadora autopropulsada autoportant, de fins a 14,7 kw (fins a 20 cv) de potència, amb una amplària de treball de 0,9 a 1,2 m</t>
  </si>
  <si>
    <t>C133-00EQ</t>
  </si>
  <si>
    <t>minicarregadora sobre pneumàtics de 2 a 5.9 t, amb accessori retroexcavador de 40 a 60 cm d'amplària</t>
  </si>
  <si>
    <t>CR12-IAVX</t>
  </si>
  <si>
    <t>tractor de 150 kw (200 cv), amb pneumàtics, amb trituradora de pedres</t>
  </si>
  <si>
    <t>C139-00LK</t>
  </si>
  <si>
    <t>pala excavadora giratòria sobre pneumàtics de 15 a 20 t</t>
  </si>
  <si>
    <t>C20G-00DT</t>
  </si>
  <si>
    <t>màquina taladradora</t>
  </si>
  <si>
    <t>BRL1-0TY1</t>
  </si>
  <si>
    <t>l</t>
  </si>
  <si>
    <t>producte herbicida de contacte</t>
  </si>
  <si>
    <t>CRH2-00C6</t>
  </si>
  <si>
    <t>tallagespa rotativa autopropulsada amb seient, de 66 a 90 cm d'amplària de treball</t>
  </si>
  <si>
    <t>INSTRUCCIONS D'ÚS</t>
  </si>
  <si>
    <r>
      <t xml:space="preserve">Les empreses licitadores hauran de modificar </t>
    </r>
    <r>
      <rPr>
        <b/>
        <sz val="11"/>
        <color rgb="FF000000"/>
        <rFont val="Calibri"/>
        <family val="2"/>
      </rPr>
      <t xml:space="preserve">ÚNICAMENT </t>
    </r>
    <r>
      <rPr>
        <sz val="11"/>
        <color rgb="FF000000"/>
        <rFont val="Calibri"/>
        <family val="2"/>
      </rPr>
      <t>els camps que s'indiquen</t>
    </r>
  </si>
  <si>
    <r>
      <t xml:space="preserve">a continuació de la pestanya </t>
    </r>
    <r>
      <rPr>
        <b/>
        <sz val="11"/>
        <color rgb="FF000000"/>
        <rFont val="Calibri"/>
        <family val="2"/>
      </rPr>
      <t>T-SMP</t>
    </r>
  </si>
  <si>
    <r>
      <t xml:space="preserve">Els camps modificables es troben indicats en color </t>
    </r>
    <r>
      <rPr>
        <sz val="11"/>
        <color rgb="FFFF0000"/>
        <rFont val="Calibri"/>
        <family val="2"/>
      </rPr>
      <t>vermell</t>
    </r>
  </si>
  <si>
    <t>1.</t>
  </si>
  <si>
    <t>Caldrà indicar el nom de l'empresa licitadora a 'nom empresa'. D'aquesta manera</t>
  </si>
  <si>
    <t>el nom de l'empresa quedarà sempre imprès a la capçalera de tots els documents</t>
  </si>
  <si>
    <t>que l'empresa licitadora haurà de presentar</t>
  </si>
  <si>
    <t>Empresa:</t>
  </si>
  <si>
    <t>nom empresa</t>
  </si>
  <si>
    <t xml:space="preserve">2. </t>
  </si>
  <si>
    <t>Caldrà indicar el preu ofertat per a la mà d'obra (oficial de 1a, peó, etc), de la maquinària</t>
  </si>
  <si>
    <t>utilitzada (camió grua, ,motoserra, etc), i del material (sorra de riu, fungicida, etc)</t>
  </si>
  <si>
    <t>Només es podran modificar el valors de la columna PREU OFERTA</t>
  </si>
  <si>
    <t>Els valors de PREU LICITACIÓ serviran només de referència</t>
  </si>
  <si>
    <t>Tipus</t>
  </si>
  <si>
    <t>PREU OFERTA</t>
  </si>
  <si>
    <t>PREU LICITACIÓ</t>
  </si>
  <si>
    <t>Oficial 1a jardiner</t>
  </si>
  <si>
    <t>A012P200</t>
  </si>
  <si>
    <t>Oficial 2a jardiner</t>
  </si>
  <si>
    <t>Tots els preus de les feines a realitzar en aquest contracte (descrites a la pestanya PREU_FEINA)</t>
  </si>
  <si>
    <t xml:space="preserve">s'obtenen a partir dels valors introduits a la columna PREU OFERTA de la pestanya T-SMP, i és l'unic </t>
  </si>
  <si>
    <t>valor modificable per part de l'empresa licitadora</t>
  </si>
  <si>
    <t>El preu final del PRESSUPOST DE LICITACIÓ s'obté automàticament del càlculs realitzats a partir dels</t>
  </si>
  <si>
    <t>valors introduits a la casella PREU OFERTA de la pestanya T-SMP</t>
  </si>
  <si>
    <t>Les empreses licitadores hauràn d'entregar imprès (pdf) les pestanyes:</t>
  </si>
  <si>
    <t>T-SMP</t>
  </si>
  <si>
    <t>PREU_FEINA</t>
  </si>
  <si>
    <t>RESUM PRESS</t>
  </si>
  <si>
    <t>Nom empresa</t>
  </si>
  <si>
    <t>PREU OFERTA (*)</t>
  </si>
  <si>
    <t>FR11R150</t>
  </si>
  <si>
    <t>dam2</t>
  </si>
  <si>
    <t>recollida de brossa</t>
  </si>
  <si>
    <t>FR11R1502</t>
  </si>
  <si>
    <t>neteja intensiva</t>
  </si>
  <si>
    <t>PRESSUPOST MANTENIMENT</t>
  </si>
  <si>
    <t>PressupostNETEJA 2024 - LOT 9</t>
  </si>
  <si>
    <t>Recollida brossa</t>
  </si>
  <si>
    <t>Neteja intensiva</t>
  </si>
  <si>
    <t>Bosc Palau - Parcel·la els Sarriera</t>
  </si>
  <si>
    <t>58</t>
  </si>
  <si>
    <t>Bosc sector Nord -  C. d'Adri</t>
  </si>
  <si>
    <t>62</t>
  </si>
  <si>
    <t>Bosc sector Nord - Pavelló Fontajau</t>
  </si>
  <si>
    <t>Font d'en Fita</t>
  </si>
  <si>
    <t>Font de l'Abella</t>
  </si>
  <si>
    <t>PRESSUPOST NETEJA</t>
  </si>
  <si>
    <t xml:space="preserve">IMPORT TOTAL DEL PRESSUPOST MANTENIMENT: </t>
  </si>
  <si>
    <t>DESPESES DIRECTES</t>
  </si>
  <si>
    <t>Despeses indirectes (5%)</t>
  </si>
  <si>
    <t>PRESSUPOST EXECUCIÓ MATERIAL</t>
  </si>
  <si>
    <t>Despeses generals (5%)</t>
  </si>
  <si>
    <t>Benefici industrial (6%)</t>
  </si>
  <si>
    <t>IVA (21%)</t>
  </si>
  <si>
    <t xml:space="preserve">IMPORT TOTAL DEL PRESSUPOST NETEJA: </t>
  </si>
  <si>
    <t>IVA (10%)</t>
  </si>
  <si>
    <t>PRESSUPOST EXECUCIÓ TOTAL (S/IVA)</t>
  </si>
  <si>
    <t>PRESSUPOST EXECUCIÓ TOTAL (IVA INCLÒS)</t>
  </si>
  <si>
    <t>Manteniment i Neteja de BOSCOS I ITINERARIS - LOT 5  - Ajuntament de Girona</t>
  </si>
  <si>
    <t>Manteniment de BOSCOS I ITINERARIS - LOT 5 - Ajuntament de Girona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</si>
</sst>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
    <numFmt numFmtId="165" formatCode="###,###,##0.000"/>
    <numFmt numFmtId="166" formatCode="###,###,##0.00000"/>
  </numFmts>
  <fonts count="16"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0"/>
      <color rgb="FF000000"/>
      <name val="Calibri"/>
      <family val="2"/>
    </font>
    <font>
      <sz val="11"/>
      <color rgb="FFFF0000"/>
      <name val="Calibri"/>
      <family val="2"/>
    </font>
    <font>
      <b/>
      <sz val="11"/>
      <color rgb="FFFF0000"/>
      <name val="Calibri"/>
      <family val="2"/>
    </font>
    <font>
      <b/>
      <sz val="8"/>
      <color rgb="FF000000"/>
      <name val="Arial Narrow"/>
      <family val="2"/>
    </font>
    <font>
      <sz val="11"/>
      <color rgb="FF000000"/>
      <name val="Arial Narrow"/>
      <family val="2"/>
    </font>
    <font>
      <b/>
      <sz val="11"/>
      <color rgb="FFFF0000"/>
      <name val="Arial Narrow"/>
      <family val="2"/>
    </font>
    <font>
      <b/>
      <sz val="14"/>
      <color rgb="FFFF0000"/>
      <name val="Arial Narrow"/>
      <family val="2"/>
    </font>
    <font>
      <b/>
      <sz val="14"/>
      <color rgb="FFFF0000"/>
      <name val="Calibri"/>
      <family val="2"/>
    </font>
    <font>
      <b/>
      <sz val="12"/>
      <color rgb="FF000000"/>
      <name val="Calibri"/>
      <family val="2"/>
    </font>
  </fonts>
  <fills count="8">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C0C0C0"/>
        <bgColor rgb="FFC0C0C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9847407452621"/>
        <bgColor rgb="FFFFFFCC"/>
      </patternFill>
    </fill>
  </fills>
  <borders count="10">
    <border>
      <left/>
      <right/>
      <top/>
      <bottom/>
      <diagonal/>
    </border>
    <border>
      <left/>
      <right/>
      <top style="thin">
        <color rgb="FF00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thick">
        <color rgb="FFFF0000"/>
      </bottom>
      <diagonal/>
    </border>
    <border>
      <left/>
      <right/>
      <top/>
      <bottom style="thin">
        <color indexed="64"/>
      </bottom>
      <diagonal/>
    </border>
  </borders>
  <cellStyleXfs count="2">
    <xf numFmtId="0" fontId="0" fillId="0" borderId="0" applyNumberFormat="0" applyBorder="0" applyAlignment="0"/>
    <xf numFmtId="44" fontId="5" fillId="0" borderId="0" applyFont="0" applyFill="0" applyBorder="0" applyAlignment="0" applyProtection="0"/>
  </cellStyleXfs>
  <cellXfs count="66">
    <xf numFmtId="0" fontId="0" fillId="0" borderId="0" xfId="0" applyFill="1" applyProtection="1"/>
    <xf numFmtId="0" fontId="10" fillId="4" borderId="5" xfId="0" applyFont="1" applyFill="1" applyBorder="1" applyAlignment="1" applyProtection="1">
      <alignment horizontal="center" vertical="top" wrapText="1"/>
    </xf>
    <xf numFmtId="0" fontId="10" fillId="4" borderId="0" xfId="0" applyFont="1" applyFill="1" applyAlignment="1" applyProtection="1">
      <alignment horizontal="center" vertical="top" wrapText="1"/>
    </xf>
    <xf numFmtId="0" fontId="0" fillId="5" borderId="0" xfId="0" applyFill="1" applyProtection="1"/>
    <xf numFmtId="0" fontId="4" fillId="5"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7"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5" fontId="4" fillId="0" borderId="0" xfId="0" applyNumberFormat="1" applyFont="1" applyFill="1" applyAlignment="1" applyProtection="1">
      <alignment horizontal="center" vertical="top"/>
    </xf>
    <xf numFmtId="166" fontId="0" fillId="0" borderId="0" xfId="0" applyNumberFormat="1" applyFill="1" applyProtection="1"/>
    <xf numFmtId="0" fontId="0" fillId="0" borderId="0" xfId="0" applyFill="1" applyAlignment="1" applyProtection="1">
      <alignment horizontal="right"/>
    </xf>
    <xf numFmtId="0" fontId="11" fillId="0" borderId="0" xfId="0" applyFont="1" applyFill="1" applyProtection="1"/>
    <xf numFmtId="0" fontId="11" fillId="0" borderId="6" xfId="0" applyFont="1" applyFill="1" applyBorder="1" applyProtection="1"/>
    <xf numFmtId="44" fontId="12" fillId="6" borderId="6" xfId="1" applyFont="1" applyFill="1" applyBorder="1" applyProtection="1"/>
    <xf numFmtId="44" fontId="11" fillId="5" borderId="0" xfId="1" applyFont="1" applyFill="1" applyProtection="1"/>
    <xf numFmtId="0" fontId="6" fillId="0" borderId="0" xfId="0" applyFont="1" applyFill="1" applyAlignment="1" applyProtection="1"/>
    <xf numFmtId="0" fontId="13" fillId="0" borderId="7" xfId="0" applyFont="1" applyFill="1" applyBorder="1" applyAlignment="1" applyProtection="1">
      <protection locked="0"/>
    </xf>
    <xf numFmtId="0" fontId="3" fillId="4" borderId="0" xfId="0" applyFont="1" applyFill="1" applyAlignment="1" applyProtection="1">
      <alignment horizontal="center"/>
    </xf>
    <xf numFmtId="0" fontId="3" fillId="4" borderId="5" xfId="0" applyFont="1" applyFill="1" applyBorder="1" applyAlignment="1" applyProtection="1">
      <alignment horizontal="center"/>
    </xf>
    <xf numFmtId="0" fontId="0" fillId="0" borderId="6" xfId="0" applyFill="1" applyBorder="1" applyProtection="1"/>
    <xf numFmtId="0" fontId="0" fillId="0" borderId="0" xfId="0" applyFill="1" applyAlignment="1" applyProtection="1">
      <alignment vertical="top" wrapText="1"/>
    </xf>
    <xf numFmtId="44" fontId="9" fillId="0" borderId="6" xfId="1" applyFont="1" applyFill="1" applyBorder="1" applyAlignment="1" applyProtection="1">
      <alignment vertical="top"/>
      <protection locked="0"/>
    </xf>
    <xf numFmtId="44" fontId="9" fillId="0" borderId="8" xfId="1" applyFont="1" applyFill="1" applyBorder="1" applyAlignment="1" applyProtection="1">
      <alignment vertical="top"/>
      <protection locked="0"/>
    </xf>
    <xf numFmtId="0" fontId="3" fillId="4" borderId="0" xfId="0" applyFont="1" applyFill="1" applyAlignment="1" applyProtection="1">
      <alignment horizontal="right"/>
    </xf>
    <xf numFmtId="44" fontId="0" fillId="0" borderId="0" xfId="0" applyNumberFormat="1" applyFill="1" applyProtection="1"/>
    <xf numFmtId="44" fontId="0" fillId="0" borderId="0" xfId="1" applyFont="1" applyFill="1" applyProtection="1"/>
    <xf numFmtId="0" fontId="0" fillId="0" borderId="9" xfId="0" applyFill="1" applyBorder="1" applyProtection="1"/>
    <xf numFmtId="0" fontId="0" fillId="0" borderId="9" xfId="0" applyFill="1" applyBorder="1" applyAlignment="1" applyProtection="1">
      <alignment horizontal="right"/>
    </xf>
    <xf numFmtId="44" fontId="0" fillId="0" borderId="9" xfId="1" applyFont="1" applyFill="1" applyBorder="1" applyProtection="1"/>
    <xf numFmtId="0" fontId="4" fillId="0" borderId="0" xfId="0" applyFont="1" applyFill="1" applyAlignment="1" applyProtection="1">
      <alignment horizontal="right"/>
    </xf>
    <xf numFmtId="44" fontId="4" fillId="0" borderId="0" xfId="1" applyFont="1" applyFill="1" applyProtection="1"/>
    <xf numFmtId="0" fontId="15" fillId="0" borderId="0" xfId="0" applyFont="1" applyFill="1" applyAlignment="1" applyProtection="1">
      <alignment horizontal="right"/>
    </xf>
    <xf numFmtId="44" fontId="15" fillId="0" borderId="0" xfId="0" applyNumberFormat="1" applyFont="1" applyFill="1" applyProtection="1"/>
    <xf numFmtId="0" fontId="13" fillId="0" borderId="0" xfId="0" applyFont="1" applyFill="1" applyBorder="1" applyAlignment="1" applyProtection="1"/>
    <xf numFmtId="44" fontId="0" fillId="7" borderId="0" xfId="1" applyFont="1" applyFill="1" applyAlignment="1" applyProtection="1">
      <alignment vertical="top"/>
    </xf>
    <xf numFmtId="164" fontId="4" fillId="0" borderId="0" xfId="0" applyNumberFormat="1" applyFont="1" applyFill="1" applyAlignment="1" applyProtection="1">
      <alignment vertical="top"/>
    </xf>
    <xf numFmtId="165" fontId="0" fillId="0" borderId="0" xfId="0" applyNumberFormat="1" applyFill="1" applyProtection="1"/>
    <xf numFmtId="166" fontId="0" fillId="0" borderId="1" xfId="0" applyNumberFormat="1" applyFill="1" applyBorder="1" applyProtection="1"/>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4" fillId="0" borderId="0" xfId="0" applyFont="1" applyFill="1" applyAlignment="1" applyProtection="1">
      <alignment vertical="top" wrapText="1"/>
    </xf>
    <xf numFmtId="0" fontId="2" fillId="2" borderId="0" xfId="0" applyFont="1" applyFill="1" applyAlignment="1" applyProtection="1">
      <alignment horizontal="center" vertical="top" wrapText="1"/>
    </xf>
    <xf numFmtId="0" fontId="9" fillId="0" borderId="2" xfId="0" applyFont="1" applyFill="1" applyBorder="1" applyAlignment="1" applyProtection="1">
      <alignment horizontal="left"/>
    </xf>
    <xf numFmtId="0" fontId="9" fillId="0" borderId="3" xfId="0" applyFont="1" applyFill="1" applyBorder="1" applyAlignment="1" applyProtection="1">
      <alignment horizontal="left"/>
    </xf>
    <xf numFmtId="0" fontId="9" fillId="0" borderId="4" xfId="0" applyFont="1" applyFill="1" applyBorder="1" applyAlignment="1" applyProtection="1">
      <alignment horizontal="left"/>
    </xf>
    <xf numFmtId="0" fontId="6" fillId="0" borderId="0" xfId="0" applyFont="1" applyFill="1" applyProtection="1"/>
    <xf numFmtId="0" fontId="2" fillId="2" borderId="0" xfId="0" applyFont="1" applyFill="1" applyAlignment="1" applyProtection="1">
      <alignment horizontal="center"/>
    </xf>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0" borderId="0" xfId="0" applyNumberFormat="1" applyFont="1" applyFill="1" applyAlignment="1" applyProtection="1">
      <alignment horizontal="left" vertical="top"/>
    </xf>
    <xf numFmtId="0" fontId="1" fillId="0" borderId="0" xfId="0" applyFont="1" applyFill="1" applyProtection="1"/>
    <xf numFmtId="0" fontId="4" fillId="0" borderId="9" xfId="0" applyFont="1" applyFill="1" applyBorder="1" applyAlignment="1" applyProtection="1">
      <alignment horizontal="center"/>
    </xf>
    <xf numFmtId="0" fontId="14" fillId="0" borderId="0" xfId="0" applyFont="1" applyFill="1" applyProtection="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2"/>
  <sheetViews>
    <sheetView tabSelected="1" workbookViewId="0">
      <selection activeCell="G22" sqref="G22"/>
    </sheetView>
  </sheetViews>
  <sheetFormatPr defaultColWidth="11.42578125" defaultRowHeight="15" x14ac:dyDescent="0.25"/>
  <cols>
    <col min="1" max="1" width="5" customWidth="1"/>
    <col min="7" max="7" width="18.42578125" customWidth="1"/>
  </cols>
  <sheetData>
    <row r="3" spans="1:8" x14ac:dyDescent="0.25">
      <c r="A3" s="4" t="s">
        <v>501</v>
      </c>
      <c r="B3" s="4"/>
      <c r="C3" s="4"/>
      <c r="D3" s="4"/>
      <c r="E3" s="4"/>
      <c r="F3" s="4"/>
      <c r="G3" s="4"/>
      <c r="H3" s="3"/>
    </row>
    <row r="5" spans="1:8" x14ac:dyDescent="0.25">
      <c r="A5" t="s">
        <v>502</v>
      </c>
    </row>
    <row r="6" spans="1:8" x14ac:dyDescent="0.25">
      <c r="A6" t="s">
        <v>503</v>
      </c>
    </row>
    <row r="8" spans="1:8" x14ac:dyDescent="0.25">
      <c r="A8" t="s">
        <v>504</v>
      </c>
    </row>
    <row r="10" spans="1:8" x14ac:dyDescent="0.25">
      <c r="A10" t="s">
        <v>505</v>
      </c>
      <c r="B10" t="s">
        <v>506</v>
      </c>
    </row>
    <row r="11" spans="1:8" x14ac:dyDescent="0.25">
      <c r="B11" t="s">
        <v>507</v>
      </c>
    </row>
    <row r="12" spans="1:8" x14ac:dyDescent="0.25">
      <c r="B12" t="s">
        <v>508</v>
      </c>
    </row>
    <row r="13" spans="1:8" ht="15.75" thickBot="1" x14ac:dyDescent="0.3"/>
    <row r="14" spans="1:8" ht="16.5" thickTop="1" thickBot="1" x14ac:dyDescent="0.3">
      <c r="B14" t="s">
        <v>509</v>
      </c>
      <c r="C14" s="55" t="s">
        <v>510</v>
      </c>
      <c r="D14" s="56"/>
      <c r="E14" s="56"/>
      <c r="F14" s="57"/>
    </row>
    <row r="15" spans="1:8" ht="15.75" thickTop="1" x14ac:dyDescent="0.25"/>
    <row r="17" spans="1:8" x14ac:dyDescent="0.25">
      <c r="A17" t="s">
        <v>511</v>
      </c>
      <c r="B17" t="s">
        <v>512</v>
      </c>
    </row>
    <row r="18" spans="1:8" x14ac:dyDescent="0.25">
      <c r="B18" t="s">
        <v>513</v>
      </c>
    </row>
    <row r="20" spans="1:8" x14ac:dyDescent="0.25">
      <c r="B20" t="s">
        <v>514</v>
      </c>
    </row>
    <row r="22" spans="1:8" x14ac:dyDescent="0.25">
      <c r="B22" t="s">
        <v>515</v>
      </c>
    </row>
    <row r="23" spans="1:8" ht="15.75" thickBot="1" x14ac:dyDescent="0.3"/>
    <row r="24" spans="1:8" ht="26.25" thickTop="1" x14ac:dyDescent="0.25">
      <c r="B24" s="2" t="s">
        <v>516</v>
      </c>
      <c r="C24" s="2" t="s">
        <v>267</v>
      </c>
      <c r="D24" s="2" t="s">
        <v>268</v>
      </c>
      <c r="E24" s="2" t="s">
        <v>269</v>
      </c>
      <c r="F24" s="2" t="s">
        <v>267</v>
      </c>
      <c r="G24" s="1" t="s">
        <v>517</v>
      </c>
      <c r="H24" s="2" t="s">
        <v>518</v>
      </c>
    </row>
    <row r="25" spans="1:8" ht="16.5" x14ac:dyDescent="0.3">
      <c r="B25" s="24"/>
      <c r="C25" s="24"/>
      <c r="D25" s="24"/>
      <c r="E25" s="24"/>
      <c r="F25" s="24"/>
      <c r="G25" s="25"/>
      <c r="H25" s="24"/>
    </row>
    <row r="26" spans="1:8" ht="16.5" x14ac:dyDescent="0.3">
      <c r="B26" s="24" t="s">
        <v>273</v>
      </c>
      <c r="C26" s="24" t="s">
        <v>274</v>
      </c>
      <c r="D26" s="24" t="s">
        <v>275</v>
      </c>
      <c r="E26" s="24" t="s">
        <v>519</v>
      </c>
      <c r="F26" s="24" t="s">
        <v>274</v>
      </c>
      <c r="G26" s="26">
        <v>17.8</v>
      </c>
      <c r="H26" s="27">
        <v>17.8</v>
      </c>
    </row>
    <row r="27" spans="1:8" ht="16.5" x14ac:dyDescent="0.3">
      <c r="B27" s="24" t="s">
        <v>273</v>
      </c>
      <c r="C27" s="24" t="s">
        <v>520</v>
      </c>
      <c r="D27" s="24" t="s">
        <v>275</v>
      </c>
      <c r="E27" s="24" t="s">
        <v>521</v>
      </c>
      <c r="F27" s="24" t="s">
        <v>520</v>
      </c>
      <c r="G27" s="26">
        <v>16.09</v>
      </c>
      <c r="H27" s="27">
        <v>16.09</v>
      </c>
    </row>
    <row r="30" spans="1:8" x14ac:dyDescent="0.25">
      <c r="A30" t="s">
        <v>522</v>
      </c>
    </row>
    <row r="31" spans="1:8" x14ac:dyDescent="0.25">
      <c r="A31" t="s">
        <v>523</v>
      </c>
    </row>
    <row r="32" spans="1:8" x14ac:dyDescent="0.25">
      <c r="A32" t="s">
        <v>524</v>
      </c>
    </row>
    <row r="34" spans="1:2" x14ac:dyDescent="0.25">
      <c r="A34" t="s">
        <v>525</v>
      </c>
    </row>
    <row r="35" spans="1:2" x14ac:dyDescent="0.25">
      <c r="A35" t="s">
        <v>526</v>
      </c>
    </row>
    <row r="37" spans="1:2" x14ac:dyDescent="0.25">
      <c r="A37" t="s">
        <v>527</v>
      </c>
    </row>
    <row r="39" spans="1:2" x14ac:dyDescent="0.25">
      <c r="B39" t="s">
        <v>528</v>
      </c>
    </row>
    <row r="40" spans="1:2" x14ac:dyDescent="0.25">
      <c r="B40" t="s">
        <v>529</v>
      </c>
    </row>
    <row r="41" spans="1:2" x14ac:dyDescent="0.25">
      <c r="B41" t="s">
        <v>1</v>
      </c>
    </row>
    <row r="42" spans="1:2" x14ac:dyDescent="0.25">
      <c r="B42" t="s">
        <v>530</v>
      </c>
    </row>
  </sheetData>
  <sheetProtection password="CA14" sheet="1" objects="1" scenarios="1"/>
  <mergeCells count="1">
    <mergeCell ref="C14:F14"/>
  </mergeCell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B1" workbookViewId="0">
      <pane ySplit="8" topLeftCell="A9" activePane="bottomLeft" state="frozenSplit"/>
      <selection pane="bottomLeft" activeCell="B2" sqref="B2:G2"/>
    </sheetView>
  </sheetViews>
  <sheetFormatPr defaultRowHeight="15" x14ac:dyDescent="0.25"/>
  <cols>
    <col min="1" max="1" width="11" bestFit="1" customWidth="1"/>
    <col min="2" max="2" width="14.7109375" customWidth="1"/>
    <col min="3" max="3" width="6.140625" customWidth="1"/>
    <col min="4" max="4" width="59.140625" customWidth="1"/>
    <col min="5" max="6" width="14" customWidth="1"/>
    <col min="7" max="7" width="13.7109375" customWidth="1"/>
  </cols>
  <sheetData>
    <row r="1" spans="1:7" x14ac:dyDescent="0.25">
      <c r="B1" s="58" t="s">
        <v>562</v>
      </c>
      <c r="C1" s="58" t="s">
        <v>0</v>
      </c>
      <c r="D1" s="58" t="s">
        <v>0</v>
      </c>
      <c r="E1" s="58"/>
      <c r="F1" s="58"/>
      <c r="G1" s="58" t="s">
        <v>0</v>
      </c>
    </row>
    <row r="2" spans="1:7" ht="15.75" thickBot="1" x14ac:dyDescent="0.3">
      <c r="B2" s="58"/>
      <c r="C2" s="58"/>
      <c r="D2" s="58"/>
      <c r="E2" s="58"/>
      <c r="F2" s="58"/>
      <c r="G2" s="58"/>
    </row>
    <row r="3" spans="1:7" ht="19.5" thickTop="1" thickBot="1" x14ac:dyDescent="0.3">
      <c r="B3" s="28"/>
      <c r="C3" s="28"/>
      <c r="D3" s="29" t="s">
        <v>531</v>
      </c>
      <c r="E3" s="46"/>
      <c r="F3" s="46"/>
      <c r="G3" s="28"/>
    </row>
    <row r="4" spans="1:7" ht="15.75" thickTop="1" x14ac:dyDescent="0.25">
      <c r="B4" s="58"/>
      <c r="C4" s="58"/>
      <c r="D4" s="58"/>
      <c r="E4" s="58"/>
      <c r="F4" s="58"/>
      <c r="G4" s="58"/>
    </row>
    <row r="6" spans="1:7" ht="18.75" x14ac:dyDescent="0.3">
      <c r="B6" s="59" t="s">
        <v>266</v>
      </c>
      <c r="C6" s="59" t="s">
        <v>266</v>
      </c>
      <c r="D6" s="59" t="s">
        <v>266</v>
      </c>
      <c r="E6" s="59"/>
      <c r="F6" s="59"/>
      <c r="G6" s="59" t="s">
        <v>266</v>
      </c>
    </row>
    <row r="7" spans="1:7" ht="15.75" thickBot="1" x14ac:dyDescent="0.3"/>
    <row r="8" spans="1:7" ht="15.75" thickTop="1" x14ac:dyDescent="0.25">
      <c r="B8" s="18" t="s">
        <v>267</v>
      </c>
      <c r="C8" s="18" t="s">
        <v>268</v>
      </c>
      <c r="D8" s="18" t="s">
        <v>269</v>
      </c>
      <c r="E8" s="30" t="s">
        <v>267</v>
      </c>
      <c r="F8" s="31" t="s">
        <v>532</v>
      </c>
      <c r="G8" s="18" t="s">
        <v>2</v>
      </c>
    </row>
    <row r="9" spans="1:7" x14ac:dyDescent="0.25">
      <c r="F9" s="32"/>
    </row>
    <row r="10" spans="1:7" x14ac:dyDescent="0.25">
      <c r="A10" s="20" t="s">
        <v>273</v>
      </c>
      <c r="B10" s="20" t="s">
        <v>274</v>
      </c>
      <c r="C10" s="20" t="s">
        <v>275</v>
      </c>
      <c r="D10" s="20" t="s">
        <v>276</v>
      </c>
      <c r="E10" s="20" t="str">
        <f>+B10</f>
        <v>A012P000</v>
      </c>
      <c r="F10" s="34">
        <v>0</v>
      </c>
      <c r="G10" s="47">
        <v>19.97</v>
      </c>
    </row>
    <row r="11" spans="1:7" x14ac:dyDescent="0.25">
      <c r="A11" s="20" t="s">
        <v>273</v>
      </c>
      <c r="B11" s="20" t="s">
        <v>321</v>
      </c>
      <c r="C11" s="20" t="s">
        <v>275</v>
      </c>
      <c r="D11" s="20" t="s">
        <v>322</v>
      </c>
      <c r="E11" s="20" t="str">
        <f>+B11</f>
        <v>A012PPGI</v>
      </c>
      <c r="F11" s="34">
        <v>0</v>
      </c>
      <c r="G11" s="47">
        <v>22.24</v>
      </c>
    </row>
    <row r="12" spans="1:7" x14ac:dyDescent="0.25">
      <c r="A12" s="20" t="s">
        <v>273</v>
      </c>
      <c r="B12" s="20" t="s">
        <v>280</v>
      </c>
      <c r="C12" s="20" t="s">
        <v>275</v>
      </c>
      <c r="D12" s="20" t="s">
        <v>281</v>
      </c>
      <c r="E12" s="20" t="str">
        <f t="shared" ref="E12:E68" si="0">+B12</f>
        <v>A013P000</v>
      </c>
      <c r="F12" s="34">
        <v>0</v>
      </c>
      <c r="G12" s="47">
        <v>18.440000000000001</v>
      </c>
    </row>
    <row r="13" spans="1:7" x14ac:dyDescent="0.25">
      <c r="A13" s="20" t="s">
        <v>273</v>
      </c>
      <c r="B13" s="20" t="s">
        <v>421</v>
      </c>
      <c r="C13" s="20" t="s">
        <v>275</v>
      </c>
      <c r="D13" s="20" t="s">
        <v>422</v>
      </c>
      <c r="E13" s="20" t="str">
        <f t="shared" si="0"/>
        <v>A0E-000A</v>
      </c>
      <c r="F13" s="34">
        <v>0</v>
      </c>
      <c r="G13" s="47">
        <v>18.18</v>
      </c>
    </row>
    <row r="14" spans="1:7" x14ac:dyDescent="0.25">
      <c r="A14" s="20" t="s">
        <v>273</v>
      </c>
      <c r="B14" s="20" t="s">
        <v>388</v>
      </c>
      <c r="C14" s="20" t="s">
        <v>275</v>
      </c>
      <c r="D14" s="20" t="s">
        <v>389</v>
      </c>
      <c r="E14" s="20" t="str">
        <f t="shared" si="0"/>
        <v>A0F-0014</v>
      </c>
      <c r="F14" s="34">
        <v>0</v>
      </c>
      <c r="G14" s="47">
        <v>41.12</v>
      </c>
    </row>
    <row r="15" spans="1:7" x14ac:dyDescent="0.25">
      <c r="A15" s="20" t="s">
        <v>283</v>
      </c>
      <c r="B15" s="20" t="s">
        <v>284</v>
      </c>
      <c r="C15" s="20" t="s">
        <v>275</v>
      </c>
      <c r="D15" s="20" t="s">
        <v>285</v>
      </c>
      <c r="E15" s="20" t="str">
        <f t="shared" si="0"/>
        <v>C1313330</v>
      </c>
      <c r="F15" s="34">
        <v>0</v>
      </c>
      <c r="G15" s="47">
        <v>43</v>
      </c>
    </row>
    <row r="16" spans="1:7" ht="30" x14ac:dyDescent="0.25">
      <c r="A16" s="20" t="s">
        <v>283</v>
      </c>
      <c r="B16" s="20" t="s">
        <v>488</v>
      </c>
      <c r="C16" s="20" t="s">
        <v>275</v>
      </c>
      <c r="D16" s="33" t="s">
        <v>489</v>
      </c>
      <c r="E16" s="20" t="str">
        <f t="shared" si="0"/>
        <v>C133-00EQ</v>
      </c>
      <c r="F16" s="34">
        <v>0</v>
      </c>
      <c r="G16" s="47">
        <v>56.59</v>
      </c>
    </row>
    <row r="17" spans="1:7" x14ac:dyDescent="0.25">
      <c r="A17" s="20" t="s">
        <v>283</v>
      </c>
      <c r="B17" s="20" t="s">
        <v>474</v>
      </c>
      <c r="C17" s="20" t="s">
        <v>275</v>
      </c>
      <c r="D17" s="20" t="s">
        <v>475</v>
      </c>
      <c r="E17" s="20" t="str">
        <f t="shared" si="0"/>
        <v>C133-00EW</v>
      </c>
      <c r="F17" s="34">
        <v>0</v>
      </c>
      <c r="G17" s="47">
        <v>52.54</v>
      </c>
    </row>
    <row r="18" spans="1:7" x14ac:dyDescent="0.25">
      <c r="A18" s="20" t="s">
        <v>283</v>
      </c>
      <c r="B18" s="20" t="s">
        <v>423</v>
      </c>
      <c r="C18" s="20" t="s">
        <v>275</v>
      </c>
      <c r="D18" s="20" t="s">
        <v>424</v>
      </c>
      <c r="E18" s="20" t="str">
        <f t="shared" si="0"/>
        <v>C138-00KR</v>
      </c>
      <c r="F18" s="34">
        <v>0</v>
      </c>
      <c r="G18" s="47">
        <v>89.1</v>
      </c>
    </row>
    <row r="19" spans="1:7" x14ac:dyDescent="0.25">
      <c r="A19" s="20" t="s">
        <v>283</v>
      </c>
      <c r="B19" s="20" t="s">
        <v>456</v>
      </c>
      <c r="C19" s="20" t="s">
        <v>275</v>
      </c>
      <c r="D19" s="20" t="s">
        <v>457</v>
      </c>
      <c r="E19" s="20" t="str">
        <f t="shared" si="0"/>
        <v>C139-00LH</v>
      </c>
      <c r="F19" s="34">
        <v>0</v>
      </c>
      <c r="G19" s="47">
        <v>112.48</v>
      </c>
    </row>
    <row r="20" spans="1:7" x14ac:dyDescent="0.25">
      <c r="A20" s="20" t="s">
        <v>283</v>
      </c>
      <c r="B20" s="20" t="s">
        <v>492</v>
      </c>
      <c r="C20" s="20" t="s">
        <v>275</v>
      </c>
      <c r="D20" s="20" t="s">
        <v>493</v>
      </c>
      <c r="E20" s="20" t="str">
        <f t="shared" si="0"/>
        <v>C139-00LK</v>
      </c>
      <c r="F20" s="34">
        <v>0</v>
      </c>
      <c r="G20" s="47">
        <v>112.48</v>
      </c>
    </row>
    <row r="21" spans="1:7" x14ac:dyDescent="0.25">
      <c r="A21" s="20" t="s">
        <v>283</v>
      </c>
      <c r="B21" s="20" t="s">
        <v>372</v>
      </c>
      <c r="C21" s="20" t="s">
        <v>275</v>
      </c>
      <c r="D21" s="20" t="s">
        <v>373</v>
      </c>
      <c r="E21" s="20" t="str">
        <f t="shared" si="0"/>
        <v>C1501700</v>
      </c>
      <c r="F21" s="34">
        <v>0</v>
      </c>
      <c r="G21" s="47">
        <v>37.619999999999997</v>
      </c>
    </row>
    <row r="22" spans="1:7" x14ac:dyDescent="0.25">
      <c r="A22" s="20" t="s">
        <v>283</v>
      </c>
      <c r="B22" s="20" t="s">
        <v>374</v>
      </c>
      <c r="C22" s="20" t="s">
        <v>275</v>
      </c>
      <c r="D22" s="20" t="s">
        <v>375</v>
      </c>
      <c r="E22" s="20" t="str">
        <f t="shared" si="0"/>
        <v>C1503000</v>
      </c>
      <c r="F22" s="34">
        <v>0</v>
      </c>
      <c r="G22" s="47">
        <v>51.73</v>
      </c>
    </row>
    <row r="23" spans="1:7" x14ac:dyDescent="0.25">
      <c r="A23" s="20" t="s">
        <v>283</v>
      </c>
      <c r="B23" s="20" t="s">
        <v>286</v>
      </c>
      <c r="C23" s="20" t="s">
        <v>275</v>
      </c>
      <c r="D23" s="20" t="s">
        <v>287</v>
      </c>
      <c r="E23" s="20" t="str">
        <f t="shared" si="0"/>
        <v>C1503300</v>
      </c>
      <c r="F23" s="34">
        <v>0</v>
      </c>
      <c r="G23" s="47">
        <v>30.85</v>
      </c>
    </row>
    <row r="24" spans="1:7" x14ac:dyDescent="0.25">
      <c r="A24" s="20" t="s">
        <v>283</v>
      </c>
      <c r="B24" s="20" t="s">
        <v>333</v>
      </c>
      <c r="C24" s="20" t="s">
        <v>275</v>
      </c>
      <c r="D24" s="20" t="s">
        <v>334</v>
      </c>
      <c r="E24" s="20" t="str">
        <f t="shared" si="0"/>
        <v>C1505120</v>
      </c>
      <c r="F24" s="34">
        <v>0</v>
      </c>
      <c r="G24" s="47">
        <v>29.14</v>
      </c>
    </row>
    <row r="25" spans="1:7" ht="30" x14ac:dyDescent="0.25">
      <c r="A25" s="20" t="s">
        <v>283</v>
      </c>
      <c r="B25" s="20" t="s">
        <v>353</v>
      </c>
      <c r="C25" s="20" t="s">
        <v>275</v>
      </c>
      <c r="D25" s="33" t="s">
        <v>354</v>
      </c>
      <c r="E25" s="20" t="str">
        <f t="shared" si="0"/>
        <v>C150MC10</v>
      </c>
      <c r="F25" s="34">
        <v>0</v>
      </c>
      <c r="G25" s="47">
        <v>10.199999999999999</v>
      </c>
    </row>
    <row r="26" spans="1:7" ht="30" x14ac:dyDescent="0.25">
      <c r="A26" s="20" t="s">
        <v>283</v>
      </c>
      <c r="B26" s="20" t="s">
        <v>476</v>
      </c>
      <c r="C26" s="20" t="s">
        <v>275</v>
      </c>
      <c r="D26" s="33" t="s">
        <v>477</v>
      </c>
      <c r="E26" s="20" t="str">
        <f t="shared" si="0"/>
        <v>C150MC30</v>
      </c>
      <c r="F26" s="34">
        <v>0</v>
      </c>
      <c r="G26" s="47">
        <v>13.77</v>
      </c>
    </row>
    <row r="27" spans="1:7" ht="30" x14ac:dyDescent="0.25">
      <c r="A27" s="20" t="s">
        <v>283</v>
      </c>
      <c r="B27" s="20" t="s">
        <v>478</v>
      </c>
      <c r="C27" s="20" t="s">
        <v>275</v>
      </c>
      <c r="D27" s="33" t="s">
        <v>479</v>
      </c>
      <c r="E27" s="20" t="str">
        <f t="shared" si="0"/>
        <v>C150MC50</v>
      </c>
      <c r="F27" s="34">
        <v>0</v>
      </c>
      <c r="G27" s="47">
        <v>22.32</v>
      </c>
    </row>
    <row r="28" spans="1:7" x14ac:dyDescent="0.25">
      <c r="A28" s="20" t="s">
        <v>283</v>
      </c>
      <c r="B28" s="20" t="s">
        <v>313</v>
      </c>
      <c r="C28" s="20" t="s">
        <v>275</v>
      </c>
      <c r="D28" s="20" t="s">
        <v>314</v>
      </c>
      <c r="E28" s="20" t="str">
        <f t="shared" si="0"/>
        <v>C151-002Z</v>
      </c>
      <c r="F28" s="34">
        <v>0</v>
      </c>
      <c r="G28" s="47">
        <v>60.09</v>
      </c>
    </row>
    <row r="29" spans="1:7" x14ac:dyDescent="0.25">
      <c r="A29" s="20" t="s">
        <v>283</v>
      </c>
      <c r="B29" s="20" t="s">
        <v>361</v>
      </c>
      <c r="C29" s="20" t="s">
        <v>275</v>
      </c>
      <c r="D29" s="20" t="s">
        <v>362</v>
      </c>
      <c r="E29" s="20" t="str">
        <f t="shared" si="0"/>
        <v>C151-0033</v>
      </c>
      <c r="F29" s="34">
        <v>0</v>
      </c>
      <c r="G29" s="47">
        <v>32.31</v>
      </c>
    </row>
    <row r="30" spans="1:7" x14ac:dyDescent="0.25">
      <c r="A30" s="20" t="s">
        <v>283</v>
      </c>
      <c r="B30" s="20" t="s">
        <v>390</v>
      </c>
      <c r="C30" s="20" t="s">
        <v>275</v>
      </c>
      <c r="D30" s="20" t="s">
        <v>375</v>
      </c>
      <c r="E30" s="20" t="str">
        <f t="shared" si="0"/>
        <v>C152-003B</v>
      </c>
      <c r="F30" s="34">
        <v>0</v>
      </c>
      <c r="G30" s="47">
        <v>62.76</v>
      </c>
    </row>
    <row r="31" spans="1:7" x14ac:dyDescent="0.25">
      <c r="A31" s="20" t="s">
        <v>283</v>
      </c>
      <c r="B31" s="20" t="s">
        <v>454</v>
      </c>
      <c r="C31" s="20" t="s">
        <v>275</v>
      </c>
      <c r="D31" s="20" t="s">
        <v>455</v>
      </c>
      <c r="E31" s="20" t="str">
        <f t="shared" si="0"/>
        <v>C154-003K</v>
      </c>
      <c r="F31" s="34">
        <v>0</v>
      </c>
      <c r="G31" s="47">
        <v>68.06</v>
      </c>
    </row>
    <row r="32" spans="1:7" x14ac:dyDescent="0.25">
      <c r="A32" s="20" t="s">
        <v>283</v>
      </c>
      <c r="B32" s="20" t="s">
        <v>472</v>
      </c>
      <c r="C32" s="20" t="s">
        <v>275</v>
      </c>
      <c r="D32" s="20" t="s">
        <v>473</v>
      </c>
      <c r="E32" s="20" t="str">
        <f t="shared" si="0"/>
        <v>C15E-0062</v>
      </c>
      <c r="F32" s="34">
        <v>0</v>
      </c>
      <c r="G32" s="47">
        <v>29.14</v>
      </c>
    </row>
    <row r="33" spans="1:7" ht="30" x14ac:dyDescent="0.25">
      <c r="A33" s="20" t="s">
        <v>283</v>
      </c>
      <c r="B33" s="20" t="s">
        <v>401</v>
      </c>
      <c r="C33" s="20" t="s">
        <v>275</v>
      </c>
      <c r="D33" s="33" t="s">
        <v>402</v>
      </c>
      <c r="E33" s="20" t="str">
        <f t="shared" si="0"/>
        <v>C15I-00JY</v>
      </c>
      <c r="F33" s="34">
        <v>0</v>
      </c>
      <c r="G33" s="47">
        <v>15.68</v>
      </c>
    </row>
    <row r="34" spans="1:7" ht="30" x14ac:dyDescent="0.25">
      <c r="A34" s="20" t="s">
        <v>283</v>
      </c>
      <c r="B34" s="20" t="s">
        <v>415</v>
      </c>
      <c r="C34" s="20" t="s">
        <v>275</v>
      </c>
      <c r="D34" s="33" t="s">
        <v>416</v>
      </c>
      <c r="E34" s="20" t="str">
        <f t="shared" si="0"/>
        <v>C15I-00JZ</v>
      </c>
      <c r="F34" s="34">
        <v>0</v>
      </c>
      <c r="G34" s="47">
        <v>25.42</v>
      </c>
    </row>
    <row r="35" spans="1:7" x14ac:dyDescent="0.25">
      <c r="A35" s="20" t="s">
        <v>283</v>
      </c>
      <c r="B35" s="20" t="s">
        <v>494</v>
      </c>
      <c r="C35" s="20" t="s">
        <v>275</v>
      </c>
      <c r="D35" s="20" t="s">
        <v>495</v>
      </c>
      <c r="E35" s="20" t="str">
        <f t="shared" si="0"/>
        <v>C20G-00DT</v>
      </c>
      <c r="F35" s="34">
        <v>0</v>
      </c>
      <c r="G35" s="47">
        <v>4.33</v>
      </c>
    </row>
    <row r="36" spans="1:7" x14ac:dyDescent="0.25">
      <c r="A36" s="20" t="s">
        <v>283</v>
      </c>
      <c r="B36" s="20" t="s">
        <v>377</v>
      </c>
      <c r="C36" s="20" t="s">
        <v>275</v>
      </c>
      <c r="D36" s="20" t="s">
        <v>378</v>
      </c>
      <c r="E36" s="20" t="str">
        <f t="shared" si="0"/>
        <v>CR10-005L</v>
      </c>
      <c r="F36" s="34">
        <v>0</v>
      </c>
      <c r="G36" s="47">
        <v>5.8</v>
      </c>
    </row>
    <row r="37" spans="1:7" x14ac:dyDescent="0.25">
      <c r="A37" s="20" t="s">
        <v>283</v>
      </c>
      <c r="B37" s="20" t="s">
        <v>385</v>
      </c>
      <c r="C37" s="20" t="s">
        <v>275</v>
      </c>
      <c r="D37" s="20" t="s">
        <v>378</v>
      </c>
      <c r="E37" s="20" t="str">
        <f t="shared" si="0"/>
        <v>CR112500</v>
      </c>
      <c r="F37" s="34">
        <v>0</v>
      </c>
      <c r="G37" s="47">
        <v>4.75</v>
      </c>
    </row>
    <row r="38" spans="1:7" ht="45" x14ac:dyDescent="0.25">
      <c r="A38" s="20" t="s">
        <v>283</v>
      </c>
      <c r="B38" s="20" t="s">
        <v>486</v>
      </c>
      <c r="C38" s="20" t="s">
        <v>275</v>
      </c>
      <c r="D38" s="33" t="s">
        <v>487</v>
      </c>
      <c r="E38" s="20" t="str">
        <f t="shared" si="0"/>
        <v>CR11A869</v>
      </c>
      <c r="F38" s="34">
        <v>0</v>
      </c>
      <c r="G38" s="47">
        <v>36.74</v>
      </c>
    </row>
    <row r="39" spans="1:7" x14ac:dyDescent="0.25">
      <c r="A39" s="20" t="s">
        <v>283</v>
      </c>
      <c r="B39" s="20" t="s">
        <v>391</v>
      </c>
      <c r="C39" s="20" t="s">
        <v>275</v>
      </c>
      <c r="D39" s="20" t="s">
        <v>392</v>
      </c>
      <c r="E39" s="20" t="str">
        <f t="shared" si="0"/>
        <v>CR11-00JS</v>
      </c>
      <c r="F39" s="34">
        <v>0</v>
      </c>
      <c r="G39" s="47">
        <v>54.08</v>
      </c>
    </row>
    <row r="40" spans="1:7" ht="30" x14ac:dyDescent="0.25">
      <c r="A40" s="20" t="s">
        <v>283</v>
      </c>
      <c r="B40" s="20" t="s">
        <v>490</v>
      </c>
      <c r="C40" s="20" t="s">
        <v>275</v>
      </c>
      <c r="D40" s="33" t="s">
        <v>491</v>
      </c>
      <c r="E40" s="20" t="str">
        <f t="shared" si="0"/>
        <v>CR12-IAVX</v>
      </c>
      <c r="F40" s="34">
        <v>0</v>
      </c>
      <c r="G40" s="47">
        <v>170.85</v>
      </c>
    </row>
    <row r="41" spans="1:7" ht="45" x14ac:dyDescent="0.25">
      <c r="A41" s="20" t="s">
        <v>283</v>
      </c>
      <c r="B41" s="20" t="s">
        <v>444</v>
      </c>
      <c r="C41" s="20" t="s">
        <v>275</v>
      </c>
      <c r="D41" s="33" t="s">
        <v>445</v>
      </c>
      <c r="E41" s="20" t="str">
        <f t="shared" si="0"/>
        <v>CR25-007Y</v>
      </c>
      <c r="F41" s="34">
        <v>0</v>
      </c>
      <c r="G41" s="47">
        <v>68.760000000000005</v>
      </c>
    </row>
    <row r="42" spans="1:7" ht="30" x14ac:dyDescent="0.25">
      <c r="A42" s="20" t="s">
        <v>283</v>
      </c>
      <c r="B42" s="20" t="s">
        <v>438</v>
      </c>
      <c r="C42" s="20" t="s">
        <v>275</v>
      </c>
      <c r="D42" s="33" t="s">
        <v>439</v>
      </c>
      <c r="E42" s="20" t="str">
        <f t="shared" si="0"/>
        <v>CRD2-TLMG</v>
      </c>
      <c r="F42" s="34">
        <v>0</v>
      </c>
      <c r="G42" s="47">
        <v>59.8</v>
      </c>
    </row>
    <row r="43" spans="1:7" x14ac:dyDescent="0.25">
      <c r="A43" s="20" t="s">
        <v>283</v>
      </c>
      <c r="B43" s="20" t="s">
        <v>371</v>
      </c>
      <c r="C43" s="20" t="s">
        <v>275</v>
      </c>
      <c r="D43" s="20" t="s">
        <v>324</v>
      </c>
      <c r="E43" s="20" t="str">
        <f t="shared" si="0"/>
        <v>CRE0-00C0</v>
      </c>
      <c r="F43" s="34">
        <v>0</v>
      </c>
      <c r="G43" s="47">
        <v>3.88</v>
      </c>
    </row>
    <row r="44" spans="1:7" x14ac:dyDescent="0.25">
      <c r="A44" s="20" t="s">
        <v>283</v>
      </c>
      <c r="B44" s="20" t="s">
        <v>484</v>
      </c>
      <c r="C44" s="20" t="s">
        <v>275</v>
      </c>
      <c r="D44" s="20" t="s">
        <v>485</v>
      </c>
      <c r="E44" s="20" t="str">
        <f t="shared" si="0"/>
        <v>CRE21100</v>
      </c>
      <c r="F44" s="34">
        <v>0</v>
      </c>
      <c r="G44" s="47">
        <v>4.5</v>
      </c>
    </row>
    <row r="45" spans="1:7" x14ac:dyDescent="0.25">
      <c r="A45" s="20" t="s">
        <v>283</v>
      </c>
      <c r="B45" s="20" t="s">
        <v>323</v>
      </c>
      <c r="C45" s="20" t="s">
        <v>275</v>
      </c>
      <c r="D45" s="20" t="s">
        <v>324</v>
      </c>
      <c r="E45" s="20" t="str">
        <f t="shared" si="0"/>
        <v>CRE23000</v>
      </c>
      <c r="F45" s="34">
        <v>0</v>
      </c>
      <c r="G45" s="47">
        <v>3.7</v>
      </c>
    </row>
    <row r="46" spans="1:7" ht="30" x14ac:dyDescent="0.25">
      <c r="A46" s="20" t="s">
        <v>283</v>
      </c>
      <c r="B46" s="20" t="s">
        <v>460</v>
      </c>
      <c r="C46" s="20" t="s">
        <v>275</v>
      </c>
      <c r="D46" s="33" t="s">
        <v>461</v>
      </c>
      <c r="E46" s="20" t="str">
        <f t="shared" si="0"/>
        <v>CRH2-00C4</v>
      </c>
      <c r="F46" s="34">
        <v>0</v>
      </c>
      <c r="G46" s="47">
        <v>26.77</v>
      </c>
    </row>
    <row r="47" spans="1:7" ht="30" x14ac:dyDescent="0.25">
      <c r="A47" s="20" t="s">
        <v>283</v>
      </c>
      <c r="B47" s="20" t="s">
        <v>499</v>
      </c>
      <c r="C47" s="20" t="s">
        <v>275</v>
      </c>
      <c r="D47" s="33" t="s">
        <v>500</v>
      </c>
      <c r="E47" s="20" t="str">
        <f t="shared" si="0"/>
        <v>CRH2-00C6</v>
      </c>
      <c r="F47" s="34">
        <v>0</v>
      </c>
      <c r="G47" s="47">
        <v>26.77</v>
      </c>
    </row>
    <row r="48" spans="1:7" ht="30" x14ac:dyDescent="0.25">
      <c r="A48" s="20" t="s">
        <v>283</v>
      </c>
      <c r="B48" s="20" t="s">
        <v>464</v>
      </c>
      <c r="C48" s="20" t="s">
        <v>275</v>
      </c>
      <c r="D48" s="33" t="s">
        <v>465</v>
      </c>
      <c r="E48" s="20" t="str">
        <f t="shared" si="0"/>
        <v>CRH2-00C8</v>
      </c>
      <c r="F48" s="34">
        <v>0</v>
      </c>
      <c r="G48" s="47">
        <v>28.82</v>
      </c>
    </row>
    <row r="49" spans="1:7" ht="30" x14ac:dyDescent="0.25">
      <c r="A49" s="20" t="s">
        <v>283</v>
      </c>
      <c r="B49" s="20" t="s">
        <v>341</v>
      </c>
      <c r="C49" s="20" t="s">
        <v>275</v>
      </c>
      <c r="D49" s="33" t="s">
        <v>342</v>
      </c>
      <c r="E49" s="20" t="str">
        <f t="shared" si="0"/>
        <v>CRL13100</v>
      </c>
      <c r="F49" s="34">
        <v>0</v>
      </c>
      <c r="G49" s="47">
        <v>27.04</v>
      </c>
    </row>
    <row r="50" spans="1:7" ht="30" x14ac:dyDescent="0.25">
      <c r="A50" s="20" t="s">
        <v>283</v>
      </c>
      <c r="B50" s="20" t="s">
        <v>347</v>
      </c>
      <c r="C50" s="20" t="s">
        <v>275</v>
      </c>
      <c r="D50" s="33" t="s">
        <v>348</v>
      </c>
      <c r="E50" s="20" t="str">
        <f t="shared" si="0"/>
        <v>CRL19100</v>
      </c>
      <c r="F50" s="34">
        <v>0</v>
      </c>
      <c r="G50" s="47">
        <v>57.29</v>
      </c>
    </row>
    <row r="51" spans="1:7" x14ac:dyDescent="0.25">
      <c r="A51" s="20" t="s">
        <v>289</v>
      </c>
      <c r="B51" s="20" t="s">
        <v>315</v>
      </c>
      <c r="C51" s="20" t="s">
        <v>17</v>
      </c>
      <c r="D51" s="20" t="s">
        <v>316</v>
      </c>
      <c r="E51" s="20" t="str">
        <f t="shared" si="0"/>
        <v>B0111001</v>
      </c>
      <c r="F51" s="34">
        <v>0</v>
      </c>
      <c r="G51" s="47">
        <v>0</v>
      </c>
    </row>
    <row r="52" spans="1:7" x14ac:dyDescent="0.25">
      <c r="A52" s="20" t="s">
        <v>289</v>
      </c>
      <c r="B52" s="20" t="s">
        <v>427</v>
      </c>
      <c r="C52" s="20" t="s">
        <v>17</v>
      </c>
      <c r="D52" s="20" t="s">
        <v>316</v>
      </c>
      <c r="E52" s="20" t="str">
        <f t="shared" si="0"/>
        <v>B011-05ME</v>
      </c>
      <c r="F52" s="34">
        <v>0</v>
      </c>
      <c r="G52" s="47">
        <v>1.78</v>
      </c>
    </row>
    <row r="53" spans="1:7" x14ac:dyDescent="0.25">
      <c r="A53" s="20" t="s">
        <v>289</v>
      </c>
      <c r="B53" s="20" t="s">
        <v>300</v>
      </c>
      <c r="C53" s="20" t="s">
        <v>291</v>
      </c>
      <c r="D53" s="20" t="s">
        <v>301</v>
      </c>
      <c r="E53" s="20" t="str">
        <f t="shared" si="0"/>
        <v>B0315600</v>
      </c>
      <c r="F53" s="34">
        <v>0</v>
      </c>
      <c r="G53" s="47">
        <v>14.6</v>
      </c>
    </row>
    <row r="54" spans="1:7" x14ac:dyDescent="0.25">
      <c r="A54" s="20" t="s">
        <v>289</v>
      </c>
      <c r="B54" s="20" t="s">
        <v>335</v>
      </c>
      <c r="C54" s="20" t="s">
        <v>309</v>
      </c>
      <c r="D54" s="20" t="s">
        <v>336</v>
      </c>
      <c r="E54" s="20" t="str">
        <f t="shared" si="0"/>
        <v>B0A14300</v>
      </c>
      <c r="F54" s="34">
        <v>0</v>
      </c>
      <c r="G54" s="47">
        <v>2.08</v>
      </c>
    </row>
    <row r="55" spans="1:7" x14ac:dyDescent="0.25">
      <c r="A55" s="20" t="s">
        <v>289</v>
      </c>
      <c r="B55" s="20" t="s">
        <v>337</v>
      </c>
      <c r="C55" s="20" t="s">
        <v>309</v>
      </c>
      <c r="D55" s="20" t="s">
        <v>338</v>
      </c>
      <c r="E55" s="20" t="str">
        <f t="shared" si="0"/>
        <v>B0B27000</v>
      </c>
      <c r="F55" s="34">
        <v>0</v>
      </c>
      <c r="G55" s="47">
        <v>1.18</v>
      </c>
    </row>
    <row r="56" spans="1:7" ht="60" x14ac:dyDescent="0.25">
      <c r="A56" s="20" t="s">
        <v>289</v>
      </c>
      <c r="B56" s="20" t="s">
        <v>304</v>
      </c>
      <c r="C56" s="20" t="s">
        <v>291</v>
      </c>
      <c r="D56" s="33" t="s">
        <v>305</v>
      </c>
      <c r="E56" s="20" t="str">
        <f t="shared" si="0"/>
        <v>B2RA9SB0</v>
      </c>
      <c r="F56" s="34">
        <v>0</v>
      </c>
      <c r="G56" s="47">
        <v>16.98</v>
      </c>
    </row>
    <row r="57" spans="1:7" ht="60" x14ac:dyDescent="0.25">
      <c r="A57" s="20" t="s">
        <v>289</v>
      </c>
      <c r="B57" s="20" t="s">
        <v>290</v>
      </c>
      <c r="C57" s="20" t="s">
        <v>291</v>
      </c>
      <c r="D57" s="33" t="s">
        <v>292</v>
      </c>
      <c r="E57" s="20" t="str">
        <f t="shared" si="0"/>
        <v>B2RA9TD0</v>
      </c>
      <c r="F57" s="34">
        <v>0</v>
      </c>
      <c r="G57" s="47">
        <v>62</v>
      </c>
    </row>
    <row r="58" spans="1:7" ht="60" x14ac:dyDescent="0.25">
      <c r="A58" s="20" t="s">
        <v>289</v>
      </c>
      <c r="B58" s="20" t="s">
        <v>393</v>
      </c>
      <c r="C58" s="20" t="s">
        <v>291</v>
      </c>
      <c r="D58" s="33" t="s">
        <v>394</v>
      </c>
      <c r="E58" s="20" t="str">
        <f t="shared" si="0"/>
        <v>B2RA-28TX</v>
      </c>
      <c r="F58" s="34">
        <v>0</v>
      </c>
      <c r="G58" s="47">
        <v>70.680000000000007</v>
      </c>
    </row>
    <row r="59" spans="1:7" ht="60" x14ac:dyDescent="0.25">
      <c r="A59" s="20" t="s">
        <v>289</v>
      </c>
      <c r="B59" s="20" t="s">
        <v>395</v>
      </c>
      <c r="C59" s="20" t="s">
        <v>291</v>
      </c>
      <c r="D59" s="33" t="s">
        <v>396</v>
      </c>
      <c r="E59" s="20" t="str">
        <f t="shared" si="0"/>
        <v>B2RA-28U0</v>
      </c>
      <c r="F59" s="34">
        <v>0</v>
      </c>
      <c r="G59" s="47">
        <v>24.51</v>
      </c>
    </row>
    <row r="60" spans="1:7" ht="30" x14ac:dyDescent="0.25">
      <c r="A60" s="20" t="s">
        <v>289</v>
      </c>
      <c r="B60" s="20" t="s">
        <v>317</v>
      </c>
      <c r="C60" s="20" t="s">
        <v>17</v>
      </c>
      <c r="D60" s="33" t="s">
        <v>318</v>
      </c>
      <c r="E60" s="20" t="str">
        <f t="shared" si="0"/>
        <v>BR341110</v>
      </c>
      <c r="F60" s="34">
        <v>0</v>
      </c>
      <c r="G60" s="47">
        <v>31</v>
      </c>
    </row>
    <row r="61" spans="1:7" x14ac:dyDescent="0.25">
      <c r="A61" s="20" t="s">
        <v>289</v>
      </c>
      <c r="B61" s="20" t="s">
        <v>308</v>
      </c>
      <c r="C61" s="20" t="s">
        <v>309</v>
      </c>
      <c r="D61" s="20" t="s">
        <v>310</v>
      </c>
      <c r="E61" s="20" t="str">
        <f t="shared" si="0"/>
        <v>BR3A4000</v>
      </c>
      <c r="F61" s="34">
        <v>0</v>
      </c>
      <c r="G61" s="47">
        <v>2.1</v>
      </c>
    </row>
    <row r="62" spans="1:7" ht="30" x14ac:dyDescent="0.25">
      <c r="A62" s="20" t="s">
        <v>289</v>
      </c>
      <c r="B62" s="20" t="s">
        <v>480</v>
      </c>
      <c r="C62" s="20" t="s">
        <v>28</v>
      </c>
      <c r="D62" s="33" t="s">
        <v>481</v>
      </c>
      <c r="E62" s="20" t="str">
        <f t="shared" si="0"/>
        <v>BR450-MI7V</v>
      </c>
      <c r="F62" s="34">
        <v>0</v>
      </c>
      <c r="G62" s="47">
        <v>0.73</v>
      </c>
    </row>
    <row r="63" spans="1:7" ht="45" x14ac:dyDescent="0.25">
      <c r="A63" s="20" t="s">
        <v>289</v>
      </c>
      <c r="B63" s="20" t="s">
        <v>482</v>
      </c>
      <c r="C63" s="20" t="s">
        <v>28</v>
      </c>
      <c r="D63" s="33" t="s">
        <v>483</v>
      </c>
      <c r="E63" s="20" t="str">
        <f t="shared" si="0"/>
        <v>BR471-MI7U</v>
      </c>
      <c r="F63" s="34">
        <v>0</v>
      </c>
      <c r="G63" s="47">
        <v>0.5</v>
      </c>
    </row>
    <row r="64" spans="1:7" x14ac:dyDescent="0.25">
      <c r="A64" s="20" t="s">
        <v>289</v>
      </c>
      <c r="B64" s="20" t="s">
        <v>430</v>
      </c>
      <c r="C64" s="20" t="s">
        <v>309</v>
      </c>
      <c r="D64" s="20" t="s">
        <v>431</v>
      </c>
      <c r="E64" s="20" t="str">
        <f t="shared" si="0"/>
        <v>BR4U0-21GY</v>
      </c>
      <c r="F64" s="34">
        <v>0</v>
      </c>
      <c r="G64" s="47">
        <v>6.34</v>
      </c>
    </row>
    <row r="65" spans="1:7" x14ac:dyDescent="0.25">
      <c r="A65" s="20" t="s">
        <v>289</v>
      </c>
      <c r="B65" s="20" t="s">
        <v>496</v>
      </c>
      <c r="C65" s="20" t="s">
        <v>497</v>
      </c>
      <c r="D65" s="20" t="s">
        <v>498</v>
      </c>
      <c r="E65" s="20" t="str">
        <f t="shared" si="0"/>
        <v>BRL1-0TY1</v>
      </c>
      <c r="F65" s="34">
        <v>0</v>
      </c>
      <c r="G65" s="47">
        <v>14.15</v>
      </c>
    </row>
    <row r="66" spans="1:7" x14ac:dyDescent="0.25">
      <c r="A66" s="20" t="s">
        <v>289</v>
      </c>
      <c r="B66" s="20" t="s">
        <v>343</v>
      </c>
      <c r="C66" s="20" t="s">
        <v>309</v>
      </c>
      <c r="D66" s="20" t="s">
        <v>344</v>
      </c>
      <c r="E66" s="20" t="str">
        <f t="shared" si="0"/>
        <v>BRL21000</v>
      </c>
      <c r="F66" s="34">
        <v>0</v>
      </c>
      <c r="G66" s="47">
        <v>31.22</v>
      </c>
    </row>
    <row r="67" spans="1:7" ht="30" x14ac:dyDescent="0.25">
      <c r="A67" s="20" t="s">
        <v>289</v>
      </c>
      <c r="B67" s="20" t="s">
        <v>367</v>
      </c>
      <c r="C67" s="20" t="s">
        <v>28</v>
      </c>
      <c r="D67" s="33" t="s">
        <v>368</v>
      </c>
      <c r="E67" s="20" t="str">
        <f t="shared" si="0"/>
        <v>BRZ21810</v>
      </c>
      <c r="F67" s="34">
        <v>0</v>
      </c>
      <c r="G67" s="47">
        <v>4.8</v>
      </c>
    </row>
    <row r="68" spans="1:7" ht="15.75" thickBot="1" x14ac:dyDescent="0.3">
      <c r="A68" s="20" t="s">
        <v>289</v>
      </c>
      <c r="B68" s="20" t="s">
        <v>365</v>
      </c>
      <c r="C68" s="20" t="s">
        <v>28</v>
      </c>
      <c r="D68" s="20" t="s">
        <v>366</v>
      </c>
      <c r="E68" s="33" t="str">
        <f t="shared" si="0"/>
        <v>BRZ22510</v>
      </c>
      <c r="F68" s="35">
        <v>0</v>
      </c>
      <c r="G68" s="47">
        <v>0.47</v>
      </c>
    </row>
    <row r="69" spans="1:7" ht="15.75" thickTop="1" x14ac:dyDescent="0.25"/>
  </sheetData>
  <sheetProtection algorithmName="SHA-512" hashValue="ummq6VbkANqB4yXExKpo0eC5YaHpNshUnMtzVmsoxJJf0EMPp48D4CXN79Jsz6NWlgZXTtB31/z/+wSHRzddQg==" saltValue="BpspeU3Mq8MWOK8kzAcaSQ==" spinCount="100000" sheet="1" objects="1" scenarios="1"/>
  <mergeCells count="4">
    <mergeCell ref="B1:G1"/>
    <mergeCell ref="B2:G2"/>
    <mergeCell ref="B4:G4"/>
    <mergeCell ref="B6:G6"/>
  </mergeCells>
  <pageMargins left="0.75" right="0.75" top="0.75" bottom="0.5" header="0.5" footer="0.7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3"/>
  <sheetViews>
    <sheetView workbookViewId="0">
      <pane ySplit="8" topLeftCell="A1258" activePane="bottomLeft" state="frozenSplit"/>
      <selection pane="bottomLeft" activeCell="A2" sqref="A2:K2"/>
    </sheetView>
  </sheetViews>
  <sheetFormatPr defaultRowHeight="15" x14ac:dyDescent="0.25"/>
  <cols>
    <col min="1" max="1" width="14.7109375" customWidth="1"/>
    <col min="2" max="2" width="6.140625" customWidth="1"/>
    <col min="3" max="3" width="42.28515625" customWidth="1"/>
    <col min="4" max="4" width="10.7109375" customWidth="1"/>
    <col min="5" max="5" width="3" customWidth="1"/>
    <col min="6" max="6" width="2.140625" customWidth="1"/>
    <col min="7" max="7" width="10.7109375" customWidth="1"/>
    <col min="8" max="8" width="2.140625" customWidth="1"/>
    <col min="9" max="9" width="11.140625" bestFit="1" customWidth="1"/>
    <col min="10" max="10" width="10.7109375" customWidth="1"/>
    <col min="11" max="11" width="11.140625" bestFit="1" customWidth="1"/>
  </cols>
  <sheetData>
    <row r="1" spans="1:26" x14ac:dyDescent="0.25">
      <c r="A1" s="58" t="s">
        <v>562</v>
      </c>
      <c r="B1" s="58" t="s">
        <v>0</v>
      </c>
      <c r="C1" s="58" t="s">
        <v>0</v>
      </c>
      <c r="D1" s="58" t="s">
        <v>0</v>
      </c>
      <c r="E1" s="58" t="s">
        <v>0</v>
      </c>
      <c r="F1" s="58" t="s">
        <v>0</v>
      </c>
      <c r="G1" s="58" t="s">
        <v>0</v>
      </c>
      <c r="H1" s="58" t="s">
        <v>0</v>
      </c>
      <c r="I1" s="58" t="s">
        <v>0</v>
      </c>
      <c r="J1" s="58"/>
      <c r="K1" s="58" t="s">
        <v>0</v>
      </c>
    </row>
    <row r="2" spans="1:26" x14ac:dyDescent="0.25">
      <c r="A2" s="58"/>
      <c r="B2" s="58"/>
      <c r="C2" s="58"/>
      <c r="D2" s="58"/>
      <c r="E2" s="58"/>
      <c r="F2" s="58"/>
      <c r="G2" s="58"/>
      <c r="H2" s="58"/>
      <c r="I2" s="58"/>
      <c r="J2" s="58"/>
      <c r="K2" s="58"/>
    </row>
    <row r="3" spans="1:26" x14ac:dyDescent="0.25">
      <c r="A3" s="58"/>
      <c r="B3" s="58"/>
      <c r="C3" s="58"/>
      <c r="D3" s="58"/>
      <c r="E3" s="58"/>
      <c r="F3" s="58"/>
      <c r="G3" s="58"/>
      <c r="H3" s="58"/>
      <c r="I3" s="58"/>
      <c r="J3" s="58"/>
      <c r="K3" s="58"/>
    </row>
    <row r="4" spans="1:26" x14ac:dyDescent="0.25">
      <c r="A4" s="58"/>
      <c r="B4" s="58"/>
      <c r="C4" s="58"/>
      <c r="D4" s="58"/>
      <c r="E4" s="58"/>
      <c r="F4" s="58"/>
      <c r="G4" s="58"/>
      <c r="H4" s="58"/>
      <c r="I4" s="58"/>
      <c r="J4" s="58"/>
      <c r="K4" s="58"/>
    </row>
    <row r="6" spans="1:26" ht="18.75" x14ac:dyDescent="0.3">
      <c r="A6" s="59" t="s">
        <v>266</v>
      </c>
      <c r="B6" s="59" t="s">
        <v>266</v>
      </c>
      <c r="C6" s="59" t="s">
        <v>266</v>
      </c>
      <c r="D6" s="59" t="s">
        <v>266</v>
      </c>
      <c r="E6" s="59" t="s">
        <v>266</v>
      </c>
      <c r="F6" s="59" t="s">
        <v>266</v>
      </c>
      <c r="G6" s="59" t="s">
        <v>266</v>
      </c>
      <c r="H6" s="59" t="s">
        <v>266</v>
      </c>
      <c r="I6" s="59" t="s">
        <v>266</v>
      </c>
      <c r="J6" s="59"/>
      <c r="K6" s="59" t="s">
        <v>266</v>
      </c>
    </row>
    <row r="8" spans="1:26" x14ac:dyDescent="0.25">
      <c r="A8" s="18" t="s">
        <v>267</v>
      </c>
      <c r="B8" s="18" t="s">
        <v>268</v>
      </c>
      <c r="C8" s="18" t="s">
        <v>269</v>
      </c>
      <c r="D8" s="18"/>
      <c r="E8" s="18"/>
      <c r="F8" s="18"/>
      <c r="G8" s="18"/>
      <c r="H8" s="18"/>
      <c r="I8" s="18"/>
      <c r="J8" s="18"/>
      <c r="K8" s="18" t="s">
        <v>2</v>
      </c>
    </row>
    <row r="10" spans="1:26" x14ac:dyDescent="0.25">
      <c r="A10" s="17"/>
    </row>
    <row r="11" spans="1:26" ht="45" customHeight="1" x14ac:dyDescent="0.25">
      <c r="A11" s="19" t="s">
        <v>270</v>
      </c>
      <c r="B11" s="20" t="s">
        <v>28</v>
      </c>
      <c r="C11" s="60" t="s">
        <v>271</v>
      </c>
      <c r="D11" s="61"/>
      <c r="E11" s="61"/>
      <c r="F11" s="20"/>
      <c r="G11" s="21" t="s">
        <v>272</v>
      </c>
      <c r="H11" s="62">
        <v>1</v>
      </c>
      <c r="I11" s="61"/>
      <c r="J11" s="20" t="str">
        <f>+A11</f>
        <v>E21RGI02</v>
      </c>
      <c r="K11" s="48">
        <f>ROUND(K26,2)</f>
        <v>0</v>
      </c>
      <c r="L11" s="20"/>
      <c r="M11" s="20"/>
      <c r="N11" s="20"/>
      <c r="O11" s="20"/>
      <c r="P11" s="20"/>
      <c r="Q11" s="20"/>
      <c r="R11" s="20"/>
      <c r="S11" s="20"/>
      <c r="T11" s="20"/>
      <c r="U11" s="20"/>
      <c r="V11" s="20"/>
      <c r="W11" s="20"/>
      <c r="X11" s="20"/>
      <c r="Y11" s="20"/>
      <c r="Z11" s="20"/>
    </row>
    <row r="12" spans="1:26" x14ac:dyDescent="0.25">
      <c r="A12" s="15" t="s">
        <v>273</v>
      </c>
    </row>
    <row r="13" spans="1:26" x14ac:dyDescent="0.25">
      <c r="A13" t="s">
        <v>274</v>
      </c>
      <c r="B13" t="s">
        <v>275</v>
      </c>
      <c r="C13" t="s">
        <v>276</v>
      </c>
      <c r="D13" s="49">
        <v>0.1</v>
      </c>
      <c r="E13" t="s">
        <v>277</v>
      </c>
      <c r="F13" t="s">
        <v>278</v>
      </c>
      <c r="G13" s="22">
        <f>VLOOKUP(A13,'T-SMP'!$E$10:$F$68,2,0)</f>
        <v>0</v>
      </c>
      <c r="H13" t="s">
        <v>279</v>
      </c>
      <c r="I13" s="22">
        <f>ROUND(D13/H11* G13,5)</f>
        <v>0</v>
      </c>
      <c r="J13" s="22"/>
    </row>
    <row r="14" spans="1:26" x14ac:dyDescent="0.25">
      <c r="A14" t="s">
        <v>280</v>
      </c>
      <c r="B14" t="s">
        <v>275</v>
      </c>
      <c r="C14" t="s">
        <v>281</v>
      </c>
      <c r="D14" s="49">
        <v>0.44</v>
      </c>
      <c r="E14" t="s">
        <v>277</v>
      </c>
      <c r="F14" t="s">
        <v>278</v>
      </c>
      <c r="G14" s="22">
        <f>VLOOKUP(A14,'T-SMP'!$E$10:$F$68,2,0)</f>
        <v>0</v>
      </c>
      <c r="H14" t="s">
        <v>279</v>
      </c>
      <c r="I14" s="22">
        <f>ROUND(D14/H11* G14,5)</f>
        <v>0</v>
      </c>
      <c r="J14" s="22"/>
    </row>
    <row r="15" spans="1:26" x14ac:dyDescent="0.25">
      <c r="C15" s="23" t="s">
        <v>282</v>
      </c>
      <c r="K15" s="22">
        <f>SUM(I13:I14)</f>
        <v>0</v>
      </c>
    </row>
    <row r="16" spans="1:26" x14ac:dyDescent="0.25">
      <c r="A16" s="15" t="s">
        <v>283</v>
      </c>
    </row>
    <row r="17" spans="1:26" x14ac:dyDescent="0.25">
      <c r="A17" t="s">
        <v>284</v>
      </c>
      <c r="B17" t="s">
        <v>275</v>
      </c>
      <c r="C17" t="s">
        <v>285</v>
      </c>
      <c r="D17" s="49">
        <v>0.25359999999999999</v>
      </c>
      <c r="E17" t="s">
        <v>277</v>
      </c>
      <c r="F17" t="s">
        <v>278</v>
      </c>
      <c r="G17" s="22">
        <f>VLOOKUP(A17,'T-SMP'!$E$10:$F$68,2,0)</f>
        <v>0</v>
      </c>
      <c r="H17" t="s">
        <v>279</v>
      </c>
      <c r="I17" s="22">
        <f>ROUND(D17/H11* G17,5)</f>
        <v>0</v>
      </c>
      <c r="J17" s="22"/>
    </row>
    <row r="18" spans="1:26" x14ac:dyDescent="0.25">
      <c r="A18" t="s">
        <v>286</v>
      </c>
      <c r="B18" t="s">
        <v>275</v>
      </c>
      <c r="C18" t="s">
        <v>287</v>
      </c>
      <c r="D18" s="49">
        <v>0.13200000000000001</v>
      </c>
      <c r="E18" t="s">
        <v>277</v>
      </c>
      <c r="F18" t="s">
        <v>278</v>
      </c>
      <c r="G18" s="22">
        <f>VLOOKUP(A18,'T-SMP'!$E$10:$F$68,2,0)</f>
        <v>0</v>
      </c>
      <c r="H18" t="s">
        <v>279</v>
      </c>
      <c r="I18" s="22">
        <f>ROUND(D18/H11* G18,5)</f>
        <v>0</v>
      </c>
      <c r="J18" s="22"/>
    </row>
    <row r="19" spans="1:26" x14ac:dyDescent="0.25">
      <c r="C19" s="23" t="s">
        <v>288</v>
      </c>
      <c r="K19" s="22">
        <f>SUM(I17:I18)</f>
        <v>0</v>
      </c>
    </row>
    <row r="20" spans="1:26" x14ac:dyDescent="0.25">
      <c r="A20" s="15" t="s">
        <v>289</v>
      </c>
    </row>
    <row r="21" spans="1:26" ht="75" x14ac:dyDescent="0.25">
      <c r="A21" t="s">
        <v>290</v>
      </c>
      <c r="B21" t="s">
        <v>291</v>
      </c>
      <c r="C21" s="33" t="s">
        <v>292</v>
      </c>
      <c r="D21" s="49">
        <v>0.2</v>
      </c>
      <c r="F21" t="s">
        <v>278</v>
      </c>
      <c r="G21" s="22">
        <f>VLOOKUP(A21,'T-SMP'!$E$10:$F$68,2,0)</f>
        <v>0</v>
      </c>
      <c r="H21" t="s">
        <v>279</v>
      </c>
      <c r="I21" s="22">
        <f>ROUND(D21* G21,5)</f>
        <v>0</v>
      </c>
      <c r="J21" s="22"/>
    </row>
    <row r="22" spans="1:26" x14ac:dyDescent="0.25">
      <c r="C22" s="23" t="s">
        <v>293</v>
      </c>
      <c r="K22" s="22">
        <f>SUM(I21:I21)</f>
        <v>0</v>
      </c>
    </row>
    <row r="24" spans="1:26" x14ac:dyDescent="0.25">
      <c r="C24" s="23" t="s">
        <v>294</v>
      </c>
      <c r="G24">
        <v>1.5</v>
      </c>
      <c r="H24" t="s">
        <v>295</v>
      </c>
      <c r="I24">
        <f>ROUND(G24/100*K15,5)</f>
        <v>0</v>
      </c>
    </row>
    <row r="25" spans="1:26" x14ac:dyDescent="0.25">
      <c r="C25" s="23" t="s">
        <v>296</v>
      </c>
      <c r="K25" s="50">
        <f>SUM(I12:I24)</f>
        <v>0</v>
      </c>
    </row>
    <row r="26" spans="1:26" x14ac:dyDescent="0.25">
      <c r="C26" s="23" t="s">
        <v>297</v>
      </c>
      <c r="K26" s="50">
        <f>SUM(K25:K25)</f>
        <v>0</v>
      </c>
    </row>
    <row r="28" spans="1:26" ht="45" customHeight="1" x14ac:dyDescent="0.25">
      <c r="A28" s="19" t="s">
        <v>298</v>
      </c>
      <c r="B28" s="20" t="s">
        <v>28</v>
      </c>
      <c r="C28" s="60" t="s">
        <v>299</v>
      </c>
      <c r="D28" s="61"/>
      <c r="E28" s="61"/>
      <c r="F28" s="20"/>
      <c r="G28" s="21" t="s">
        <v>272</v>
      </c>
      <c r="H28" s="62">
        <v>1</v>
      </c>
      <c r="I28" s="61"/>
      <c r="J28" s="20" t="str">
        <f>+A28</f>
        <v>ER71124J</v>
      </c>
      <c r="K28" s="48">
        <f>ROUND(K39,2)</f>
        <v>0</v>
      </c>
      <c r="L28" s="20"/>
      <c r="M28" s="20"/>
      <c r="N28" s="20"/>
      <c r="O28" s="20"/>
      <c r="P28" s="20"/>
      <c r="Q28" s="20"/>
      <c r="R28" s="20"/>
      <c r="S28" s="20"/>
      <c r="T28" s="20"/>
      <c r="U28" s="20"/>
      <c r="V28" s="20"/>
      <c r="W28" s="20"/>
      <c r="X28" s="20"/>
      <c r="Y28" s="20"/>
      <c r="Z28" s="20"/>
    </row>
    <row r="29" spans="1:26" x14ac:dyDescent="0.25">
      <c r="A29" s="15" t="s">
        <v>273</v>
      </c>
    </row>
    <row r="30" spans="1:26" x14ac:dyDescent="0.25">
      <c r="A30" t="s">
        <v>274</v>
      </c>
      <c r="B30" t="s">
        <v>275</v>
      </c>
      <c r="C30" t="s">
        <v>276</v>
      </c>
      <c r="D30" s="49">
        <v>5.5E-2</v>
      </c>
      <c r="E30" t="s">
        <v>277</v>
      </c>
      <c r="F30" t="s">
        <v>278</v>
      </c>
      <c r="G30" s="22">
        <f>VLOOKUP(A30,'T-SMP'!$E$10:$F$68,2,0)</f>
        <v>0</v>
      </c>
      <c r="H30" t="s">
        <v>279</v>
      </c>
      <c r="I30" s="22">
        <f>ROUND(D30/H28* G30,5)</f>
        <v>0</v>
      </c>
      <c r="J30" s="22"/>
    </row>
    <row r="31" spans="1:26" x14ac:dyDescent="0.25">
      <c r="A31" t="s">
        <v>280</v>
      </c>
      <c r="B31" t="s">
        <v>275</v>
      </c>
      <c r="C31" t="s">
        <v>281</v>
      </c>
      <c r="D31" s="49">
        <v>5.2999999999999999E-2</v>
      </c>
      <c r="E31" t="s">
        <v>277</v>
      </c>
      <c r="F31" t="s">
        <v>278</v>
      </c>
      <c r="G31" s="22">
        <f>VLOOKUP(A31,'T-SMP'!$E$10:$F$68,2,0)</f>
        <v>0</v>
      </c>
      <c r="H31" t="s">
        <v>279</v>
      </c>
      <c r="I31" s="22">
        <f>ROUND(D31/H28* G31,5)</f>
        <v>0</v>
      </c>
      <c r="J31" s="22"/>
    </row>
    <row r="32" spans="1:26" x14ac:dyDescent="0.25">
      <c r="C32" s="23" t="s">
        <v>282</v>
      </c>
      <c r="K32" s="22">
        <f>SUM(I30:I31)</f>
        <v>0</v>
      </c>
    </row>
    <row r="33" spans="1:26" x14ac:dyDescent="0.25">
      <c r="A33" s="15" t="s">
        <v>289</v>
      </c>
    </row>
    <row r="34" spans="1:26" x14ac:dyDescent="0.25">
      <c r="A34" t="s">
        <v>300</v>
      </c>
      <c r="B34" t="s">
        <v>291</v>
      </c>
      <c r="C34" t="s">
        <v>301</v>
      </c>
      <c r="D34" s="49">
        <v>0.01</v>
      </c>
      <c r="F34" t="s">
        <v>278</v>
      </c>
      <c r="G34" s="22">
        <f>VLOOKUP(A34,'T-SMP'!$E$10:$F$68,2,0)</f>
        <v>0</v>
      </c>
      <c r="H34" t="s">
        <v>279</v>
      </c>
      <c r="I34" s="22">
        <f>ROUND(D34* G34,5)</f>
        <v>0</v>
      </c>
      <c r="J34" s="22"/>
    </row>
    <row r="35" spans="1:26" x14ac:dyDescent="0.25">
      <c r="C35" s="23" t="s">
        <v>293</v>
      </c>
      <c r="K35" s="22">
        <f>SUM(I34:I34)</f>
        <v>0</v>
      </c>
    </row>
    <row r="37" spans="1:26" x14ac:dyDescent="0.25">
      <c r="C37" s="23" t="s">
        <v>294</v>
      </c>
      <c r="G37">
        <v>1.5</v>
      </c>
      <c r="H37" t="s">
        <v>295</v>
      </c>
      <c r="I37">
        <f>ROUND(G37/100*K32,5)</f>
        <v>0</v>
      </c>
    </row>
    <row r="38" spans="1:26" x14ac:dyDescent="0.25">
      <c r="C38" s="23" t="s">
        <v>296</v>
      </c>
      <c r="K38" s="50">
        <f>SUM(I29:I37)</f>
        <v>0</v>
      </c>
    </row>
    <row r="39" spans="1:26" x14ac:dyDescent="0.25">
      <c r="C39" s="23" t="s">
        <v>297</v>
      </c>
      <c r="K39" s="50">
        <f>SUM(K38:K38)</f>
        <v>0</v>
      </c>
    </row>
    <row r="41" spans="1:26" ht="45" customHeight="1" x14ac:dyDescent="0.25">
      <c r="A41" s="19" t="s">
        <v>302</v>
      </c>
      <c r="B41" s="20" t="s">
        <v>45</v>
      </c>
      <c r="C41" s="60" t="s">
        <v>303</v>
      </c>
      <c r="D41" s="61"/>
      <c r="E41" s="61"/>
      <c r="F41" s="20"/>
      <c r="G41" s="21" t="s">
        <v>272</v>
      </c>
      <c r="H41" s="62">
        <v>1</v>
      </c>
      <c r="I41" s="61"/>
      <c r="J41" s="20" t="str">
        <f>+A41</f>
        <v>FR26GI01</v>
      </c>
      <c r="K41" s="48">
        <f>ROUND(K54,2)</f>
        <v>0</v>
      </c>
      <c r="L41" s="20"/>
      <c r="M41" s="20"/>
      <c r="N41" s="20"/>
      <c r="O41" s="20"/>
      <c r="P41" s="20"/>
      <c r="Q41" s="20"/>
      <c r="R41" s="20"/>
      <c r="S41" s="20"/>
      <c r="T41" s="20"/>
      <c r="U41" s="20"/>
      <c r="V41" s="20"/>
      <c r="W41" s="20"/>
      <c r="X41" s="20"/>
      <c r="Y41" s="20"/>
      <c r="Z41" s="20"/>
    </row>
    <row r="42" spans="1:26" x14ac:dyDescent="0.25">
      <c r="A42" s="15" t="s">
        <v>273</v>
      </c>
    </row>
    <row r="43" spans="1:26" x14ac:dyDescent="0.25">
      <c r="A43" t="s">
        <v>280</v>
      </c>
      <c r="B43" t="s">
        <v>275</v>
      </c>
      <c r="C43" t="s">
        <v>281</v>
      </c>
      <c r="D43" s="49">
        <v>0.05</v>
      </c>
      <c r="E43" t="s">
        <v>277</v>
      </c>
      <c r="F43" t="s">
        <v>278</v>
      </c>
      <c r="G43" s="22">
        <f>VLOOKUP(A43,'T-SMP'!$E$10:$F$68,2,0)</f>
        <v>0</v>
      </c>
      <c r="H43" t="s">
        <v>279</v>
      </c>
      <c r="I43" s="22">
        <f>ROUND(D43/H41* G43,5)</f>
        <v>0</v>
      </c>
      <c r="J43" s="22"/>
    </row>
    <row r="44" spans="1:26" x14ac:dyDescent="0.25">
      <c r="C44" s="23" t="s">
        <v>282</v>
      </c>
      <c r="K44" s="22">
        <f>SUM(I43:I43)</f>
        <v>0</v>
      </c>
    </row>
    <row r="45" spans="1:26" x14ac:dyDescent="0.25">
      <c r="A45" s="15" t="s">
        <v>283</v>
      </c>
    </row>
    <row r="46" spans="1:26" x14ac:dyDescent="0.25">
      <c r="A46" t="s">
        <v>286</v>
      </c>
      <c r="B46" t="s">
        <v>275</v>
      </c>
      <c r="C46" t="s">
        <v>287</v>
      </c>
      <c r="D46" s="49">
        <v>1E-3</v>
      </c>
      <c r="E46" t="s">
        <v>277</v>
      </c>
      <c r="F46" t="s">
        <v>278</v>
      </c>
      <c r="G46" s="22">
        <f>VLOOKUP(A46,'T-SMP'!$E$10:$F$68,2,0)</f>
        <v>0</v>
      </c>
      <c r="H46" t="s">
        <v>279</v>
      </c>
      <c r="I46" s="22">
        <f>ROUND(D46/H41* G46,5)</f>
        <v>0</v>
      </c>
      <c r="J46" s="22"/>
    </row>
    <row r="47" spans="1:26" x14ac:dyDescent="0.25">
      <c r="C47" s="23" t="s">
        <v>288</v>
      </c>
      <c r="K47" s="22">
        <f>SUM(I46:I46)</f>
        <v>0</v>
      </c>
    </row>
    <row r="48" spans="1:26" x14ac:dyDescent="0.25">
      <c r="A48" s="15" t="s">
        <v>289</v>
      </c>
    </row>
    <row r="49" spans="1:26" ht="75" x14ac:dyDescent="0.25">
      <c r="A49" t="s">
        <v>304</v>
      </c>
      <c r="B49" t="s">
        <v>291</v>
      </c>
      <c r="C49" s="33" t="s">
        <v>305</v>
      </c>
      <c r="D49" s="49">
        <v>1E-3</v>
      </c>
      <c r="F49" t="s">
        <v>278</v>
      </c>
      <c r="G49" s="22">
        <f>VLOOKUP(A49,'T-SMP'!$E$10:$F$68,2,0)</f>
        <v>0</v>
      </c>
      <c r="H49" t="s">
        <v>279</v>
      </c>
      <c r="I49" s="22">
        <f>ROUND(D49* G49,5)</f>
        <v>0</v>
      </c>
      <c r="J49" s="22"/>
    </row>
    <row r="50" spans="1:26" x14ac:dyDescent="0.25">
      <c r="C50" s="23" t="s">
        <v>293</v>
      </c>
      <c r="K50" s="22">
        <f>SUM(I49:I49)</f>
        <v>0</v>
      </c>
    </row>
    <row r="52" spans="1:26" x14ac:dyDescent="0.25">
      <c r="C52" s="23" t="s">
        <v>294</v>
      </c>
      <c r="G52">
        <v>1.5</v>
      </c>
      <c r="H52" t="s">
        <v>295</v>
      </c>
      <c r="I52">
        <f>ROUND(G52/100*K44,5)</f>
        <v>0</v>
      </c>
    </row>
    <row r="53" spans="1:26" x14ac:dyDescent="0.25">
      <c r="C53" s="23" t="s">
        <v>296</v>
      </c>
      <c r="K53" s="50">
        <f>SUM(I42:I52)</f>
        <v>0</v>
      </c>
    </row>
    <row r="54" spans="1:26" x14ac:dyDescent="0.25">
      <c r="C54" s="23" t="s">
        <v>297</v>
      </c>
      <c r="K54" s="50">
        <f>SUM(K53:K53)</f>
        <v>0</v>
      </c>
    </row>
    <row r="56" spans="1:26" ht="45" customHeight="1" x14ac:dyDescent="0.25">
      <c r="A56" s="19" t="s">
        <v>306</v>
      </c>
      <c r="B56" s="20" t="s">
        <v>45</v>
      </c>
      <c r="C56" s="60" t="s">
        <v>307</v>
      </c>
      <c r="D56" s="61"/>
      <c r="E56" s="61"/>
      <c r="F56" s="20"/>
      <c r="G56" s="21" t="s">
        <v>272</v>
      </c>
      <c r="H56" s="62">
        <v>1</v>
      </c>
      <c r="I56" s="61"/>
      <c r="J56" s="20" t="str">
        <f>+A56</f>
        <v>FR3A4010</v>
      </c>
      <c r="K56" s="48">
        <f>ROUND(K67,2)</f>
        <v>0</v>
      </c>
      <c r="L56" s="20"/>
      <c r="M56" s="20"/>
      <c r="N56" s="20"/>
      <c r="O56" s="20"/>
      <c r="P56" s="20"/>
      <c r="Q56" s="20"/>
      <c r="R56" s="20"/>
      <c r="S56" s="20"/>
      <c r="T56" s="20"/>
      <c r="U56" s="20"/>
      <c r="V56" s="20"/>
      <c r="W56" s="20"/>
      <c r="X56" s="20"/>
      <c r="Y56" s="20"/>
      <c r="Z56" s="20"/>
    </row>
    <row r="57" spans="1:26" x14ac:dyDescent="0.25">
      <c r="A57" s="15" t="s">
        <v>273</v>
      </c>
    </row>
    <row r="58" spans="1:26" x14ac:dyDescent="0.25">
      <c r="A58" t="s">
        <v>274</v>
      </c>
      <c r="B58" t="s">
        <v>275</v>
      </c>
      <c r="C58" t="s">
        <v>276</v>
      </c>
      <c r="D58" s="49">
        <v>3.0000000000000001E-3</v>
      </c>
      <c r="E58" t="s">
        <v>277</v>
      </c>
      <c r="F58" t="s">
        <v>278</v>
      </c>
      <c r="G58" s="22">
        <f>VLOOKUP(A58,'T-SMP'!$E$10:$F$68,2,0)</f>
        <v>0</v>
      </c>
      <c r="H58" t="s">
        <v>279</v>
      </c>
      <c r="I58" s="22">
        <f>ROUND(D58/H56* G58,5)</f>
        <v>0</v>
      </c>
      <c r="J58" s="22"/>
    </row>
    <row r="59" spans="1:26" x14ac:dyDescent="0.25">
      <c r="A59" t="s">
        <v>280</v>
      </c>
      <c r="B59" t="s">
        <v>275</v>
      </c>
      <c r="C59" t="s">
        <v>281</v>
      </c>
      <c r="D59" s="49">
        <v>3.0000000000000001E-3</v>
      </c>
      <c r="E59" t="s">
        <v>277</v>
      </c>
      <c r="F59" t="s">
        <v>278</v>
      </c>
      <c r="G59" s="22">
        <f>VLOOKUP(A59,'T-SMP'!$E$10:$F$68,2,0)</f>
        <v>0</v>
      </c>
      <c r="H59" t="s">
        <v>279</v>
      </c>
      <c r="I59" s="22">
        <f>ROUND(D59/H56* G59,5)</f>
        <v>0</v>
      </c>
      <c r="J59" s="22"/>
    </row>
    <row r="60" spans="1:26" x14ac:dyDescent="0.25">
      <c r="C60" s="23" t="s">
        <v>282</v>
      </c>
      <c r="K60" s="22">
        <f>SUM(I58:I59)</f>
        <v>0</v>
      </c>
    </row>
    <row r="61" spans="1:26" x14ac:dyDescent="0.25">
      <c r="A61" s="15" t="s">
        <v>289</v>
      </c>
    </row>
    <row r="62" spans="1:26" ht="30" x14ac:dyDescent="0.25">
      <c r="A62" t="s">
        <v>308</v>
      </c>
      <c r="B62" t="s">
        <v>309</v>
      </c>
      <c r="C62" s="33" t="s">
        <v>310</v>
      </c>
      <c r="D62" s="49">
        <v>0.05</v>
      </c>
      <c r="F62" t="s">
        <v>278</v>
      </c>
      <c r="G62" s="22">
        <f>VLOOKUP(A62,'T-SMP'!$E$10:$F$68,2,0)</f>
        <v>0</v>
      </c>
      <c r="H62" t="s">
        <v>279</v>
      </c>
      <c r="I62" s="22">
        <f>ROUND(D62* G62,5)</f>
        <v>0</v>
      </c>
      <c r="J62" s="22"/>
    </row>
    <row r="63" spans="1:26" x14ac:dyDescent="0.25">
      <c r="C63" s="23" t="s">
        <v>293</v>
      </c>
      <c r="K63" s="22">
        <f>SUM(I62:I62)</f>
        <v>0</v>
      </c>
    </row>
    <row r="65" spans="1:26" x14ac:dyDescent="0.25">
      <c r="C65" s="23" t="s">
        <v>294</v>
      </c>
      <c r="G65">
        <v>1.5</v>
      </c>
      <c r="H65" t="s">
        <v>295</v>
      </c>
      <c r="I65">
        <f>ROUND(G65/100*K60,5)</f>
        <v>0</v>
      </c>
    </row>
    <row r="66" spans="1:26" x14ac:dyDescent="0.25">
      <c r="C66" s="23" t="s">
        <v>296</v>
      </c>
      <c r="K66" s="50">
        <f>SUM(I57:I65)</f>
        <v>0</v>
      </c>
    </row>
    <row r="67" spans="1:26" x14ac:dyDescent="0.25">
      <c r="C67" s="23" t="s">
        <v>297</v>
      </c>
      <c r="K67" s="50">
        <f>SUM(K66:K66)</f>
        <v>0</v>
      </c>
    </row>
    <row r="69" spans="1:26" ht="45" customHeight="1" x14ac:dyDescent="0.25">
      <c r="A69" s="19" t="s">
        <v>311</v>
      </c>
      <c r="B69" s="20" t="s">
        <v>28</v>
      </c>
      <c r="C69" s="60" t="s">
        <v>312</v>
      </c>
      <c r="D69" s="61"/>
      <c r="E69" s="61"/>
      <c r="F69" s="20"/>
      <c r="G69" s="21" t="s">
        <v>272</v>
      </c>
      <c r="H69" s="62">
        <v>1</v>
      </c>
      <c r="I69" s="61"/>
      <c r="J69" s="20" t="str">
        <f>+A69</f>
        <v>FR612342</v>
      </c>
      <c r="K69" s="48">
        <f>ROUND(K87,2)</f>
        <v>0</v>
      </c>
      <c r="L69" s="20"/>
      <c r="M69" s="20"/>
      <c r="N69" s="20"/>
      <c r="O69" s="20"/>
      <c r="P69" s="20"/>
      <c r="Q69" s="20"/>
      <c r="R69" s="20"/>
      <c r="S69" s="20"/>
      <c r="T69" s="20"/>
      <c r="U69" s="20"/>
      <c r="V69" s="20"/>
      <c r="W69" s="20"/>
      <c r="X69" s="20"/>
      <c r="Y69" s="20"/>
      <c r="Z69" s="20"/>
    </row>
    <row r="70" spans="1:26" x14ac:dyDescent="0.25">
      <c r="A70" s="15" t="s">
        <v>273</v>
      </c>
    </row>
    <row r="71" spans="1:26" x14ac:dyDescent="0.25">
      <c r="A71" t="s">
        <v>274</v>
      </c>
      <c r="B71" t="s">
        <v>275</v>
      </c>
      <c r="C71" t="s">
        <v>276</v>
      </c>
      <c r="D71" s="49">
        <v>0.2</v>
      </c>
      <c r="E71" t="s">
        <v>277</v>
      </c>
      <c r="F71" t="s">
        <v>278</v>
      </c>
      <c r="G71" s="22">
        <f>VLOOKUP(A71,'T-SMP'!$E$10:$F$68,2,0)</f>
        <v>0</v>
      </c>
      <c r="H71" t="s">
        <v>279</v>
      </c>
      <c r="I71" s="22">
        <f>ROUND(D71/H69* G71,5)</f>
        <v>0</v>
      </c>
      <c r="J71" s="22"/>
    </row>
    <row r="72" spans="1:26" x14ac:dyDescent="0.25">
      <c r="A72" t="s">
        <v>280</v>
      </c>
      <c r="B72" t="s">
        <v>275</v>
      </c>
      <c r="C72" t="s">
        <v>281</v>
      </c>
      <c r="D72" s="49">
        <v>0.4</v>
      </c>
      <c r="E72" t="s">
        <v>277</v>
      </c>
      <c r="F72" t="s">
        <v>278</v>
      </c>
      <c r="G72" s="22">
        <f>VLOOKUP(A72,'T-SMP'!$E$10:$F$68,2,0)</f>
        <v>0</v>
      </c>
      <c r="H72" t="s">
        <v>279</v>
      </c>
      <c r="I72" s="22">
        <f>ROUND(D72/H69* G72,5)</f>
        <v>0</v>
      </c>
      <c r="J72" s="22"/>
    </row>
    <row r="73" spans="1:26" x14ac:dyDescent="0.25">
      <c r="C73" s="23" t="s">
        <v>282</v>
      </c>
      <c r="K73" s="22">
        <f>SUM(I71:I72)</f>
        <v>0</v>
      </c>
    </row>
    <row r="74" spans="1:26" x14ac:dyDescent="0.25">
      <c r="A74" s="15" t="s">
        <v>283</v>
      </c>
    </row>
    <row r="75" spans="1:26" x14ac:dyDescent="0.25">
      <c r="A75" t="s">
        <v>286</v>
      </c>
      <c r="B75" t="s">
        <v>275</v>
      </c>
      <c r="C75" t="s">
        <v>287</v>
      </c>
      <c r="D75" s="49">
        <v>0.13200000000000001</v>
      </c>
      <c r="E75" t="s">
        <v>277</v>
      </c>
      <c r="F75" t="s">
        <v>278</v>
      </c>
      <c r="G75" s="22">
        <f>VLOOKUP(A75,'T-SMP'!$E$10:$F$68,2,0)</f>
        <v>0</v>
      </c>
      <c r="H75" t="s">
        <v>279</v>
      </c>
      <c r="I75" s="22">
        <f>ROUND(D75/H69* G75,5)</f>
        <v>0</v>
      </c>
      <c r="J75" s="22"/>
    </row>
    <row r="76" spans="1:26" x14ac:dyDescent="0.25">
      <c r="A76" t="s">
        <v>284</v>
      </c>
      <c r="B76" t="s">
        <v>275</v>
      </c>
      <c r="C76" t="s">
        <v>285</v>
      </c>
      <c r="D76" s="49">
        <v>0.25359999999999999</v>
      </c>
      <c r="E76" t="s">
        <v>277</v>
      </c>
      <c r="F76" t="s">
        <v>278</v>
      </c>
      <c r="G76" s="22">
        <f>VLOOKUP(A76,'T-SMP'!$E$10:$F$68,2,0)</f>
        <v>0</v>
      </c>
      <c r="H76" t="s">
        <v>279</v>
      </c>
      <c r="I76" s="22">
        <f>ROUND(D76/H69* G76,5)</f>
        <v>0</v>
      </c>
      <c r="J76" s="22"/>
    </row>
    <row r="77" spans="1:26" x14ac:dyDescent="0.25">
      <c r="A77" t="s">
        <v>313</v>
      </c>
      <c r="B77" t="s">
        <v>275</v>
      </c>
      <c r="C77" t="s">
        <v>314</v>
      </c>
      <c r="D77" s="49">
        <v>0.11</v>
      </c>
      <c r="E77" t="s">
        <v>277</v>
      </c>
      <c r="F77" t="s">
        <v>278</v>
      </c>
      <c r="G77" s="22">
        <f>VLOOKUP(A77,'T-SMP'!$E$10:$F$68,2,0)</f>
        <v>0</v>
      </c>
      <c r="H77" t="s">
        <v>279</v>
      </c>
      <c r="I77" s="22">
        <f>ROUND(D77/H69* G77,5)</f>
        <v>0</v>
      </c>
      <c r="J77" s="22"/>
    </row>
    <row r="78" spans="1:26" x14ac:dyDescent="0.25">
      <c r="C78" s="23" t="s">
        <v>288</v>
      </c>
      <c r="K78" s="22">
        <f>SUM(I75:I77)</f>
        <v>0</v>
      </c>
    </row>
    <row r="79" spans="1:26" x14ac:dyDescent="0.25">
      <c r="A79" s="15" t="s">
        <v>289</v>
      </c>
    </row>
    <row r="80" spans="1:26" x14ac:dyDescent="0.25">
      <c r="A80" t="s">
        <v>300</v>
      </c>
      <c r="B80" t="s">
        <v>291</v>
      </c>
      <c r="C80" t="s">
        <v>301</v>
      </c>
      <c r="D80" s="49">
        <v>0.189</v>
      </c>
      <c r="F80" t="s">
        <v>278</v>
      </c>
      <c r="G80" s="22">
        <f>VLOOKUP(A80,'T-SMP'!$E$10:$F$68,2,0)</f>
        <v>0</v>
      </c>
      <c r="H80" t="s">
        <v>279</v>
      </c>
      <c r="I80" s="22">
        <f>ROUND(D80* G80,5)</f>
        <v>0</v>
      </c>
      <c r="J80" s="22"/>
    </row>
    <row r="81" spans="1:26" x14ac:dyDescent="0.25">
      <c r="A81" t="s">
        <v>315</v>
      </c>
      <c r="B81" t="s">
        <v>17</v>
      </c>
      <c r="C81" t="s">
        <v>316</v>
      </c>
      <c r="D81" s="49">
        <v>0.12</v>
      </c>
      <c r="F81" t="s">
        <v>278</v>
      </c>
      <c r="G81" s="22">
        <f>VLOOKUP(A81,'T-SMP'!$E$10:$F$68,2,0)</f>
        <v>0</v>
      </c>
      <c r="H81" t="s">
        <v>279</v>
      </c>
      <c r="I81" s="22">
        <f>ROUND(D81* G81,5)</f>
        <v>0</v>
      </c>
      <c r="J81" s="22"/>
    </row>
    <row r="82" spans="1:26" ht="30" x14ac:dyDescent="0.25">
      <c r="A82" t="s">
        <v>317</v>
      </c>
      <c r="B82" t="s">
        <v>17</v>
      </c>
      <c r="C82" s="33" t="s">
        <v>318</v>
      </c>
      <c r="D82" s="49">
        <v>5.3999999999999999E-2</v>
      </c>
      <c r="F82" t="s">
        <v>278</v>
      </c>
      <c r="G82" s="22">
        <f>VLOOKUP(A82,'T-SMP'!$E$10:$F$68,2,0)</f>
        <v>0</v>
      </c>
      <c r="H82" t="s">
        <v>279</v>
      </c>
      <c r="I82" s="22">
        <f>ROUND(D82* G82,5)</f>
        <v>0</v>
      </c>
      <c r="J82" s="22"/>
    </row>
    <row r="83" spans="1:26" x14ac:dyDescent="0.25">
      <c r="C83" s="23" t="s">
        <v>293</v>
      </c>
      <c r="K83" s="22">
        <f>SUM(I80:I82)</f>
        <v>0</v>
      </c>
    </row>
    <row r="85" spans="1:26" x14ac:dyDescent="0.25">
      <c r="C85" s="23" t="s">
        <v>294</v>
      </c>
      <c r="G85">
        <v>1.5</v>
      </c>
      <c r="H85" t="s">
        <v>295</v>
      </c>
      <c r="I85">
        <f>ROUND(G85/100*K73,5)</f>
        <v>0</v>
      </c>
    </row>
    <row r="86" spans="1:26" x14ac:dyDescent="0.25">
      <c r="C86" s="23" t="s">
        <v>296</v>
      </c>
      <c r="K86" s="50">
        <f>SUM(I70:I85)</f>
        <v>0</v>
      </c>
    </row>
    <row r="87" spans="1:26" x14ac:dyDescent="0.25">
      <c r="C87" s="23" t="s">
        <v>297</v>
      </c>
      <c r="K87" s="50">
        <f>SUM(K86:K86)</f>
        <v>0</v>
      </c>
    </row>
    <row r="89" spans="1:26" ht="45" customHeight="1" x14ac:dyDescent="0.25">
      <c r="A89" s="19" t="s">
        <v>319</v>
      </c>
      <c r="B89" s="20" t="s">
        <v>28</v>
      </c>
      <c r="C89" s="60" t="s">
        <v>320</v>
      </c>
      <c r="D89" s="61"/>
      <c r="E89" s="61"/>
      <c r="F89" s="20"/>
      <c r="G89" s="21" t="s">
        <v>272</v>
      </c>
      <c r="H89" s="62">
        <v>1</v>
      </c>
      <c r="I89" s="61"/>
      <c r="J89" s="20" t="str">
        <f>+A89</f>
        <v>FRE6GI01</v>
      </c>
      <c r="K89" s="48">
        <f>ROUND(K104,2)</f>
        <v>0</v>
      </c>
      <c r="L89" s="20"/>
      <c r="M89" s="20"/>
      <c r="N89" s="20"/>
      <c r="O89" s="20"/>
      <c r="P89" s="20"/>
      <c r="Q89" s="20"/>
      <c r="R89" s="20"/>
      <c r="S89" s="20"/>
      <c r="T89" s="20"/>
      <c r="U89" s="20"/>
      <c r="V89" s="20"/>
      <c r="W89" s="20"/>
      <c r="X89" s="20"/>
      <c r="Y89" s="20"/>
      <c r="Z89" s="20"/>
    </row>
    <row r="90" spans="1:26" x14ac:dyDescent="0.25">
      <c r="A90" s="15" t="s">
        <v>273</v>
      </c>
    </row>
    <row r="91" spans="1:26" x14ac:dyDescent="0.25">
      <c r="A91" t="s">
        <v>321</v>
      </c>
      <c r="B91" t="s">
        <v>275</v>
      </c>
      <c r="C91" t="s">
        <v>322</v>
      </c>
      <c r="D91" s="49">
        <v>0.35</v>
      </c>
      <c r="E91" t="s">
        <v>277</v>
      </c>
      <c r="F91" t="s">
        <v>278</v>
      </c>
      <c r="G91" s="22">
        <f>VLOOKUP(A91,'T-SMP'!$E$10:$F$68,2,0)</f>
        <v>0</v>
      </c>
      <c r="H91" t="s">
        <v>279</v>
      </c>
      <c r="I91" s="22">
        <f>ROUND(D91/H89* G91,5)</f>
        <v>0</v>
      </c>
      <c r="J91" s="22"/>
    </row>
    <row r="92" spans="1:26" x14ac:dyDescent="0.25">
      <c r="A92" t="s">
        <v>280</v>
      </c>
      <c r="B92" t="s">
        <v>275</v>
      </c>
      <c r="C92" t="s">
        <v>281</v>
      </c>
      <c r="D92" s="49">
        <v>0.35</v>
      </c>
      <c r="E92" t="s">
        <v>277</v>
      </c>
      <c r="F92" t="s">
        <v>278</v>
      </c>
      <c r="G92" s="22">
        <f>VLOOKUP(A92,'T-SMP'!$E$10:$F$68,2,0)</f>
        <v>0</v>
      </c>
      <c r="H92" t="s">
        <v>279</v>
      </c>
      <c r="I92" s="22">
        <f>ROUND(D92/H89* G92,5)</f>
        <v>0</v>
      </c>
      <c r="J92" s="22"/>
    </row>
    <row r="93" spans="1:26" x14ac:dyDescent="0.25">
      <c r="C93" s="23" t="s">
        <v>282</v>
      </c>
      <c r="K93" s="22">
        <f>SUM(I91:I92)</f>
        <v>0</v>
      </c>
    </row>
    <row r="94" spans="1:26" x14ac:dyDescent="0.25">
      <c r="A94" s="15" t="s">
        <v>283</v>
      </c>
    </row>
    <row r="95" spans="1:26" x14ac:dyDescent="0.25">
      <c r="A95" t="s">
        <v>323</v>
      </c>
      <c r="B95" t="s">
        <v>275</v>
      </c>
      <c r="C95" t="s">
        <v>324</v>
      </c>
      <c r="D95" s="49">
        <v>0.35</v>
      </c>
      <c r="E95" t="s">
        <v>277</v>
      </c>
      <c r="F95" t="s">
        <v>278</v>
      </c>
      <c r="G95" s="22">
        <f>VLOOKUP(A95,'T-SMP'!$E$10:$F$68,2,0)</f>
        <v>0</v>
      </c>
      <c r="H95" t="s">
        <v>279</v>
      </c>
      <c r="I95" s="22">
        <f>ROUND(D95/H89* G95,5)</f>
        <v>0</v>
      </c>
      <c r="J95" s="22"/>
    </row>
    <row r="96" spans="1:26" x14ac:dyDescent="0.25">
      <c r="A96" t="s">
        <v>286</v>
      </c>
      <c r="B96" t="s">
        <v>275</v>
      </c>
      <c r="C96" t="s">
        <v>287</v>
      </c>
      <c r="D96" s="49">
        <v>0.15</v>
      </c>
      <c r="E96" t="s">
        <v>277</v>
      </c>
      <c r="F96" t="s">
        <v>278</v>
      </c>
      <c r="G96" s="22">
        <f>VLOOKUP(A96,'T-SMP'!$E$10:$F$68,2,0)</f>
        <v>0</v>
      </c>
      <c r="H96" t="s">
        <v>279</v>
      </c>
      <c r="I96" s="22">
        <f>ROUND(D96/H89* G96,5)</f>
        <v>0</v>
      </c>
      <c r="J96" s="22"/>
    </row>
    <row r="97" spans="1:26" x14ac:dyDescent="0.25">
      <c r="C97" s="23" t="s">
        <v>288</v>
      </c>
      <c r="K97" s="22">
        <f>SUM(I95:I96)</f>
        <v>0</v>
      </c>
    </row>
    <row r="98" spans="1:26" x14ac:dyDescent="0.25">
      <c r="A98" s="15" t="s">
        <v>289</v>
      </c>
    </row>
    <row r="99" spans="1:26" ht="75" x14ac:dyDescent="0.25">
      <c r="A99" t="s">
        <v>304</v>
      </c>
      <c r="B99" t="s">
        <v>291</v>
      </c>
      <c r="C99" s="33" t="s">
        <v>305</v>
      </c>
      <c r="D99" s="49">
        <v>0.02</v>
      </c>
      <c r="F99" t="s">
        <v>278</v>
      </c>
      <c r="G99" s="22">
        <f>VLOOKUP(A99,'T-SMP'!$E$10:$F$68,2,0)</f>
        <v>0</v>
      </c>
      <c r="H99" t="s">
        <v>279</v>
      </c>
      <c r="I99" s="22">
        <f>ROUND(D99* G99,5)</f>
        <v>0</v>
      </c>
      <c r="J99" s="22"/>
    </row>
    <row r="100" spans="1:26" x14ac:dyDescent="0.25">
      <c r="C100" s="23" t="s">
        <v>293</v>
      </c>
      <c r="K100" s="22">
        <f>SUM(I99:I99)</f>
        <v>0</v>
      </c>
    </row>
    <row r="102" spans="1:26" x14ac:dyDescent="0.25">
      <c r="C102" s="23" t="s">
        <v>294</v>
      </c>
      <c r="G102">
        <v>1.5</v>
      </c>
      <c r="H102" t="s">
        <v>295</v>
      </c>
      <c r="I102">
        <f>ROUND(G102/100*K93,5)</f>
        <v>0</v>
      </c>
    </row>
    <row r="103" spans="1:26" x14ac:dyDescent="0.25">
      <c r="C103" s="23" t="s">
        <v>296</v>
      </c>
      <c r="K103" s="50">
        <f>SUM(I90:I102)</f>
        <v>0</v>
      </c>
    </row>
    <row r="104" spans="1:26" x14ac:dyDescent="0.25">
      <c r="C104" s="23" t="s">
        <v>297</v>
      </c>
      <c r="K104" s="50">
        <f>SUM(K103:K103)</f>
        <v>0</v>
      </c>
    </row>
    <row r="106" spans="1:26" ht="45" customHeight="1" x14ac:dyDescent="0.25">
      <c r="A106" s="19" t="s">
        <v>325</v>
      </c>
      <c r="B106" s="20" t="s">
        <v>326</v>
      </c>
      <c r="C106" s="60" t="s">
        <v>327</v>
      </c>
      <c r="D106" s="61"/>
      <c r="E106" s="61"/>
      <c r="F106" s="20"/>
      <c r="G106" s="21" t="s">
        <v>272</v>
      </c>
      <c r="H106" s="62">
        <v>1</v>
      </c>
      <c r="I106" s="61"/>
      <c r="J106" s="20" t="str">
        <f>+A106</f>
        <v>FRE6GI08</v>
      </c>
      <c r="K106" s="48">
        <f>ROUND(K121,2)</f>
        <v>0</v>
      </c>
      <c r="L106" s="20"/>
      <c r="M106" s="20"/>
      <c r="N106" s="20"/>
      <c r="O106" s="20"/>
      <c r="P106" s="20"/>
      <c r="Q106" s="20"/>
      <c r="R106" s="20"/>
      <c r="S106" s="20"/>
      <c r="T106" s="20"/>
      <c r="U106" s="20"/>
      <c r="V106" s="20"/>
      <c r="W106" s="20"/>
      <c r="X106" s="20"/>
      <c r="Y106" s="20"/>
      <c r="Z106" s="20"/>
    </row>
    <row r="107" spans="1:26" x14ac:dyDescent="0.25">
      <c r="A107" s="15" t="s">
        <v>273</v>
      </c>
    </row>
    <row r="108" spans="1:26" x14ac:dyDescent="0.25">
      <c r="A108" t="s">
        <v>274</v>
      </c>
      <c r="B108" t="s">
        <v>275</v>
      </c>
      <c r="C108" t="s">
        <v>276</v>
      </c>
      <c r="D108" s="49">
        <v>0.2</v>
      </c>
      <c r="E108" t="s">
        <v>277</v>
      </c>
      <c r="F108" t="s">
        <v>278</v>
      </c>
      <c r="G108" s="22">
        <f>VLOOKUP(A108,'T-SMP'!$E$10:$F$68,2,0)</f>
        <v>0</v>
      </c>
      <c r="H108" t="s">
        <v>279</v>
      </c>
      <c r="I108" s="22">
        <f>ROUND(D108/H106* G108,5)</f>
        <v>0</v>
      </c>
      <c r="J108" s="22"/>
    </row>
    <row r="109" spans="1:26" x14ac:dyDescent="0.25">
      <c r="A109" t="s">
        <v>280</v>
      </c>
      <c r="B109" t="s">
        <v>275</v>
      </c>
      <c r="C109" t="s">
        <v>281</v>
      </c>
      <c r="D109" s="49">
        <v>0.4</v>
      </c>
      <c r="E109" t="s">
        <v>277</v>
      </c>
      <c r="F109" t="s">
        <v>278</v>
      </c>
      <c r="G109" s="22">
        <f>VLOOKUP(A109,'T-SMP'!$E$10:$F$68,2,0)</f>
        <v>0</v>
      </c>
      <c r="H109" t="s">
        <v>279</v>
      </c>
      <c r="I109" s="22">
        <f>ROUND(D109/H106* G109,5)</f>
        <v>0</v>
      </c>
      <c r="J109" s="22"/>
    </row>
    <row r="110" spans="1:26" x14ac:dyDescent="0.25">
      <c r="C110" s="23" t="s">
        <v>282</v>
      </c>
      <c r="K110" s="22">
        <f>SUM(I108:I109)</f>
        <v>0</v>
      </c>
    </row>
    <row r="111" spans="1:26" x14ac:dyDescent="0.25">
      <c r="A111" s="15" t="s">
        <v>283</v>
      </c>
    </row>
    <row r="112" spans="1:26" x14ac:dyDescent="0.25">
      <c r="A112" t="s">
        <v>323</v>
      </c>
      <c r="B112" t="s">
        <v>275</v>
      </c>
      <c r="C112" t="s">
        <v>324</v>
      </c>
      <c r="D112" s="49">
        <v>0.4</v>
      </c>
      <c r="E112" t="s">
        <v>277</v>
      </c>
      <c r="F112" t="s">
        <v>278</v>
      </c>
      <c r="G112" s="22">
        <f>VLOOKUP(A112,'T-SMP'!$E$10:$F$68,2,0)</f>
        <v>0</v>
      </c>
      <c r="H112" t="s">
        <v>279</v>
      </c>
      <c r="I112" s="22">
        <f>ROUND(D112/H106* G112,5)</f>
        <v>0</v>
      </c>
      <c r="J112" s="22"/>
    </row>
    <row r="113" spans="1:26" x14ac:dyDescent="0.25">
      <c r="A113" t="s">
        <v>286</v>
      </c>
      <c r="B113" t="s">
        <v>275</v>
      </c>
      <c r="C113" t="s">
        <v>287</v>
      </c>
      <c r="D113" s="49">
        <v>0.1</v>
      </c>
      <c r="E113" t="s">
        <v>277</v>
      </c>
      <c r="F113" t="s">
        <v>278</v>
      </c>
      <c r="G113" s="22">
        <f>VLOOKUP(A113,'T-SMP'!$E$10:$F$68,2,0)</f>
        <v>0</v>
      </c>
      <c r="H113" t="s">
        <v>279</v>
      </c>
      <c r="I113" s="22">
        <f>ROUND(D113/H106* G113,5)</f>
        <v>0</v>
      </c>
      <c r="J113" s="22"/>
    </row>
    <row r="114" spans="1:26" x14ac:dyDescent="0.25">
      <c r="C114" s="23" t="s">
        <v>288</v>
      </c>
      <c r="K114" s="22">
        <f>SUM(I112:I113)</f>
        <v>0</v>
      </c>
    </row>
    <row r="115" spans="1:26" x14ac:dyDescent="0.25">
      <c r="A115" s="15" t="s">
        <v>289</v>
      </c>
    </row>
    <row r="116" spans="1:26" ht="75" x14ac:dyDescent="0.25">
      <c r="A116" t="s">
        <v>304</v>
      </c>
      <c r="B116" t="s">
        <v>291</v>
      </c>
      <c r="C116" s="33" t="s">
        <v>305</v>
      </c>
      <c r="D116" s="49">
        <v>0.01</v>
      </c>
      <c r="F116" t="s">
        <v>278</v>
      </c>
      <c r="G116" s="22">
        <f>VLOOKUP(A116,'T-SMP'!$E$10:$F$68,2,0)</f>
        <v>0</v>
      </c>
      <c r="H116" t="s">
        <v>279</v>
      </c>
      <c r="I116" s="22">
        <f>ROUND(D116* G116,5)</f>
        <v>0</v>
      </c>
      <c r="J116" s="22"/>
    </row>
    <row r="117" spans="1:26" x14ac:dyDescent="0.25">
      <c r="C117" s="23" t="s">
        <v>293</v>
      </c>
      <c r="K117" s="22">
        <f>SUM(I116:I116)</f>
        <v>0</v>
      </c>
    </row>
    <row r="119" spans="1:26" x14ac:dyDescent="0.25">
      <c r="C119" s="23" t="s">
        <v>294</v>
      </c>
      <c r="G119">
        <v>1.5</v>
      </c>
      <c r="H119" t="s">
        <v>295</v>
      </c>
      <c r="I119">
        <f>ROUND(G119/100*K110,5)</f>
        <v>0</v>
      </c>
    </row>
    <row r="120" spans="1:26" x14ac:dyDescent="0.25">
      <c r="C120" s="23" t="s">
        <v>296</v>
      </c>
      <c r="K120" s="50">
        <f>SUM(I107:I119)</f>
        <v>0</v>
      </c>
    </row>
    <row r="121" spans="1:26" x14ac:dyDescent="0.25">
      <c r="C121" s="23" t="s">
        <v>297</v>
      </c>
      <c r="K121" s="50">
        <f>SUM(K120:K120)</f>
        <v>0</v>
      </c>
    </row>
    <row r="123" spans="1:26" ht="45" customHeight="1" x14ac:dyDescent="0.25">
      <c r="A123" s="19" t="s">
        <v>328</v>
      </c>
      <c r="B123" s="20" t="s">
        <v>28</v>
      </c>
      <c r="C123" s="60" t="s">
        <v>329</v>
      </c>
      <c r="D123" s="61"/>
      <c r="E123" s="61"/>
      <c r="F123" s="20"/>
      <c r="G123" s="21" t="s">
        <v>272</v>
      </c>
      <c r="H123" s="62">
        <v>1</v>
      </c>
      <c r="I123" s="61"/>
      <c r="J123" s="20" t="str">
        <f>+A123</f>
        <v>FRF13195</v>
      </c>
      <c r="K123" s="48">
        <f>ROUND(K136,2)</f>
        <v>0</v>
      </c>
      <c r="L123" s="20"/>
      <c r="M123" s="20"/>
      <c r="N123" s="20"/>
      <c r="O123" s="20"/>
      <c r="P123" s="20"/>
      <c r="Q123" s="20"/>
      <c r="R123" s="20"/>
      <c r="S123" s="20"/>
      <c r="T123" s="20"/>
      <c r="U123" s="20"/>
      <c r="V123" s="20"/>
      <c r="W123" s="20"/>
      <c r="X123" s="20"/>
      <c r="Y123" s="20"/>
      <c r="Z123" s="20"/>
    </row>
    <row r="124" spans="1:26" x14ac:dyDescent="0.25">
      <c r="A124" s="15" t="s">
        <v>273</v>
      </c>
    </row>
    <row r="125" spans="1:26" x14ac:dyDescent="0.25">
      <c r="A125" t="s">
        <v>280</v>
      </c>
      <c r="B125" t="s">
        <v>275</v>
      </c>
      <c r="C125" t="s">
        <v>281</v>
      </c>
      <c r="D125" s="49">
        <v>0.03</v>
      </c>
      <c r="E125" t="s">
        <v>277</v>
      </c>
      <c r="F125" t="s">
        <v>278</v>
      </c>
      <c r="G125" s="22">
        <f>VLOOKUP(A125,'T-SMP'!$E$10:$F$68,2,0)</f>
        <v>0</v>
      </c>
      <c r="H125" t="s">
        <v>279</v>
      </c>
      <c r="I125" s="22">
        <f>ROUND(D125/H123* G125,5)</f>
        <v>0</v>
      </c>
      <c r="J125" s="22"/>
    </row>
    <row r="126" spans="1:26" x14ac:dyDescent="0.25">
      <c r="C126" s="23" t="s">
        <v>282</v>
      </c>
      <c r="K126" s="22">
        <f>SUM(I125:I125)</f>
        <v>0</v>
      </c>
    </row>
    <row r="127" spans="1:26" x14ac:dyDescent="0.25">
      <c r="A127" s="15" t="s">
        <v>283</v>
      </c>
    </row>
    <row r="128" spans="1:26" x14ac:dyDescent="0.25">
      <c r="A128" t="s">
        <v>313</v>
      </c>
      <c r="B128" t="s">
        <v>275</v>
      </c>
      <c r="C128" t="s">
        <v>314</v>
      </c>
      <c r="D128" s="49">
        <v>0.03</v>
      </c>
      <c r="E128" t="s">
        <v>277</v>
      </c>
      <c r="F128" t="s">
        <v>278</v>
      </c>
      <c r="G128" s="22">
        <f>VLOOKUP(A128,'T-SMP'!$E$10:$F$68,2,0)</f>
        <v>0</v>
      </c>
      <c r="H128" t="s">
        <v>279</v>
      </c>
      <c r="I128" s="22">
        <f>ROUND(D128/H123* G128,5)</f>
        <v>0</v>
      </c>
      <c r="J128" s="22"/>
    </row>
    <row r="129" spans="1:26" x14ac:dyDescent="0.25">
      <c r="C129" s="23" t="s">
        <v>288</v>
      </c>
      <c r="K129" s="22">
        <f>SUM(I128:I128)</f>
        <v>0</v>
      </c>
    </row>
    <row r="130" spans="1:26" x14ac:dyDescent="0.25">
      <c r="A130" s="15" t="s">
        <v>289</v>
      </c>
    </row>
    <row r="131" spans="1:26" x14ac:dyDescent="0.25">
      <c r="A131" t="s">
        <v>315</v>
      </c>
      <c r="B131" t="s">
        <v>17</v>
      </c>
      <c r="C131" t="s">
        <v>316</v>
      </c>
      <c r="D131" s="49">
        <v>0.03</v>
      </c>
      <c r="F131" t="s">
        <v>278</v>
      </c>
      <c r="G131" s="22">
        <f>VLOOKUP(A131,'T-SMP'!$E$10:$F$68,2,0)</f>
        <v>0</v>
      </c>
      <c r="H131" t="s">
        <v>279</v>
      </c>
      <c r="I131" s="22">
        <f>ROUND(D131* G131,5)</f>
        <v>0</v>
      </c>
      <c r="J131" s="22"/>
    </row>
    <row r="132" spans="1:26" x14ac:dyDescent="0.25">
      <c r="C132" s="23" t="s">
        <v>293</v>
      </c>
      <c r="K132" s="22">
        <f>SUM(I131:I131)</f>
        <v>0</v>
      </c>
    </row>
    <row r="134" spans="1:26" x14ac:dyDescent="0.25">
      <c r="C134" s="23" t="s">
        <v>294</v>
      </c>
      <c r="G134">
        <v>1.5</v>
      </c>
      <c r="H134" t="s">
        <v>295</v>
      </c>
      <c r="I134">
        <f>ROUND(G134/100*K126,5)</f>
        <v>0</v>
      </c>
    </row>
    <row r="135" spans="1:26" x14ac:dyDescent="0.25">
      <c r="C135" s="23" t="s">
        <v>296</v>
      </c>
      <c r="K135" s="50">
        <f>SUM(I124:I134)</f>
        <v>0</v>
      </c>
    </row>
    <row r="136" spans="1:26" x14ac:dyDescent="0.25">
      <c r="C136" s="23" t="s">
        <v>297</v>
      </c>
      <c r="K136" s="50">
        <f>SUM(K135:K135)</f>
        <v>0</v>
      </c>
    </row>
    <row r="138" spans="1:26" ht="45" customHeight="1" x14ac:dyDescent="0.25">
      <c r="A138" s="19" t="s">
        <v>330</v>
      </c>
      <c r="B138" s="20" t="s">
        <v>331</v>
      </c>
      <c r="C138" s="60" t="s">
        <v>332</v>
      </c>
      <c r="D138" s="61"/>
      <c r="E138" s="61"/>
      <c r="F138" s="20"/>
      <c r="G138" s="21" t="s">
        <v>272</v>
      </c>
      <c r="H138" s="62">
        <v>1</v>
      </c>
      <c r="I138" s="61"/>
      <c r="J138" s="20" t="str">
        <f>+A138</f>
        <v>FRI2U052</v>
      </c>
      <c r="K138" s="48">
        <f>ROUND(K153,2)</f>
        <v>0</v>
      </c>
      <c r="L138" s="20"/>
      <c r="M138" s="20"/>
      <c r="N138" s="20"/>
      <c r="O138" s="20"/>
      <c r="P138" s="20"/>
      <c r="Q138" s="20"/>
      <c r="R138" s="20"/>
      <c r="S138" s="20"/>
      <c r="T138" s="20"/>
      <c r="U138" s="20"/>
      <c r="V138" s="20"/>
      <c r="W138" s="20"/>
      <c r="X138" s="20"/>
      <c r="Y138" s="20"/>
      <c r="Z138" s="20"/>
    </row>
    <row r="139" spans="1:26" x14ac:dyDescent="0.25">
      <c r="A139" s="15" t="s">
        <v>273</v>
      </c>
    </row>
    <row r="140" spans="1:26" x14ac:dyDescent="0.25">
      <c r="A140" t="s">
        <v>274</v>
      </c>
      <c r="B140" t="s">
        <v>275</v>
      </c>
      <c r="C140" t="s">
        <v>276</v>
      </c>
      <c r="D140" s="49">
        <v>0.3</v>
      </c>
      <c r="E140" t="s">
        <v>277</v>
      </c>
      <c r="F140" t="s">
        <v>278</v>
      </c>
      <c r="G140" s="22">
        <f>VLOOKUP(A140,'T-SMP'!$E$10:$F$68,2,0)</f>
        <v>0</v>
      </c>
      <c r="H140" t="s">
        <v>279</v>
      </c>
      <c r="I140" s="22">
        <f>ROUND(D140/H138* G140,5)</f>
        <v>0</v>
      </c>
      <c r="J140" s="22"/>
    </row>
    <row r="141" spans="1:26" x14ac:dyDescent="0.25">
      <c r="A141" t="s">
        <v>280</v>
      </c>
      <c r="B141" t="s">
        <v>275</v>
      </c>
      <c r="C141" t="s">
        <v>281</v>
      </c>
      <c r="D141" s="49">
        <v>1</v>
      </c>
      <c r="E141" t="s">
        <v>277</v>
      </c>
      <c r="F141" t="s">
        <v>278</v>
      </c>
      <c r="G141" s="22">
        <f>VLOOKUP(A141,'T-SMP'!$E$10:$F$68,2,0)</f>
        <v>0</v>
      </c>
      <c r="H141" t="s">
        <v>279</v>
      </c>
      <c r="I141" s="22">
        <f>ROUND(D141/H138* G141,5)</f>
        <v>0</v>
      </c>
      <c r="J141" s="22"/>
    </row>
    <row r="142" spans="1:26" x14ac:dyDescent="0.25">
      <c r="C142" s="23" t="s">
        <v>282</v>
      </c>
      <c r="K142" s="22">
        <f>SUM(I140:I141)</f>
        <v>0</v>
      </c>
    </row>
    <row r="143" spans="1:26" x14ac:dyDescent="0.25">
      <c r="A143" s="15" t="s">
        <v>283</v>
      </c>
    </row>
    <row r="144" spans="1:26" ht="30" x14ac:dyDescent="0.25">
      <c r="A144" t="s">
        <v>333</v>
      </c>
      <c r="B144" t="s">
        <v>275</v>
      </c>
      <c r="C144" s="33" t="s">
        <v>334</v>
      </c>
      <c r="D144" s="49">
        <v>0.2</v>
      </c>
      <c r="E144" t="s">
        <v>277</v>
      </c>
      <c r="F144" t="s">
        <v>278</v>
      </c>
      <c r="G144" s="22">
        <f>VLOOKUP(A144,'T-SMP'!$E$10:$F$68,2,0)</f>
        <v>0</v>
      </c>
      <c r="H144" t="s">
        <v>279</v>
      </c>
      <c r="I144" s="22">
        <f>ROUND(D144/H138* G144,5)</f>
        <v>0</v>
      </c>
      <c r="J144" s="22"/>
    </row>
    <row r="145" spans="1:26" x14ac:dyDescent="0.25">
      <c r="C145" s="23" t="s">
        <v>288</v>
      </c>
      <c r="K145" s="22">
        <f>SUM(I144:I144)</f>
        <v>0</v>
      </c>
    </row>
    <row r="146" spans="1:26" x14ac:dyDescent="0.25">
      <c r="A146" s="15" t="s">
        <v>289</v>
      </c>
    </row>
    <row r="147" spans="1:26" x14ac:dyDescent="0.25">
      <c r="A147" t="s">
        <v>335</v>
      </c>
      <c r="B147" t="s">
        <v>309</v>
      </c>
      <c r="C147" t="s">
        <v>336</v>
      </c>
      <c r="D147" s="49">
        <v>0.2</v>
      </c>
      <c r="F147" t="s">
        <v>278</v>
      </c>
      <c r="G147" s="22">
        <f>VLOOKUP(A147,'T-SMP'!$E$10:$F$68,2,0)</f>
        <v>0</v>
      </c>
      <c r="H147" t="s">
        <v>279</v>
      </c>
      <c r="I147" s="22">
        <f>ROUND(D147* G147,5)</f>
        <v>0</v>
      </c>
      <c r="J147" s="22"/>
    </row>
    <row r="148" spans="1:26" ht="30" x14ac:dyDescent="0.25">
      <c r="A148" t="s">
        <v>337</v>
      </c>
      <c r="B148" t="s">
        <v>309</v>
      </c>
      <c r="C148" s="33" t="s">
        <v>338</v>
      </c>
      <c r="D148" s="49">
        <v>0.6</v>
      </c>
      <c r="F148" t="s">
        <v>278</v>
      </c>
      <c r="G148" s="22">
        <f>VLOOKUP(A148,'T-SMP'!$E$10:$F$68,2,0)</f>
        <v>0</v>
      </c>
      <c r="H148" t="s">
        <v>279</v>
      </c>
      <c r="I148" s="22">
        <f>ROUND(D148* G148,5)</f>
        <v>0</v>
      </c>
      <c r="J148" s="22"/>
    </row>
    <row r="149" spans="1:26" x14ac:dyDescent="0.25">
      <c r="C149" s="23" t="s">
        <v>293</v>
      </c>
      <c r="K149" s="22">
        <f>SUM(I147:I148)</f>
        <v>0</v>
      </c>
    </row>
    <row r="151" spans="1:26" x14ac:dyDescent="0.25">
      <c r="C151" s="23" t="s">
        <v>294</v>
      </c>
      <c r="G151">
        <v>1.5</v>
      </c>
      <c r="H151" t="s">
        <v>295</v>
      </c>
      <c r="I151">
        <f>ROUND(G151/100*K142,5)</f>
        <v>0</v>
      </c>
    </row>
    <row r="152" spans="1:26" x14ac:dyDescent="0.25">
      <c r="C152" s="23" t="s">
        <v>296</v>
      </c>
      <c r="K152" s="50">
        <f>SUM(I139:I151)</f>
        <v>0</v>
      </c>
    </row>
    <row r="153" spans="1:26" x14ac:dyDescent="0.25">
      <c r="C153" s="23" t="s">
        <v>297</v>
      </c>
      <c r="K153" s="50">
        <f>SUM(K152:K152)</f>
        <v>0</v>
      </c>
    </row>
    <row r="155" spans="1:26" ht="45" customHeight="1" x14ac:dyDescent="0.25">
      <c r="A155" s="19" t="s">
        <v>339</v>
      </c>
      <c r="B155" s="20" t="s">
        <v>28</v>
      </c>
      <c r="C155" s="60" t="s">
        <v>340</v>
      </c>
      <c r="D155" s="61"/>
      <c r="E155" s="61"/>
      <c r="F155" s="20"/>
      <c r="G155" s="21" t="s">
        <v>272</v>
      </c>
      <c r="H155" s="62">
        <v>1</v>
      </c>
      <c r="I155" s="61"/>
      <c r="J155" s="20" t="str">
        <f>+A155</f>
        <v>FRL21013</v>
      </c>
      <c r="K155" s="48">
        <f>ROUND(K169,2)</f>
        <v>0</v>
      </c>
      <c r="L155" s="20"/>
      <c r="M155" s="20"/>
      <c r="N155" s="20"/>
      <c r="O155" s="20"/>
      <c r="P155" s="20"/>
      <c r="Q155" s="20"/>
      <c r="R155" s="20"/>
      <c r="S155" s="20"/>
      <c r="T155" s="20"/>
      <c r="U155" s="20"/>
      <c r="V155" s="20"/>
      <c r="W155" s="20"/>
      <c r="X155" s="20"/>
      <c r="Y155" s="20"/>
      <c r="Z155" s="20"/>
    </row>
    <row r="156" spans="1:26" x14ac:dyDescent="0.25">
      <c r="A156" s="15" t="s">
        <v>273</v>
      </c>
    </row>
    <row r="157" spans="1:26" x14ac:dyDescent="0.25">
      <c r="A157" t="s">
        <v>274</v>
      </c>
      <c r="B157" t="s">
        <v>275</v>
      </c>
      <c r="C157" t="s">
        <v>276</v>
      </c>
      <c r="D157" s="49">
        <v>0.1</v>
      </c>
      <c r="E157" t="s">
        <v>277</v>
      </c>
      <c r="F157" t="s">
        <v>278</v>
      </c>
      <c r="G157" s="22">
        <f>VLOOKUP(A157,'T-SMP'!$E$10:$F$68,2,0)</f>
        <v>0</v>
      </c>
      <c r="H157" t="s">
        <v>279</v>
      </c>
      <c r="I157" s="22">
        <f>ROUND(D157/H155* G157,5)</f>
        <v>0</v>
      </c>
      <c r="J157" s="22"/>
    </row>
    <row r="158" spans="1:26" x14ac:dyDescent="0.25">
      <c r="A158" t="s">
        <v>280</v>
      </c>
      <c r="B158" t="s">
        <v>275</v>
      </c>
      <c r="C158" t="s">
        <v>281</v>
      </c>
      <c r="D158" s="49">
        <v>0.2</v>
      </c>
      <c r="E158" t="s">
        <v>277</v>
      </c>
      <c r="F158" t="s">
        <v>278</v>
      </c>
      <c r="G158" s="22">
        <f>VLOOKUP(A158,'T-SMP'!$E$10:$F$68,2,0)</f>
        <v>0</v>
      </c>
      <c r="H158" t="s">
        <v>279</v>
      </c>
      <c r="I158" s="22">
        <f>ROUND(D158/H155* G158,5)</f>
        <v>0</v>
      </c>
      <c r="J158" s="22"/>
    </row>
    <row r="159" spans="1:26" x14ac:dyDescent="0.25">
      <c r="C159" s="23" t="s">
        <v>282</v>
      </c>
      <c r="K159" s="22">
        <f>SUM(I157:I158)</f>
        <v>0</v>
      </c>
    </row>
    <row r="160" spans="1:26" x14ac:dyDescent="0.25">
      <c r="A160" s="15" t="s">
        <v>283</v>
      </c>
    </row>
    <row r="161" spans="1:26" ht="30" x14ac:dyDescent="0.25">
      <c r="A161" t="s">
        <v>341</v>
      </c>
      <c r="B161" t="s">
        <v>275</v>
      </c>
      <c r="C161" s="33" t="s">
        <v>342</v>
      </c>
      <c r="D161" s="49">
        <v>0.2</v>
      </c>
      <c r="E161" t="s">
        <v>277</v>
      </c>
      <c r="F161" t="s">
        <v>278</v>
      </c>
      <c r="G161" s="22">
        <f>VLOOKUP(A161,'T-SMP'!$E$10:$F$68,2,0)</f>
        <v>0</v>
      </c>
      <c r="H161" t="s">
        <v>279</v>
      </c>
      <c r="I161" s="22">
        <f>ROUND(D161/H155* G161,5)</f>
        <v>0</v>
      </c>
      <c r="J161" s="22"/>
    </row>
    <row r="162" spans="1:26" x14ac:dyDescent="0.25">
      <c r="C162" s="23" t="s">
        <v>288</v>
      </c>
      <c r="K162" s="22">
        <f>SUM(I161:I161)</f>
        <v>0</v>
      </c>
    </row>
    <row r="163" spans="1:26" x14ac:dyDescent="0.25">
      <c r="A163" s="15" t="s">
        <v>289</v>
      </c>
    </row>
    <row r="164" spans="1:26" x14ac:dyDescent="0.25">
      <c r="A164" t="s">
        <v>343</v>
      </c>
      <c r="B164" t="s">
        <v>309</v>
      </c>
      <c r="C164" t="s">
        <v>344</v>
      </c>
      <c r="D164" s="49">
        <v>0.25</v>
      </c>
      <c r="F164" t="s">
        <v>278</v>
      </c>
      <c r="G164" s="22">
        <f>VLOOKUP(A164,'T-SMP'!$E$10:$F$68,2,0)</f>
        <v>0</v>
      </c>
      <c r="H164" t="s">
        <v>279</v>
      </c>
      <c r="I164" s="22">
        <f>ROUND(D164* G164,5)</f>
        <v>0</v>
      </c>
      <c r="J164" s="22"/>
    </row>
    <row r="165" spans="1:26" x14ac:dyDescent="0.25">
      <c r="C165" s="23" t="s">
        <v>293</v>
      </c>
      <c r="K165" s="22">
        <f>SUM(I164:I164)</f>
        <v>0</v>
      </c>
    </row>
    <row r="167" spans="1:26" x14ac:dyDescent="0.25">
      <c r="C167" s="23" t="s">
        <v>294</v>
      </c>
      <c r="G167">
        <v>1.5</v>
      </c>
      <c r="H167" t="s">
        <v>295</v>
      </c>
      <c r="I167">
        <f>ROUND(G167/100*K159,5)</f>
        <v>0</v>
      </c>
    </row>
    <row r="168" spans="1:26" x14ac:dyDescent="0.25">
      <c r="C168" s="23" t="s">
        <v>296</v>
      </c>
      <c r="K168" s="50">
        <f>SUM(I156:I167)</f>
        <v>0</v>
      </c>
    </row>
    <row r="169" spans="1:26" x14ac:dyDescent="0.25">
      <c r="C169" s="23" t="s">
        <v>297</v>
      </c>
      <c r="K169" s="50">
        <f>SUM(K168:K168)</f>
        <v>0</v>
      </c>
    </row>
    <row r="171" spans="1:26" ht="45" customHeight="1" x14ac:dyDescent="0.25">
      <c r="A171" s="19" t="s">
        <v>345</v>
      </c>
      <c r="B171" s="20" t="s">
        <v>28</v>
      </c>
      <c r="C171" s="60" t="s">
        <v>346</v>
      </c>
      <c r="D171" s="61"/>
      <c r="E171" s="61"/>
      <c r="F171" s="20"/>
      <c r="G171" s="21" t="s">
        <v>272</v>
      </c>
      <c r="H171" s="62">
        <v>1</v>
      </c>
      <c r="I171" s="61"/>
      <c r="J171" s="20" t="str">
        <f>+A171</f>
        <v>FRL21GI01</v>
      </c>
      <c r="K171" s="48">
        <f>ROUND(K185,2)</f>
        <v>0</v>
      </c>
      <c r="L171" s="20"/>
      <c r="M171" s="20"/>
      <c r="N171" s="20"/>
      <c r="O171" s="20"/>
      <c r="P171" s="20"/>
      <c r="Q171" s="20"/>
      <c r="R171" s="20"/>
      <c r="S171" s="20"/>
      <c r="T171" s="20"/>
      <c r="U171" s="20"/>
      <c r="V171" s="20"/>
      <c r="W171" s="20"/>
      <c r="X171" s="20"/>
      <c r="Y171" s="20"/>
      <c r="Z171" s="20"/>
    </row>
    <row r="172" spans="1:26" x14ac:dyDescent="0.25">
      <c r="A172" s="15" t="s">
        <v>273</v>
      </c>
    </row>
    <row r="173" spans="1:26" x14ac:dyDescent="0.25">
      <c r="A173" t="s">
        <v>274</v>
      </c>
      <c r="B173" t="s">
        <v>275</v>
      </c>
      <c r="C173" t="s">
        <v>276</v>
      </c>
      <c r="D173" s="49">
        <v>0.05</v>
      </c>
      <c r="E173" t="s">
        <v>277</v>
      </c>
      <c r="F173" t="s">
        <v>278</v>
      </c>
      <c r="G173" s="22">
        <f>VLOOKUP(A173,'T-SMP'!$E$10:$F$68,2,0)</f>
        <v>0</v>
      </c>
      <c r="H173" t="s">
        <v>279</v>
      </c>
      <c r="I173" s="22">
        <f>ROUND(D173/H171* G173,5)</f>
        <v>0</v>
      </c>
      <c r="J173" s="22"/>
    </row>
    <row r="174" spans="1:26" x14ac:dyDescent="0.25">
      <c r="A174" t="s">
        <v>280</v>
      </c>
      <c r="B174" t="s">
        <v>275</v>
      </c>
      <c r="C174" t="s">
        <v>281</v>
      </c>
      <c r="D174" s="49">
        <v>0.05</v>
      </c>
      <c r="E174" t="s">
        <v>277</v>
      </c>
      <c r="F174" t="s">
        <v>278</v>
      </c>
      <c r="G174" s="22">
        <f>VLOOKUP(A174,'T-SMP'!$E$10:$F$68,2,0)</f>
        <v>0</v>
      </c>
      <c r="H174" t="s">
        <v>279</v>
      </c>
      <c r="I174" s="22">
        <f>ROUND(D174/H171* G174,5)</f>
        <v>0</v>
      </c>
      <c r="J174" s="22"/>
    </row>
    <row r="175" spans="1:26" x14ac:dyDescent="0.25">
      <c r="C175" s="23" t="s">
        <v>282</v>
      </c>
      <c r="K175" s="22">
        <f>SUM(I173:I174)</f>
        <v>0</v>
      </c>
    </row>
    <row r="176" spans="1:26" x14ac:dyDescent="0.25">
      <c r="A176" s="15" t="s">
        <v>283</v>
      </c>
    </row>
    <row r="177" spans="1:26" ht="30" x14ac:dyDescent="0.25">
      <c r="A177" t="s">
        <v>347</v>
      </c>
      <c r="B177" t="s">
        <v>275</v>
      </c>
      <c r="C177" s="33" t="s">
        <v>348</v>
      </c>
      <c r="D177" s="49">
        <v>2.5000000000000001E-2</v>
      </c>
      <c r="E177" t="s">
        <v>277</v>
      </c>
      <c r="F177" t="s">
        <v>278</v>
      </c>
      <c r="G177" s="22">
        <f>VLOOKUP(A177,'T-SMP'!$E$10:$F$68,2,0)</f>
        <v>0</v>
      </c>
      <c r="H177" t="s">
        <v>279</v>
      </c>
      <c r="I177" s="22">
        <f>ROUND(D177/H171* G177,5)</f>
        <v>0</v>
      </c>
      <c r="J177" s="22"/>
    </row>
    <row r="178" spans="1:26" x14ac:dyDescent="0.25">
      <c r="C178" s="23" t="s">
        <v>288</v>
      </c>
      <c r="K178" s="22">
        <f>SUM(I177:I177)</f>
        <v>0</v>
      </c>
    </row>
    <row r="179" spans="1:26" x14ac:dyDescent="0.25">
      <c r="A179" s="15" t="s">
        <v>289</v>
      </c>
    </row>
    <row r="180" spans="1:26" x14ac:dyDescent="0.25">
      <c r="A180" t="s">
        <v>343</v>
      </c>
      <c r="B180" t="s">
        <v>309</v>
      </c>
      <c r="C180" t="s">
        <v>344</v>
      </c>
      <c r="D180" s="49">
        <v>1E-3</v>
      </c>
      <c r="F180" t="s">
        <v>278</v>
      </c>
      <c r="G180" s="22">
        <f>VLOOKUP(A180,'T-SMP'!$E$10:$F$68,2,0)</f>
        <v>0</v>
      </c>
      <c r="H180" t="s">
        <v>279</v>
      </c>
      <c r="I180" s="22">
        <f>ROUND(D180* G180,5)</f>
        <v>0</v>
      </c>
      <c r="J180" s="22"/>
    </row>
    <row r="181" spans="1:26" x14ac:dyDescent="0.25">
      <c r="C181" s="23" t="s">
        <v>293</v>
      </c>
      <c r="K181" s="22">
        <f>SUM(I180:I180)</f>
        <v>0</v>
      </c>
    </row>
    <row r="183" spans="1:26" x14ac:dyDescent="0.25">
      <c r="C183" s="23" t="s">
        <v>294</v>
      </c>
      <c r="G183">
        <v>1.5</v>
      </c>
      <c r="H183" t="s">
        <v>295</v>
      </c>
      <c r="I183">
        <f>ROUND(G183/100*K175,5)</f>
        <v>0</v>
      </c>
    </row>
    <row r="184" spans="1:26" x14ac:dyDescent="0.25">
      <c r="C184" s="23" t="s">
        <v>296</v>
      </c>
      <c r="K184" s="50">
        <f>SUM(I172:I183)</f>
        <v>0</v>
      </c>
    </row>
    <row r="185" spans="1:26" x14ac:dyDescent="0.25">
      <c r="C185" s="23" t="s">
        <v>297</v>
      </c>
      <c r="K185" s="50">
        <f>SUM(K184:K184)</f>
        <v>0</v>
      </c>
    </row>
    <row r="187" spans="1:26" ht="45" customHeight="1" x14ac:dyDescent="0.25">
      <c r="A187" s="19" t="s">
        <v>349</v>
      </c>
      <c r="B187" s="20" t="s">
        <v>28</v>
      </c>
      <c r="C187" s="60" t="s">
        <v>350</v>
      </c>
      <c r="D187" s="61"/>
      <c r="E187" s="61"/>
      <c r="F187" s="20"/>
      <c r="G187" s="21" t="s">
        <v>272</v>
      </c>
      <c r="H187" s="62">
        <v>1</v>
      </c>
      <c r="I187" s="61"/>
      <c r="J187" s="20" t="str">
        <f>+A187</f>
        <v>FRL21GI02</v>
      </c>
      <c r="K187" s="48">
        <f>ROUND(K195,2)</f>
        <v>0</v>
      </c>
      <c r="L187" s="20"/>
      <c r="M187" s="20"/>
      <c r="N187" s="20"/>
      <c r="O187" s="20"/>
      <c r="P187" s="20"/>
      <c r="Q187" s="20"/>
      <c r="R187" s="20"/>
      <c r="S187" s="20"/>
      <c r="T187" s="20"/>
      <c r="U187" s="20"/>
      <c r="V187" s="20"/>
      <c r="W187" s="20"/>
      <c r="X187" s="20"/>
      <c r="Y187" s="20"/>
      <c r="Z187" s="20"/>
    </row>
    <row r="188" spans="1:26" x14ac:dyDescent="0.25">
      <c r="A188" s="15" t="s">
        <v>273</v>
      </c>
    </row>
    <row r="189" spans="1:26" x14ac:dyDescent="0.25">
      <c r="A189" t="s">
        <v>274</v>
      </c>
      <c r="B189" t="s">
        <v>275</v>
      </c>
      <c r="C189" t="s">
        <v>276</v>
      </c>
      <c r="D189" s="49">
        <v>0.15</v>
      </c>
      <c r="E189" t="s">
        <v>277</v>
      </c>
      <c r="F189" t="s">
        <v>278</v>
      </c>
      <c r="G189" s="22">
        <f>VLOOKUP(A189,'T-SMP'!$E$10:$F$68,2,0)</f>
        <v>0</v>
      </c>
      <c r="H189" t="s">
        <v>279</v>
      </c>
      <c r="I189" s="22">
        <f>ROUND(D189/H187* G189,5)</f>
        <v>0</v>
      </c>
      <c r="J189" s="22"/>
    </row>
    <row r="190" spans="1:26" x14ac:dyDescent="0.25">
      <c r="A190" t="s">
        <v>280</v>
      </c>
      <c r="B190" t="s">
        <v>275</v>
      </c>
      <c r="C190" t="s">
        <v>281</v>
      </c>
      <c r="D190" s="49">
        <v>0.1</v>
      </c>
      <c r="E190" t="s">
        <v>277</v>
      </c>
      <c r="F190" t="s">
        <v>278</v>
      </c>
      <c r="G190" s="22">
        <f>VLOOKUP(A190,'T-SMP'!$E$10:$F$68,2,0)</f>
        <v>0</v>
      </c>
      <c r="H190" t="s">
        <v>279</v>
      </c>
      <c r="I190" s="22">
        <f>ROUND(D190/H187* G190,5)</f>
        <v>0</v>
      </c>
      <c r="J190" s="22"/>
    </row>
    <row r="191" spans="1:26" x14ac:dyDescent="0.25">
      <c r="C191" s="23" t="s">
        <v>282</v>
      </c>
      <c r="K191" s="22">
        <f>SUM(I189:I190)</f>
        <v>0</v>
      </c>
    </row>
    <row r="193" spans="1:26" x14ac:dyDescent="0.25">
      <c r="C193" s="23" t="s">
        <v>294</v>
      </c>
      <c r="G193">
        <v>1.5</v>
      </c>
      <c r="H193" t="s">
        <v>295</v>
      </c>
      <c r="I193">
        <f>ROUND(G193/100*K191,5)</f>
        <v>0</v>
      </c>
    </row>
    <row r="194" spans="1:26" x14ac:dyDescent="0.25">
      <c r="C194" s="23" t="s">
        <v>296</v>
      </c>
      <c r="K194" s="50">
        <f>SUM(I188:I193)</f>
        <v>0</v>
      </c>
    </row>
    <row r="195" spans="1:26" x14ac:dyDescent="0.25">
      <c r="C195" s="23" t="s">
        <v>297</v>
      </c>
      <c r="K195" s="50">
        <f>SUM(K194:K194)</f>
        <v>0</v>
      </c>
    </row>
    <row r="197" spans="1:26" ht="45" customHeight="1" x14ac:dyDescent="0.25">
      <c r="A197" s="19" t="s">
        <v>351</v>
      </c>
      <c r="B197" s="20" t="s">
        <v>28</v>
      </c>
      <c r="C197" s="60" t="s">
        <v>352</v>
      </c>
      <c r="D197" s="61"/>
      <c r="E197" s="61"/>
      <c r="F197" s="20"/>
      <c r="G197" s="21" t="s">
        <v>272</v>
      </c>
      <c r="H197" s="62">
        <v>1</v>
      </c>
      <c r="I197" s="61"/>
      <c r="J197" s="20" t="str">
        <f>+A197</f>
        <v>FRL21GI03</v>
      </c>
      <c r="K197" s="48">
        <f>ROUND(K208,2)</f>
        <v>0</v>
      </c>
      <c r="L197" s="20"/>
      <c r="M197" s="20"/>
      <c r="N197" s="20"/>
      <c r="O197" s="20"/>
      <c r="P197" s="20"/>
      <c r="Q197" s="20"/>
      <c r="R197" s="20"/>
      <c r="S197" s="20"/>
      <c r="T197" s="20"/>
      <c r="U197" s="20"/>
      <c r="V197" s="20"/>
      <c r="W197" s="20"/>
      <c r="X197" s="20"/>
      <c r="Y197" s="20"/>
      <c r="Z197" s="20"/>
    </row>
    <row r="198" spans="1:26" x14ac:dyDescent="0.25">
      <c r="A198" s="15" t="s">
        <v>273</v>
      </c>
    </row>
    <row r="199" spans="1:26" x14ac:dyDescent="0.25">
      <c r="A199" t="s">
        <v>274</v>
      </c>
      <c r="B199" t="s">
        <v>275</v>
      </c>
      <c r="C199" t="s">
        <v>276</v>
      </c>
      <c r="D199" s="49">
        <v>0.15</v>
      </c>
      <c r="E199" t="s">
        <v>277</v>
      </c>
      <c r="F199" t="s">
        <v>278</v>
      </c>
      <c r="G199" s="22">
        <f>VLOOKUP(A199,'T-SMP'!$E$10:$F$68,2,0)</f>
        <v>0</v>
      </c>
      <c r="H199" t="s">
        <v>279</v>
      </c>
      <c r="I199" s="22">
        <f>ROUND(D199/H197* G199,5)</f>
        <v>0</v>
      </c>
      <c r="J199" s="22"/>
    </row>
    <row r="200" spans="1:26" x14ac:dyDescent="0.25">
      <c r="A200" t="s">
        <v>280</v>
      </c>
      <c r="B200" t="s">
        <v>275</v>
      </c>
      <c r="C200" t="s">
        <v>281</v>
      </c>
      <c r="D200" s="49">
        <v>0.15</v>
      </c>
      <c r="E200" t="s">
        <v>277</v>
      </c>
      <c r="F200" t="s">
        <v>278</v>
      </c>
      <c r="G200" s="22">
        <f>VLOOKUP(A200,'T-SMP'!$E$10:$F$68,2,0)</f>
        <v>0</v>
      </c>
      <c r="H200" t="s">
        <v>279</v>
      </c>
      <c r="I200" s="22">
        <f>ROUND(D200/H197* G200,5)</f>
        <v>0</v>
      </c>
      <c r="J200" s="22"/>
    </row>
    <row r="201" spans="1:26" x14ac:dyDescent="0.25">
      <c r="C201" s="23" t="s">
        <v>282</v>
      </c>
      <c r="K201" s="22">
        <f>SUM(I199:I200)</f>
        <v>0</v>
      </c>
    </row>
    <row r="202" spans="1:26" x14ac:dyDescent="0.25">
      <c r="A202" s="15" t="s">
        <v>283</v>
      </c>
    </row>
    <row r="203" spans="1:26" ht="45" x14ac:dyDescent="0.25">
      <c r="A203" t="s">
        <v>353</v>
      </c>
      <c r="B203" t="s">
        <v>275</v>
      </c>
      <c r="C203" s="33" t="s">
        <v>354</v>
      </c>
      <c r="D203" s="49">
        <v>0.25</v>
      </c>
      <c r="E203" t="s">
        <v>277</v>
      </c>
      <c r="F203" t="s">
        <v>278</v>
      </c>
      <c r="G203" s="22">
        <f>VLOOKUP(A203,'T-SMP'!$E$10:$F$68,2,0)</f>
        <v>0</v>
      </c>
      <c r="H203" t="s">
        <v>279</v>
      </c>
      <c r="I203" s="22">
        <f>ROUND(D203/H197* G203,5)</f>
        <v>0</v>
      </c>
      <c r="J203" s="22"/>
    </row>
    <row r="204" spans="1:26" x14ac:dyDescent="0.25">
      <c r="C204" s="23" t="s">
        <v>288</v>
      </c>
      <c r="K204" s="22">
        <f>SUM(I203:I203)</f>
        <v>0</v>
      </c>
    </row>
    <row r="206" spans="1:26" x14ac:dyDescent="0.25">
      <c r="C206" s="23" t="s">
        <v>294</v>
      </c>
      <c r="G206">
        <v>1.5</v>
      </c>
      <c r="H206" t="s">
        <v>295</v>
      </c>
      <c r="I206">
        <f>ROUND(G206/100*K201,5)</f>
        <v>0</v>
      </c>
    </row>
    <row r="207" spans="1:26" x14ac:dyDescent="0.25">
      <c r="C207" s="23" t="s">
        <v>296</v>
      </c>
      <c r="K207" s="50">
        <f>SUM(I198:I206)</f>
        <v>0</v>
      </c>
    </row>
    <row r="208" spans="1:26" x14ac:dyDescent="0.25">
      <c r="C208" s="23" t="s">
        <v>297</v>
      </c>
      <c r="K208" s="50">
        <f>SUM(K207:K207)</f>
        <v>0</v>
      </c>
    </row>
    <row r="210" spans="1:26" ht="45" customHeight="1" x14ac:dyDescent="0.25">
      <c r="A210" s="19" t="s">
        <v>355</v>
      </c>
      <c r="B210" s="20" t="s">
        <v>28</v>
      </c>
      <c r="C210" s="60" t="s">
        <v>356</v>
      </c>
      <c r="D210" s="61"/>
      <c r="E210" s="61"/>
      <c r="F210" s="20"/>
      <c r="G210" s="21" t="s">
        <v>272</v>
      </c>
      <c r="H210" s="62">
        <v>1</v>
      </c>
      <c r="I210" s="61"/>
      <c r="J210" s="20" t="str">
        <f>+A210</f>
        <v>FRL21GI04</v>
      </c>
      <c r="K210" s="48">
        <f>ROUND(K224,2)</f>
        <v>0</v>
      </c>
      <c r="L210" s="20"/>
      <c r="M210" s="20"/>
      <c r="N210" s="20"/>
      <c r="O210" s="20"/>
      <c r="P210" s="20"/>
      <c r="Q210" s="20"/>
      <c r="R210" s="20"/>
      <c r="S210" s="20"/>
      <c r="T210" s="20"/>
      <c r="U210" s="20"/>
      <c r="V210" s="20"/>
      <c r="W210" s="20"/>
      <c r="X210" s="20"/>
      <c r="Y210" s="20"/>
      <c r="Z210" s="20"/>
    </row>
    <row r="211" spans="1:26" x14ac:dyDescent="0.25">
      <c r="A211" s="15" t="s">
        <v>273</v>
      </c>
    </row>
    <row r="212" spans="1:26" x14ac:dyDescent="0.25">
      <c r="A212" t="s">
        <v>274</v>
      </c>
      <c r="B212" t="s">
        <v>275</v>
      </c>
      <c r="C212" t="s">
        <v>276</v>
      </c>
      <c r="D212" s="49">
        <v>0.15</v>
      </c>
      <c r="E212" t="s">
        <v>277</v>
      </c>
      <c r="F212" t="s">
        <v>278</v>
      </c>
      <c r="G212" s="22">
        <f>VLOOKUP(A212,'T-SMP'!$E$10:$F$68,2,0)</f>
        <v>0</v>
      </c>
      <c r="H212" t="s">
        <v>279</v>
      </c>
      <c r="I212" s="22">
        <f>ROUND(D212/H210* G212,5)</f>
        <v>0</v>
      </c>
      <c r="J212" s="22"/>
    </row>
    <row r="213" spans="1:26" x14ac:dyDescent="0.25">
      <c r="A213" t="s">
        <v>280</v>
      </c>
      <c r="B213" t="s">
        <v>275</v>
      </c>
      <c r="C213" t="s">
        <v>281</v>
      </c>
      <c r="D213" s="49">
        <v>0.15</v>
      </c>
      <c r="E213" t="s">
        <v>277</v>
      </c>
      <c r="F213" t="s">
        <v>278</v>
      </c>
      <c r="G213" s="22">
        <f>VLOOKUP(A213,'T-SMP'!$E$10:$F$68,2,0)</f>
        <v>0</v>
      </c>
      <c r="H213" t="s">
        <v>279</v>
      </c>
      <c r="I213" s="22">
        <f>ROUND(D213/H210* G213,5)</f>
        <v>0</v>
      </c>
      <c r="J213" s="22"/>
    </row>
    <row r="214" spans="1:26" x14ac:dyDescent="0.25">
      <c r="C214" s="23" t="s">
        <v>282</v>
      </c>
      <c r="K214" s="22">
        <f>SUM(I212:I213)</f>
        <v>0</v>
      </c>
    </row>
    <row r="215" spans="1:26" x14ac:dyDescent="0.25">
      <c r="A215" s="15" t="s">
        <v>283</v>
      </c>
    </row>
    <row r="216" spans="1:26" ht="45" x14ac:dyDescent="0.25">
      <c r="A216" t="s">
        <v>353</v>
      </c>
      <c r="B216" t="s">
        <v>275</v>
      </c>
      <c r="C216" s="33" t="s">
        <v>354</v>
      </c>
      <c r="D216" s="49">
        <v>0.35</v>
      </c>
      <c r="E216" t="s">
        <v>277</v>
      </c>
      <c r="F216" t="s">
        <v>278</v>
      </c>
      <c r="G216" s="22">
        <f>VLOOKUP(A216,'T-SMP'!$E$10:$F$68,2,0)</f>
        <v>0</v>
      </c>
      <c r="H216" t="s">
        <v>279</v>
      </c>
      <c r="I216" s="22">
        <f>ROUND(D216/H210* G216,5)</f>
        <v>0</v>
      </c>
      <c r="J216" s="22"/>
    </row>
    <row r="217" spans="1:26" x14ac:dyDescent="0.25">
      <c r="C217" s="23" t="s">
        <v>288</v>
      </c>
      <c r="K217" s="22">
        <f>SUM(I216:I216)</f>
        <v>0</v>
      </c>
    </row>
    <row r="218" spans="1:26" x14ac:dyDescent="0.25">
      <c r="A218" s="15" t="s">
        <v>289</v>
      </c>
    </row>
    <row r="219" spans="1:26" ht="75" x14ac:dyDescent="0.25">
      <c r="A219" t="s">
        <v>304</v>
      </c>
      <c r="B219" t="s">
        <v>291</v>
      </c>
      <c r="C219" s="33" t="s">
        <v>305</v>
      </c>
      <c r="D219" s="49">
        <v>0.01</v>
      </c>
      <c r="F219" t="s">
        <v>278</v>
      </c>
      <c r="G219" s="22">
        <f>VLOOKUP(A219,'T-SMP'!$E$10:$F$68,2,0)</f>
        <v>0</v>
      </c>
      <c r="H219" t="s">
        <v>279</v>
      </c>
      <c r="I219" s="22">
        <f>ROUND(D219* G219,5)</f>
        <v>0</v>
      </c>
      <c r="J219" s="22"/>
    </row>
    <row r="220" spans="1:26" x14ac:dyDescent="0.25">
      <c r="C220" s="23" t="s">
        <v>293</v>
      </c>
      <c r="K220" s="22">
        <f>SUM(I219:I219)</f>
        <v>0</v>
      </c>
    </row>
    <row r="222" spans="1:26" x14ac:dyDescent="0.25">
      <c r="C222" s="23" t="s">
        <v>294</v>
      </c>
      <c r="G222">
        <v>1.5</v>
      </c>
      <c r="H222" t="s">
        <v>295</v>
      </c>
      <c r="I222">
        <f>ROUND(G222/100*K214,5)</f>
        <v>0</v>
      </c>
    </row>
    <row r="223" spans="1:26" x14ac:dyDescent="0.25">
      <c r="C223" s="23" t="s">
        <v>296</v>
      </c>
      <c r="K223" s="50">
        <f>SUM(I211:I222)</f>
        <v>0</v>
      </c>
    </row>
    <row r="224" spans="1:26" x14ac:dyDescent="0.25">
      <c r="C224" s="23" t="s">
        <v>297</v>
      </c>
      <c r="K224" s="50">
        <f>SUM(K223:K223)</f>
        <v>0</v>
      </c>
    </row>
    <row r="226" spans="1:26" ht="45" customHeight="1" x14ac:dyDescent="0.25">
      <c r="A226" s="19" t="s">
        <v>357</v>
      </c>
      <c r="B226" s="20" t="s">
        <v>28</v>
      </c>
      <c r="C226" s="60" t="s">
        <v>358</v>
      </c>
      <c r="D226" s="61"/>
      <c r="E226" s="61"/>
      <c r="F226" s="20"/>
      <c r="G226" s="21" t="s">
        <v>272</v>
      </c>
      <c r="H226" s="62">
        <v>1</v>
      </c>
      <c r="I226" s="61"/>
      <c r="J226" s="20" t="str">
        <f>+A226</f>
        <v>FRL21GI05</v>
      </c>
      <c r="K226" s="48">
        <f>ROUND(K240,2)</f>
        <v>0</v>
      </c>
      <c r="L226" s="20"/>
      <c r="M226" s="20"/>
      <c r="N226" s="20"/>
      <c r="O226" s="20"/>
      <c r="P226" s="20"/>
      <c r="Q226" s="20"/>
      <c r="R226" s="20"/>
      <c r="S226" s="20"/>
      <c r="T226" s="20"/>
      <c r="U226" s="20"/>
      <c r="V226" s="20"/>
      <c r="W226" s="20"/>
      <c r="X226" s="20"/>
      <c r="Y226" s="20"/>
      <c r="Z226" s="20"/>
    </row>
    <row r="227" spans="1:26" x14ac:dyDescent="0.25">
      <c r="A227" s="15" t="s">
        <v>273</v>
      </c>
    </row>
    <row r="228" spans="1:26" x14ac:dyDescent="0.25">
      <c r="A228" t="s">
        <v>280</v>
      </c>
      <c r="B228" t="s">
        <v>275</v>
      </c>
      <c r="C228" t="s">
        <v>281</v>
      </c>
      <c r="D228" s="49">
        <v>7.0000000000000007E-2</v>
      </c>
      <c r="E228" t="s">
        <v>277</v>
      </c>
      <c r="F228" t="s">
        <v>278</v>
      </c>
      <c r="G228" s="22">
        <f>VLOOKUP(A228,'T-SMP'!$E$10:$F$68,2,0)</f>
        <v>0</v>
      </c>
      <c r="H228" t="s">
        <v>279</v>
      </c>
      <c r="I228" s="22">
        <f>ROUND(D228/H226* G228,5)</f>
        <v>0</v>
      </c>
      <c r="J228" s="22"/>
    </row>
    <row r="229" spans="1:26" x14ac:dyDescent="0.25">
      <c r="A229" t="s">
        <v>274</v>
      </c>
      <c r="B229" t="s">
        <v>275</v>
      </c>
      <c r="C229" t="s">
        <v>276</v>
      </c>
      <c r="D229" s="49">
        <v>7.0000000000000007E-2</v>
      </c>
      <c r="E229" t="s">
        <v>277</v>
      </c>
      <c r="F229" t="s">
        <v>278</v>
      </c>
      <c r="G229" s="22">
        <f>VLOOKUP(A229,'T-SMP'!$E$10:$F$68,2,0)</f>
        <v>0</v>
      </c>
      <c r="H229" t="s">
        <v>279</v>
      </c>
      <c r="I229" s="22">
        <f>ROUND(D229/H226* G229,5)</f>
        <v>0</v>
      </c>
      <c r="J229" s="22"/>
    </row>
    <row r="230" spans="1:26" x14ac:dyDescent="0.25">
      <c r="C230" s="23" t="s">
        <v>282</v>
      </c>
      <c r="K230" s="22">
        <f>SUM(I228:I229)</f>
        <v>0</v>
      </c>
    </row>
    <row r="231" spans="1:26" x14ac:dyDescent="0.25">
      <c r="A231" s="15" t="s">
        <v>283</v>
      </c>
    </row>
    <row r="232" spans="1:26" ht="30" x14ac:dyDescent="0.25">
      <c r="A232" t="s">
        <v>347</v>
      </c>
      <c r="B232" t="s">
        <v>275</v>
      </c>
      <c r="C232" s="33" t="s">
        <v>348</v>
      </c>
      <c r="D232" s="49">
        <v>0.02</v>
      </c>
      <c r="E232" t="s">
        <v>277</v>
      </c>
      <c r="F232" t="s">
        <v>278</v>
      </c>
      <c r="G232" s="22">
        <f>VLOOKUP(A232,'T-SMP'!$E$10:$F$68,2,0)</f>
        <v>0</v>
      </c>
      <c r="H232" t="s">
        <v>279</v>
      </c>
      <c r="I232" s="22">
        <f>ROUND(D232/H226* G232,5)</f>
        <v>0</v>
      </c>
      <c r="J232" s="22"/>
    </row>
    <row r="233" spans="1:26" x14ac:dyDescent="0.25">
      <c r="C233" s="23" t="s">
        <v>288</v>
      </c>
      <c r="K233" s="22">
        <f>SUM(I232:I232)</f>
        <v>0</v>
      </c>
    </row>
    <row r="234" spans="1:26" x14ac:dyDescent="0.25">
      <c r="A234" s="15" t="s">
        <v>289</v>
      </c>
    </row>
    <row r="235" spans="1:26" x14ac:dyDescent="0.25">
      <c r="A235" t="s">
        <v>343</v>
      </c>
      <c r="B235" t="s">
        <v>309</v>
      </c>
      <c r="C235" t="s">
        <v>344</v>
      </c>
      <c r="D235" s="49">
        <v>2E-3</v>
      </c>
      <c r="F235" t="s">
        <v>278</v>
      </c>
      <c r="G235" s="22">
        <f>VLOOKUP(A235,'T-SMP'!$E$10:$F$68,2,0)</f>
        <v>0</v>
      </c>
      <c r="H235" t="s">
        <v>279</v>
      </c>
      <c r="I235" s="22">
        <f>ROUND(D235* G235,5)</f>
        <v>0</v>
      </c>
      <c r="J235" s="22"/>
    </row>
    <row r="236" spans="1:26" x14ac:dyDescent="0.25">
      <c r="C236" s="23" t="s">
        <v>293</v>
      </c>
      <c r="K236" s="22">
        <f>SUM(I235:I235)</f>
        <v>0</v>
      </c>
    </row>
    <row r="238" spans="1:26" x14ac:dyDescent="0.25">
      <c r="C238" s="23" t="s">
        <v>294</v>
      </c>
      <c r="G238">
        <v>1.5</v>
      </c>
      <c r="H238" t="s">
        <v>295</v>
      </c>
      <c r="I238">
        <f>ROUND(G238/100*K230,5)</f>
        <v>0</v>
      </c>
    </row>
    <row r="239" spans="1:26" x14ac:dyDescent="0.25">
      <c r="C239" s="23" t="s">
        <v>296</v>
      </c>
      <c r="K239" s="50">
        <f>SUM(I227:I238)</f>
        <v>0</v>
      </c>
    </row>
    <row r="240" spans="1:26" x14ac:dyDescent="0.25">
      <c r="C240" s="23" t="s">
        <v>297</v>
      </c>
      <c r="K240" s="50">
        <f>SUM(K239:K239)</f>
        <v>0</v>
      </c>
    </row>
    <row r="242" spans="1:26" ht="45" customHeight="1" x14ac:dyDescent="0.25">
      <c r="A242" s="19" t="s">
        <v>359</v>
      </c>
      <c r="B242" s="20" t="s">
        <v>28</v>
      </c>
      <c r="C242" s="60" t="s">
        <v>360</v>
      </c>
      <c r="D242" s="61"/>
      <c r="E242" s="61"/>
      <c r="F242" s="20"/>
      <c r="G242" s="21" t="s">
        <v>272</v>
      </c>
      <c r="H242" s="62">
        <v>1</v>
      </c>
      <c r="I242" s="61"/>
      <c r="J242" s="20" t="str">
        <f>+A242</f>
        <v>FRL21GI08</v>
      </c>
      <c r="K242" s="48">
        <f>ROUND(K256,2)</f>
        <v>0</v>
      </c>
      <c r="L242" s="20"/>
      <c r="M242" s="20"/>
      <c r="N242" s="20"/>
      <c r="O242" s="20"/>
      <c r="P242" s="20"/>
      <c r="Q242" s="20"/>
      <c r="R242" s="20"/>
      <c r="S242" s="20"/>
      <c r="T242" s="20"/>
      <c r="U242" s="20"/>
      <c r="V242" s="20"/>
      <c r="W242" s="20"/>
      <c r="X242" s="20"/>
      <c r="Y242" s="20"/>
      <c r="Z242" s="20"/>
    </row>
    <row r="243" spans="1:26" x14ac:dyDescent="0.25">
      <c r="A243" s="15" t="s">
        <v>273</v>
      </c>
    </row>
    <row r="244" spans="1:26" x14ac:dyDescent="0.25">
      <c r="A244" t="s">
        <v>274</v>
      </c>
      <c r="B244" t="s">
        <v>275</v>
      </c>
      <c r="C244" t="s">
        <v>276</v>
      </c>
      <c r="D244" s="49">
        <v>7.0000000000000007E-2</v>
      </c>
      <c r="E244" t="s">
        <v>277</v>
      </c>
      <c r="F244" t="s">
        <v>278</v>
      </c>
      <c r="G244" s="22">
        <f>VLOOKUP(A244,'T-SMP'!$E$10:$F$68,2,0)</f>
        <v>0</v>
      </c>
      <c r="H244" t="s">
        <v>279</v>
      </c>
      <c r="I244" s="22">
        <f>ROUND(D244/H242* G244,5)</f>
        <v>0</v>
      </c>
      <c r="J244" s="22"/>
    </row>
    <row r="245" spans="1:26" x14ac:dyDescent="0.25">
      <c r="A245" t="s">
        <v>280</v>
      </c>
      <c r="B245" t="s">
        <v>275</v>
      </c>
      <c r="C245" t="s">
        <v>281</v>
      </c>
      <c r="D245" s="49">
        <v>7.0000000000000007E-2</v>
      </c>
      <c r="E245" t="s">
        <v>277</v>
      </c>
      <c r="F245" t="s">
        <v>278</v>
      </c>
      <c r="G245" s="22">
        <f>VLOOKUP(A245,'T-SMP'!$E$10:$F$68,2,0)</f>
        <v>0</v>
      </c>
      <c r="H245" t="s">
        <v>279</v>
      </c>
      <c r="I245" s="22">
        <f>ROUND(D245/H242* G245,5)</f>
        <v>0</v>
      </c>
      <c r="J245" s="22"/>
    </row>
    <row r="246" spans="1:26" x14ac:dyDescent="0.25">
      <c r="C246" s="23" t="s">
        <v>282</v>
      </c>
      <c r="K246" s="22">
        <f>SUM(I244:I245)</f>
        <v>0</v>
      </c>
    </row>
    <row r="247" spans="1:26" x14ac:dyDescent="0.25">
      <c r="A247" s="15" t="s">
        <v>283</v>
      </c>
    </row>
    <row r="248" spans="1:26" x14ac:dyDescent="0.25">
      <c r="A248" t="s">
        <v>361</v>
      </c>
      <c r="B248" t="s">
        <v>275</v>
      </c>
      <c r="C248" t="s">
        <v>362</v>
      </c>
      <c r="D248" s="49">
        <v>3.5000000000000003E-2</v>
      </c>
      <c r="E248" t="s">
        <v>277</v>
      </c>
      <c r="F248" t="s">
        <v>278</v>
      </c>
      <c r="G248" s="22">
        <f>VLOOKUP(A248,'T-SMP'!$E$10:$F$68,2,0)</f>
        <v>0</v>
      </c>
      <c r="H248" t="s">
        <v>279</v>
      </c>
      <c r="I248" s="22">
        <f>ROUND(D248/H242* G248,5)</f>
        <v>0</v>
      </c>
      <c r="J248" s="22"/>
    </row>
    <row r="249" spans="1:26" x14ac:dyDescent="0.25">
      <c r="C249" s="23" t="s">
        <v>288</v>
      </c>
      <c r="K249" s="22">
        <f>SUM(I248:I248)</f>
        <v>0</v>
      </c>
    </row>
    <row r="250" spans="1:26" x14ac:dyDescent="0.25">
      <c r="A250" s="15" t="s">
        <v>289</v>
      </c>
    </row>
    <row r="251" spans="1:26" x14ac:dyDescent="0.25">
      <c r="A251" t="s">
        <v>343</v>
      </c>
      <c r="B251" t="s">
        <v>309</v>
      </c>
      <c r="C251" t="s">
        <v>344</v>
      </c>
      <c r="D251" s="49">
        <v>2E-3</v>
      </c>
      <c r="F251" t="s">
        <v>278</v>
      </c>
      <c r="G251" s="22">
        <f>VLOOKUP(A251,'T-SMP'!$E$10:$F$68,2,0)</f>
        <v>0</v>
      </c>
      <c r="H251" t="s">
        <v>279</v>
      </c>
      <c r="I251" s="22">
        <f>ROUND(D251* G251,5)</f>
        <v>0</v>
      </c>
      <c r="J251" s="22"/>
    </row>
    <row r="252" spans="1:26" x14ac:dyDescent="0.25">
      <c r="C252" s="23" t="s">
        <v>293</v>
      </c>
      <c r="K252" s="22">
        <f>SUM(I251:I251)</f>
        <v>0</v>
      </c>
    </row>
    <row r="254" spans="1:26" x14ac:dyDescent="0.25">
      <c r="C254" s="23" t="s">
        <v>294</v>
      </c>
      <c r="G254">
        <v>1.5</v>
      </c>
      <c r="H254" t="s">
        <v>295</v>
      </c>
      <c r="I254">
        <f>ROUND(G254/100*K246,5)</f>
        <v>0</v>
      </c>
    </row>
    <row r="255" spans="1:26" x14ac:dyDescent="0.25">
      <c r="C255" s="23" t="s">
        <v>296</v>
      </c>
      <c r="K255" s="50">
        <f>SUM(I243:I254)</f>
        <v>0</v>
      </c>
    </row>
    <row r="256" spans="1:26" x14ac:dyDescent="0.25">
      <c r="C256" s="23" t="s">
        <v>297</v>
      </c>
      <c r="K256" s="50">
        <f>SUM(K255:K255)</f>
        <v>0</v>
      </c>
    </row>
    <row r="258" spans="1:26" ht="45" customHeight="1" x14ac:dyDescent="0.25">
      <c r="A258" s="19" t="s">
        <v>363</v>
      </c>
      <c r="B258" s="20" t="s">
        <v>28</v>
      </c>
      <c r="C258" s="60" t="s">
        <v>364</v>
      </c>
      <c r="D258" s="61"/>
      <c r="E258" s="61"/>
      <c r="F258" s="20"/>
      <c r="G258" s="21" t="s">
        <v>272</v>
      </c>
      <c r="H258" s="62">
        <v>1</v>
      </c>
      <c r="I258" s="61"/>
      <c r="J258" s="20" t="str">
        <f>+A258</f>
        <v>FRZ22813</v>
      </c>
      <c r="K258" s="48">
        <f>ROUND(K270,2)</f>
        <v>0</v>
      </c>
      <c r="L258" s="20"/>
      <c r="M258" s="20"/>
      <c r="N258" s="20"/>
      <c r="O258" s="20"/>
      <c r="P258" s="20"/>
      <c r="Q258" s="20"/>
      <c r="R258" s="20"/>
      <c r="S258" s="20"/>
      <c r="T258" s="20"/>
      <c r="U258" s="20"/>
      <c r="V258" s="20"/>
      <c r="W258" s="20"/>
      <c r="X258" s="20"/>
      <c r="Y258" s="20"/>
      <c r="Z258" s="20"/>
    </row>
    <row r="259" spans="1:26" x14ac:dyDescent="0.25">
      <c r="A259" s="15" t="s">
        <v>273</v>
      </c>
    </row>
    <row r="260" spans="1:26" x14ac:dyDescent="0.25">
      <c r="A260" t="s">
        <v>280</v>
      </c>
      <c r="B260" t="s">
        <v>275</v>
      </c>
      <c r="C260" t="s">
        <v>281</v>
      </c>
      <c r="D260" s="49">
        <v>0.22800000000000001</v>
      </c>
      <c r="E260" t="s">
        <v>277</v>
      </c>
      <c r="F260" t="s">
        <v>278</v>
      </c>
      <c r="G260" s="22">
        <f>VLOOKUP(A260,'T-SMP'!$E$10:$F$68,2,0)</f>
        <v>0</v>
      </c>
      <c r="H260" t="s">
        <v>279</v>
      </c>
      <c r="I260" s="22">
        <f>ROUND(D260/H258* G260,5)</f>
        <v>0</v>
      </c>
      <c r="J260" s="22"/>
    </row>
    <row r="261" spans="1:26" x14ac:dyDescent="0.25">
      <c r="A261" t="s">
        <v>274</v>
      </c>
      <c r="B261" t="s">
        <v>275</v>
      </c>
      <c r="C261" t="s">
        <v>276</v>
      </c>
      <c r="D261" s="49">
        <v>0.22800000000000001</v>
      </c>
      <c r="E261" t="s">
        <v>277</v>
      </c>
      <c r="F261" t="s">
        <v>278</v>
      </c>
      <c r="G261" s="22">
        <f>VLOOKUP(A261,'T-SMP'!$E$10:$F$68,2,0)</f>
        <v>0</v>
      </c>
      <c r="H261" t="s">
        <v>279</v>
      </c>
      <c r="I261" s="22">
        <f>ROUND(D261/H258* G261,5)</f>
        <v>0</v>
      </c>
      <c r="J261" s="22"/>
    </row>
    <row r="262" spans="1:26" x14ac:dyDescent="0.25">
      <c r="C262" s="23" t="s">
        <v>282</v>
      </c>
      <c r="K262" s="22">
        <f>SUM(I260:I261)</f>
        <v>0</v>
      </c>
    </row>
    <row r="263" spans="1:26" x14ac:dyDescent="0.25">
      <c r="A263" s="15" t="s">
        <v>289</v>
      </c>
    </row>
    <row r="264" spans="1:26" ht="30" x14ac:dyDescent="0.25">
      <c r="A264" t="s">
        <v>365</v>
      </c>
      <c r="B264" t="s">
        <v>28</v>
      </c>
      <c r="C264" s="33" t="s">
        <v>366</v>
      </c>
      <c r="D264" s="49">
        <v>2</v>
      </c>
      <c r="F264" t="s">
        <v>278</v>
      </c>
      <c r="G264" s="22">
        <f>VLOOKUP(A264,'T-SMP'!$E$10:$F$68,2,0)</f>
        <v>0</v>
      </c>
      <c r="H264" t="s">
        <v>279</v>
      </c>
      <c r="I264" s="22">
        <f>ROUND(D264* G264,5)</f>
        <v>0</v>
      </c>
      <c r="J264" s="22"/>
    </row>
    <row r="265" spans="1:26" ht="45" x14ac:dyDescent="0.25">
      <c r="A265" t="s">
        <v>367</v>
      </c>
      <c r="B265" t="s">
        <v>28</v>
      </c>
      <c r="C265" s="33" t="s">
        <v>368</v>
      </c>
      <c r="D265" s="49">
        <v>2</v>
      </c>
      <c r="F265" t="s">
        <v>278</v>
      </c>
      <c r="G265" s="22">
        <f>VLOOKUP(A265,'T-SMP'!$E$10:$F$68,2,0)</f>
        <v>0</v>
      </c>
      <c r="H265" t="s">
        <v>279</v>
      </c>
      <c r="I265" s="22">
        <f>ROUND(D265* G265,5)</f>
        <v>0</v>
      </c>
      <c r="J265" s="22"/>
    </row>
    <row r="266" spans="1:26" x14ac:dyDescent="0.25">
      <c r="C266" s="23" t="s">
        <v>293</v>
      </c>
      <c r="K266" s="22">
        <f>SUM(I264:I265)</f>
        <v>0</v>
      </c>
    </row>
    <row r="268" spans="1:26" x14ac:dyDescent="0.25">
      <c r="C268" s="23" t="s">
        <v>294</v>
      </c>
      <c r="G268">
        <v>1.5</v>
      </c>
      <c r="H268" t="s">
        <v>295</v>
      </c>
      <c r="I268">
        <f>ROUND(G268/100*K262,5)</f>
        <v>0</v>
      </c>
    </row>
    <row r="269" spans="1:26" x14ac:dyDescent="0.25">
      <c r="C269" s="23" t="s">
        <v>296</v>
      </c>
      <c r="K269" s="50">
        <f>SUM(I259:I268)</f>
        <v>0</v>
      </c>
    </row>
    <row r="270" spans="1:26" x14ac:dyDescent="0.25">
      <c r="C270" s="23" t="s">
        <v>297</v>
      </c>
      <c r="K270" s="50">
        <f>SUM(K269:K269)</f>
        <v>0</v>
      </c>
    </row>
    <row r="272" spans="1:26" ht="45" customHeight="1" x14ac:dyDescent="0.25">
      <c r="A272" s="19" t="s">
        <v>369</v>
      </c>
      <c r="B272" s="20" t="s">
        <v>275</v>
      </c>
      <c r="C272" s="60" t="s">
        <v>370</v>
      </c>
      <c r="D272" s="61"/>
      <c r="E272" s="61"/>
      <c r="F272" s="20"/>
      <c r="G272" s="21" t="s">
        <v>272</v>
      </c>
      <c r="H272" s="62">
        <v>1</v>
      </c>
      <c r="I272" s="61"/>
      <c r="J272" s="20" t="str">
        <f>+A272</f>
        <v>GI_AUR01</v>
      </c>
      <c r="K272" s="48">
        <f>ROUND(K287,2)</f>
        <v>0</v>
      </c>
      <c r="L272" s="20"/>
      <c r="M272" s="20"/>
      <c r="N272" s="20"/>
      <c r="O272" s="20"/>
      <c r="P272" s="20"/>
      <c r="Q272" s="20"/>
      <c r="R272" s="20"/>
      <c r="S272" s="20"/>
      <c r="T272" s="20"/>
      <c r="U272" s="20"/>
      <c r="V272" s="20"/>
      <c r="W272" s="20"/>
      <c r="X272" s="20"/>
      <c r="Y272" s="20"/>
      <c r="Z272" s="20"/>
    </row>
    <row r="273" spans="1:11" x14ac:dyDescent="0.25">
      <c r="A273" s="15" t="s">
        <v>273</v>
      </c>
    </row>
    <row r="274" spans="1:11" x14ac:dyDescent="0.25">
      <c r="A274" t="s">
        <v>280</v>
      </c>
      <c r="B274" t="s">
        <v>275</v>
      </c>
      <c r="C274" t="s">
        <v>281</v>
      </c>
      <c r="D274" s="49">
        <v>1</v>
      </c>
      <c r="E274" t="s">
        <v>277</v>
      </c>
      <c r="F274" t="s">
        <v>278</v>
      </c>
      <c r="G274" s="22">
        <f>VLOOKUP(A274,'T-SMP'!$E$10:$F$68,2,0)</f>
        <v>0</v>
      </c>
      <c r="H274" t="s">
        <v>279</v>
      </c>
      <c r="I274" s="22">
        <f>ROUND(D274/H272* G274,5)</f>
        <v>0</v>
      </c>
      <c r="J274" s="22"/>
    </row>
    <row r="275" spans="1:11" x14ac:dyDescent="0.25">
      <c r="C275" s="23" t="s">
        <v>282</v>
      </c>
      <c r="K275" s="22">
        <f>SUM(I274:I274)</f>
        <v>0</v>
      </c>
    </row>
    <row r="276" spans="1:11" x14ac:dyDescent="0.25">
      <c r="A276" s="15" t="s">
        <v>283</v>
      </c>
    </row>
    <row r="277" spans="1:11" x14ac:dyDescent="0.25">
      <c r="A277" t="s">
        <v>371</v>
      </c>
      <c r="B277" t="s">
        <v>275</v>
      </c>
      <c r="C277" t="s">
        <v>324</v>
      </c>
      <c r="D277" s="49">
        <v>0.1</v>
      </c>
      <c r="E277" t="s">
        <v>277</v>
      </c>
      <c r="F277" t="s">
        <v>278</v>
      </c>
      <c r="G277" s="22">
        <f>VLOOKUP(A277,'T-SMP'!$E$10:$F$68,2,0)</f>
        <v>0</v>
      </c>
      <c r="H277" t="s">
        <v>279</v>
      </c>
      <c r="I277" s="22">
        <f>ROUND(D277/H272* G277,5)</f>
        <v>0</v>
      </c>
      <c r="J277" s="22"/>
    </row>
    <row r="278" spans="1:11" x14ac:dyDescent="0.25">
      <c r="A278" t="s">
        <v>372</v>
      </c>
      <c r="B278" t="s">
        <v>275</v>
      </c>
      <c r="C278" t="s">
        <v>373</v>
      </c>
      <c r="D278" s="49">
        <v>1</v>
      </c>
      <c r="E278" t="s">
        <v>277</v>
      </c>
      <c r="F278" t="s">
        <v>278</v>
      </c>
      <c r="G278" s="22">
        <f>VLOOKUP(A278,'T-SMP'!$E$10:$F$68,2,0)</f>
        <v>0</v>
      </c>
      <c r="H278" t="s">
        <v>279</v>
      </c>
      <c r="I278" s="22">
        <f>ROUND(D278/H272* G278,5)</f>
        <v>0</v>
      </c>
      <c r="J278" s="22"/>
    </row>
    <row r="279" spans="1:11" x14ac:dyDescent="0.25">
      <c r="A279" t="s">
        <v>374</v>
      </c>
      <c r="B279" t="s">
        <v>275</v>
      </c>
      <c r="C279" t="s">
        <v>375</v>
      </c>
      <c r="D279" s="49">
        <v>1</v>
      </c>
      <c r="E279" t="s">
        <v>277</v>
      </c>
      <c r="F279" t="s">
        <v>278</v>
      </c>
      <c r="G279" s="22">
        <f>VLOOKUP(A279,'T-SMP'!$E$10:$F$68,2,0)</f>
        <v>0</v>
      </c>
      <c r="H279" t="s">
        <v>279</v>
      </c>
      <c r="I279" s="22">
        <f>ROUND(D279/H272* G279,5)</f>
        <v>0</v>
      </c>
      <c r="J279" s="22"/>
    </row>
    <row r="280" spans="1:11" x14ac:dyDescent="0.25">
      <c r="C280" s="23" t="s">
        <v>288</v>
      </c>
      <c r="K280" s="22">
        <f>SUM(I277:I279)</f>
        <v>0</v>
      </c>
    </row>
    <row r="281" spans="1:11" x14ac:dyDescent="0.25">
      <c r="A281" s="15" t="s">
        <v>289</v>
      </c>
    </row>
    <row r="282" spans="1:11" ht="75" x14ac:dyDescent="0.25">
      <c r="A282" t="s">
        <v>304</v>
      </c>
      <c r="B282" t="s">
        <v>291</v>
      </c>
      <c r="C282" s="33" t="s">
        <v>305</v>
      </c>
      <c r="D282" s="49">
        <v>1</v>
      </c>
      <c r="F282" t="s">
        <v>278</v>
      </c>
      <c r="G282" s="22">
        <f>VLOOKUP(A282,'T-SMP'!$E$10:$F$68,2,0)</f>
        <v>0</v>
      </c>
      <c r="H282" t="s">
        <v>279</v>
      </c>
      <c r="I282" s="22">
        <f>ROUND(D282* G282,5)</f>
        <v>0</v>
      </c>
      <c r="J282" s="22"/>
    </row>
    <row r="283" spans="1:11" x14ac:dyDescent="0.25">
      <c r="C283" s="23" t="s">
        <v>293</v>
      </c>
      <c r="K283" s="22">
        <f>SUM(I282:I282)</f>
        <v>0</v>
      </c>
    </row>
    <row r="285" spans="1:11" x14ac:dyDescent="0.25">
      <c r="C285" s="23" t="s">
        <v>294</v>
      </c>
      <c r="G285">
        <v>1.5</v>
      </c>
      <c r="H285" t="s">
        <v>295</v>
      </c>
      <c r="I285">
        <f>ROUND(G285/100*K275,5)</f>
        <v>0</v>
      </c>
    </row>
    <row r="286" spans="1:11" x14ac:dyDescent="0.25">
      <c r="C286" s="23" t="s">
        <v>296</v>
      </c>
      <c r="K286" s="50">
        <f>SUM(I273:I285)</f>
        <v>0</v>
      </c>
    </row>
    <row r="287" spans="1:11" x14ac:dyDescent="0.25">
      <c r="C287" s="23" t="s">
        <v>297</v>
      </c>
      <c r="K287" s="50">
        <f>SUM(K286:K286)</f>
        <v>0</v>
      </c>
    </row>
    <row r="289" spans="1:26" ht="45" customHeight="1" x14ac:dyDescent="0.25">
      <c r="A289" s="19" t="s">
        <v>376</v>
      </c>
      <c r="B289" s="20" t="s">
        <v>45</v>
      </c>
      <c r="C289" s="60" t="s">
        <v>46</v>
      </c>
      <c r="D289" s="61"/>
      <c r="E289" s="61"/>
      <c r="F289" s="20"/>
      <c r="G289" s="21" t="s">
        <v>272</v>
      </c>
      <c r="H289" s="62">
        <v>1</v>
      </c>
      <c r="I289" s="61"/>
      <c r="J289" s="20" t="str">
        <f>+A289</f>
        <v>GI_PARET01</v>
      </c>
      <c r="K289" s="48">
        <f>ROUND(K299,2)</f>
        <v>0</v>
      </c>
      <c r="L289" s="20"/>
      <c r="M289" s="20"/>
      <c r="N289" s="20"/>
      <c r="O289" s="20"/>
      <c r="P289" s="20"/>
      <c r="Q289" s="20"/>
      <c r="R289" s="20"/>
      <c r="S289" s="20"/>
      <c r="T289" s="20"/>
      <c r="U289" s="20"/>
      <c r="V289" s="20"/>
      <c r="W289" s="20"/>
      <c r="X289" s="20"/>
      <c r="Y289" s="20"/>
      <c r="Z289" s="20"/>
    </row>
    <row r="290" spans="1:26" x14ac:dyDescent="0.25">
      <c r="A290" s="15" t="s">
        <v>273</v>
      </c>
    </row>
    <row r="291" spans="1:26" x14ac:dyDescent="0.25">
      <c r="A291" t="s">
        <v>280</v>
      </c>
      <c r="B291" t="s">
        <v>275</v>
      </c>
      <c r="C291" t="s">
        <v>281</v>
      </c>
      <c r="D291" s="49">
        <v>0.01</v>
      </c>
      <c r="E291" t="s">
        <v>277</v>
      </c>
      <c r="F291" t="s">
        <v>278</v>
      </c>
      <c r="G291" s="22">
        <f>VLOOKUP(A291,'T-SMP'!$E$10:$F$68,2,0)</f>
        <v>0</v>
      </c>
      <c r="H291" t="s">
        <v>279</v>
      </c>
      <c r="I291" s="22">
        <f>ROUND(D291/H289* G291,5)</f>
        <v>0</v>
      </c>
      <c r="J291" s="22"/>
    </row>
    <row r="292" spans="1:26" x14ac:dyDescent="0.25">
      <c r="C292" s="23" t="s">
        <v>282</v>
      </c>
      <c r="K292" s="22">
        <f>SUM(I291:I291)</f>
        <v>0</v>
      </c>
    </row>
    <row r="293" spans="1:26" x14ac:dyDescent="0.25">
      <c r="A293" s="15" t="s">
        <v>283</v>
      </c>
    </row>
    <row r="294" spans="1:26" ht="30" x14ac:dyDescent="0.25">
      <c r="A294" t="s">
        <v>377</v>
      </c>
      <c r="B294" t="s">
        <v>275</v>
      </c>
      <c r="C294" s="33" t="s">
        <v>378</v>
      </c>
      <c r="D294" s="49">
        <v>0.01</v>
      </c>
      <c r="E294" t="s">
        <v>277</v>
      </c>
      <c r="F294" t="s">
        <v>278</v>
      </c>
      <c r="G294" s="22">
        <f>VLOOKUP(A294,'T-SMP'!$E$10:$F$68,2,0)</f>
        <v>0</v>
      </c>
      <c r="H294" t="s">
        <v>279</v>
      </c>
      <c r="I294" s="22">
        <f>ROUND(D294/H289* G294,5)</f>
        <v>0</v>
      </c>
      <c r="J294" s="22"/>
    </row>
    <row r="295" spans="1:26" x14ac:dyDescent="0.25">
      <c r="C295" s="23" t="s">
        <v>288</v>
      </c>
      <c r="K295" s="22">
        <f>SUM(I294:I294)</f>
        <v>0</v>
      </c>
    </row>
    <row r="297" spans="1:26" x14ac:dyDescent="0.25">
      <c r="C297" s="23" t="s">
        <v>294</v>
      </c>
      <c r="G297">
        <v>1.5</v>
      </c>
      <c r="H297" t="s">
        <v>295</v>
      </c>
      <c r="I297">
        <f>ROUND(G297/100*K292,5)</f>
        <v>0</v>
      </c>
    </row>
    <row r="298" spans="1:26" x14ac:dyDescent="0.25">
      <c r="C298" s="23" t="s">
        <v>296</v>
      </c>
      <c r="K298" s="50">
        <f>SUM(I290:I297)</f>
        <v>0</v>
      </c>
    </row>
    <row r="299" spans="1:26" x14ac:dyDescent="0.25">
      <c r="C299" s="23" t="s">
        <v>297</v>
      </c>
      <c r="K299" s="50">
        <f>SUM(K298:K298)</f>
        <v>0</v>
      </c>
    </row>
    <row r="301" spans="1:26" ht="45" customHeight="1" x14ac:dyDescent="0.25">
      <c r="A301" s="19" t="s">
        <v>379</v>
      </c>
      <c r="B301" s="20" t="s">
        <v>275</v>
      </c>
      <c r="C301" s="60" t="s">
        <v>380</v>
      </c>
      <c r="D301" s="61"/>
      <c r="E301" s="61"/>
      <c r="F301" s="20"/>
      <c r="G301" s="21" t="s">
        <v>272</v>
      </c>
      <c r="H301" s="62">
        <v>1</v>
      </c>
      <c r="I301" s="61"/>
      <c r="J301" s="20" t="str">
        <f>+A301</f>
        <v>GI_PONT02</v>
      </c>
      <c r="K301" s="48">
        <f>ROUND(K309,2)</f>
        <v>0</v>
      </c>
      <c r="L301" s="20"/>
      <c r="M301" s="20"/>
      <c r="N301" s="20"/>
      <c r="O301" s="20"/>
      <c r="P301" s="20"/>
      <c r="Q301" s="20"/>
      <c r="R301" s="20"/>
      <c r="S301" s="20"/>
      <c r="T301" s="20"/>
      <c r="U301" s="20"/>
      <c r="V301" s="20"/>
      <c r="W301" s="20"/>
      <c r="X301" s="20"/>
      <c r="Y301" s="20"/>
      <c r="Z301" s="20"/>
    </row>
    <row r="302" spans="1:26" x14ac:dyDescent="0.25">
      <c r="A302" s="15" t="s">
        <v>273</v>
      </c>
    </row>
    <row r="303" spans="1:26" x14ac:dyDescent="0.25">
      <c r="A303" t="s">
        <v>280</v>
      </c>
      <c r="B303" t="s">
        <v>275</v>
      </c>
      <c r="C303" t="s">
        <v>281</v>
      </c>
      <c r="D303" s="49">
        <v>1</v>
      </c>
      <c r="E303" t="s">
        <v>277</v>
      </c>
      <c r="F303" t="s">
        <v>278</v>
      </c>
      <c r="G303" s="22">
        <f>VLOOKUP(A303,'T-SMP'!$E$10:$F$68,2,0)</f>
        <v>0</v>
      </c>
      <c r="H303" t="s">
        <v>279</v>
      </c>
      <c r="I303" s="22">
        <f>ROUND(D303/H301* G303,5)</f>
        <v>0</v>
      </c>
      <c r="J303" s="22"/>
    </row>
    <row r="304" spans="1:26" x14ac:dyDescent="0.25">
      <c r="A304" t="s">
        <v>274</v>
      </c>
      <c r="B304" t="s">
        <v>275</v>
      </c>
      <c r="C304" t="s">
        <v>276</v>
      </c>
      <c r="D304" s="49">
        <v>1</v>
      </c>
      <c r="E304" t="s">
        <v>277</v>
      </c>
      <c r="F304" t="s">
        <v>278</v>
      </c>
      <c r="G304" s="22">
        <f>VLOOKUP(A304,'T-SMP'!$E$10:$F$68,2,0)</f>
        <v>0</v>
      </c>
      <c r="H304" t="s">
        <v>279</v>
      </c>
      <c r="I304" s="22">
        <f>ROUND(D304/H301* G304,5)</f>
        <v>0</v>
      </c>
      <c r="J304" s="22"/>
    </row>
    <row r="305" spans="1:26" x14ac:dyDescent="0.25">
      <c r="C305" s="23" t="s">
        <v>282</v>
      </c>
      <c r="K305" s="22">
        <f>SUM(I303:I304)</f>
        <v>0</v>
      </c>
    </row>
    <row r="307" spans="1:26" x14ac:dyDescent="0.25">
      <c r="C307" s="23" t="s">
        <v>294</v>
      </c>
      <c r="G307">
        <v>1.5</v>
      </c>
      <c r="H307" t="s">
        <v>295</v>
      </c>
      <c r="I307">
        <f>ROUND(G307/100*K305,5)</f>
        <v>0</v>
      </c>
    </row>
    <row r="308" spans="1:26" x14ac:dyDescent="0.25">
      <c r="C308" s="23" t="s">
        <v>296</v>
      </c>
      <c r="K308" s="50">
        <f>SUM(I302:I307)</f>
        <v>0</v>
      </c>
    </row>
    <row r="309" spans="1:26" x14ac:dyDescent="0.25">
      <c r="C309" s="23" t="s">
        <v>297</v>
      </c>
      <c r="K309" s="50">
        <f>SUM(K308:K308)</f>
        <v>0</v>
      </c>
    </row>
    <row r="311" spans="1:26" ht="45" customHeight="1" x14ac:dyDescent="0.25">
      <c r="A311" s="19" t="s">
        <v>381</v>
      </c>
      <c r="B311" s="20" t="s">
        <v>275</v>
      </c>
      <c r="C311" s="60" t="s">
        <v>382</v>
      </c>
      <c r="D311" s="61"/>
      <c r="E311" s="61"/>
      <c r="F311" s="20"/>
      <c r="G311" s="21" t="s">
        <v>272</v>
      </c>
      <c r="H311" s="62">
        <v>1</v>
      </c>
      <c r="I311" s="61"/>
      <c r="J311" s="20" t="str">
        <f>+A311</f>
        <v>GI_PONT03</v>
      </c>
      <c r="K311" s="48">
        <f>ROUND(K319,2)</f>
        <v>0</v>
      </c>
      <c r="L311" s="20"/>
      <c r="M311" s="20"/>
      <c r="N311" s="20"/>
      <c r="O311" s="20"/>
      <c r="P311" s="20"/>
      <c r="Q311" s="20"/>
      <c r="R311" s="20"/>
      <c r="S311" s="20"/>
      <c r="T311" s="20"/>
      <c r="U311" s="20"/>
      <c r="V311" s="20"/>
      <c r="W311" s="20"/>
      <c r="X311" s="20"/>
      <c r="Y311" s="20"/>
      <c r="Z311" s="20"/>
    </row>
    <row r="312" spans="1:26" x14ac:dyDescent="0.25">
      <c r="A312" s="15" t="s">
        <v>273</v>
      </c>
    </row>
    <row r="313" spans="1:26" x14ac:dyDescent="0.25">
      <c r="A313" t="s">
        <v>274</v>
      </c>
      <c r="B313" t="s">
        <v>275</v>
      </c>
      <c r="C313" t="s">
        <v>276</v>
      </c>
      <c r="D313" s="49">
        <v>0.5</v>
      </c>
      <c r="E313" t="s">
        <v>277</v>
      </c>
      <c r="F313" t="s">
        <v>278</v>
      </c>
      <c r="G313" s="22">
        <f>VLOOKUP(A313,'T-SMP'!$E$10:$F$68,2,0)</f>
        <v>0</v>
      </c>
      <c r="H313" t="s">
        <v>279</v>
      </c>
      <c r="I313" s="22">
        <f>ROUND(D313/H311* G313,5)</f>
        <v>0</v>
      </c>
      <c r="J313" s="22"/>
    </row>
    <row r="314" spans="1:26" x14ac:dyDescent="0.25">
      <c r="A314" t="s">
        <v>280</v>
      </c>
      <c r="B314" t="s">
        <v>275</v>
      </c>
      <c r="C314" t="s">
        <v>281</v>
      </c>
      <c r="D314" s="49">
        <v>0.5</v>
      </c>
      <c r="E314" t="s">
        <v>277</v>
      </c>
      <c r="F314" t="s">
        <v>278</v>
      </c>
      <c r="G314" s="22">
        <f>VLOOKUP(A314,'T-SMP'!$E$10:$F$68,2,0)</f>
        <v>0</v>
      </c>
      <c r="H314" t="s">
        <v>279</v>
      </c>
      <c r="I314" s="22">
        <f>ROUND(D314/H311* G314,5)</f>
        <v>0</v>
      </c>
      <c r="J314" s="22"/>
    </row>
    <row r="315" spans="1:26" x14ac:dyDescent="0.25">
      <c r="C315" s="23" t="s">
        <v>282</v>
      </c>
      <c r="K315" s="22">
        <f>SUM(I313:I314)</f>
        <v>0</v>
      </c>
    </row>
    <row r="317" spans="1:26" x14ac:dyDescent="0.25">
      <c r="C317" s="23" t="s">
        <v>294</v>
      </c>
      <c r="G317">
        <v>1.5</v>
      </c>
      <c r="H317" t="s">
        <v>295</v>
      </c>
      <c r="I317">
        <f>ROUND(G317/100*K315,5)</f>
        <v>0</v>
      </c>
    </row>
    <row r="318" spans="1:26" x14ac:dyDescent="0.25">
      <c r="C318" s="23" t="s">
        <v>296</v>
      </c>
      <c r="K318" s="50">
        <f>SUM(I312:I317)</f>
        <v>0</v>
      </c>
    </row>
    <row r="319" spans="1:26" x14ac:dyDescent="0.25">
      <c r="C319" s="23" t="s">
        <v>297</v>
      </c>
      <c r="K319" s="50">
        <f>SUM(K318:K318)</f>
        <v>0</v>
      </c>
    </row>
    <row r="321" spans="1:26" ht="45" customHeight="1" x14ac:dyDescent="0.25">
      <c r="A321" s="19" t="s">
        <v>383</v>
      </c>
      <c r="B321" s="20" t="s">
        <v>45</v>
      </c>
      <c r="C321" s="60" t="s">
        <v>384</v>
      </c>
      <c r="D321" s="61"/>
      <c r="E321" s="61"/>
      <c r="F321" s="20"/>
      <c r="G321" s="21" t="s">
        <v>272</v>
      </c>
      <c r="H321" s="62">
        <v>2.1680000000000001</v>
      </c>
      <c r="I321" s="61"/>
      <c r="J321" s="20" t="str">
        <f>+A321</f>
        <v>GRH1GI01</v>
      </c>
      <c r="K321" s="48">
        <f>ROUND(K336,2)</f>
        <v>0</v>
      </c>
      <c r="L321" s="20"/>
      <c r="M321" s="20"/>
      <c r="N321" s="20"/>
      <c r="O321" s="20"/>
      <c r="P321" s="20"/>
      <c r="Q321" s="20"/>
      <c r="R321" s="20"/>
      <c r="S321" s="20"/>
      <c r="T321" s="20"/>
      <c r="U321" s="20"/>
      <c r="V321" s="20"/>
      <c r="W321" s="20"/>
      <c r="X321" s="20"/>
      <c r="Y321" s="20"/>
      <c r="Z321" s="20"/>
    </row>
    <row r="322" spans="1:26" x14ac:dyDescent="0.25">
      <c r="A322" s="15" t="s">
        <v>273</v>
      </c>
    </row>
    <row r="323" spans="1:26" x14ac:dyDescent="0.25">
      <c r="A323" t="s">
        <v>274</v>
      </c>
      <c r="B323" t="s">
        <v>275</v>
      </c>
      <c r="C323" t="s">
        <v>276</v>
      </c>
      <c r="D323" s="49">
        <v>3.0000000000000001E-3</v>
      </c>
      <c r="E323" t="s">
        <v>277</v>
      </c>
      <c r="F323" t="s">
        <v>278</v>
      </c>
      <c r="G323" s="22">
        <f>VLOOKUP(A323,'T-SMP'!$E$10:$F$68,2,0)</f>
        <v>0</v>
      </c>
      <c r="H323" t="s">
        <v>279</v>
      </c>
      <c r="I323" s="22">
        <f>ROUND(D323/H321* G323,5)</f>
        <v>0</v>
      </c>
      <c r="J323" s="22"/>
    </row>
    <row r="324" spans="1:26" x14ac:dyDescent="0.25">
      <c r="A324" t="s">
        <v>280</v>
      </c>
      <c r="B324" t="s">
        <v>275</v>
      </c>
      <c r="C324" t="s">
        <v>281</v>
      </c>
      <c r="D324" s="49">
        <v>3.0000000000000001E-3</v>
      </c>
      <c r="E324" t="s">
        <v>277</v>
      </c>
      <c r="F324" t="s">
        <v>278</v>
      </c>
      <c r="G324" s="22">
        <f>VLOOKUP(A324,'T-SMP'!$E$10:$F$68,2,0)</f>
        <v>0</v>
      </c>
      <c r="H324" t="s">
        <v>279</v>
      </c>
      <c r="I324" s="22">
        <f>ROUND(D324/H321* G324,5)</f>
        <v>0</v>
      </c>
      <c r="J324" s="22"/>
    </row>
    <row r="325" spans="1:26" x14ac:dyDescent="0.25">
      <c r="C325" s="23" t="s">
        <v>282</v>
      </c>
      <c r="K325" s="22">
        <f>SUM(I323:I324)</f>
        <v>0</v>
      </c>
    </row>
    <row r="326" spans="1:26" x14ac:dyDescent="0.25">
      <c r="A326" s="15" t="s">
        <v>283</v>
      </c>
    </row>
    <row r="327" spans="1:26" ht="30" x14ac:dyDescent="0.25">
      <c r="A327" t="s">
        <v>385</v>
      </c>
      <c r="B327" t="s">
        <v>275</v>
      </c>
      <c r="C327" s="33" t="s">
        <v>378</v>
      </c>
      <c r="D327" s="49">
        <v>5.0000000000000001E-3</v>
      </c>
      <c r="E327" t="s">
        <v>277</v>
      </c>
      <c r="F327" t="s">
        <v>278</v>
      </c>
      <c r="G327" s="22">
        <f>VLOOKUP(A327,'T-SMP'!$E$10:$F$68,2,0)</f>
        <v>0</v>
      </c>
      <c r="H327" t="s">
        <v>279</v>
      </c>
      <c r="I327" s="22">
        <f>ROUND(D327/H321* G327,5)</f>
        <v>0</v>
      </c>
      <c r="J327" s="22"/>
    </row>
    <row r="328" spans="1:26" x14ac:dyDescent="0.25">
      <c r="A328" t="s">
        <v>286</v>
      </c>
      <c r="B328" t="s">
        <v>275</v>
      </c>
      <c r="C328" t="s">
        <v>287</v>
      </c>
      <c r="D328" s="49">
        <v>1E-3</v>
      </c>
      <c r="E328" t="s">
        <v>277</v>
      </c>
      <c r="F328" t="s">
        <v>278</v>
      </c>
      <c r="G328" s="22">
        <f>VLOOKUP(A328,'T-SMP'!$E$10:$F$68,2,0)</f>
        <v>0</v>
      </c>
      <c r="H328" t="s">
        <v>279</v>
      </c>
      <c r="I328" s="22">
        <f>ROUND(D328/H321* G328,5)</f>
        <v>0</v>
      </c>
      <c r="J328" s="22"/>
    </row>
    <row r="329" spans="1:26" x14ac:dyDescent="0.25">
      <c r="C329" s="23" t="s">
        <v>288</v>
      </c>
      <c r="K329" s="22">
        <f>SUM(I327:I328)</f>
        <v>0</v>
      </c>
    </row>
    <row r="330" spans="1:26" x14ac:dyDescent="0.25">
      <c r="A330" s="15" t="s">
        <v>289</v>
      </c>
    </row>
    <row r="331" spans="1:26" ht="75" x14ac:dyDescent="0.25">
      <c r="A331" t="s">
        <v>304</v>
      </c>
      <c r="B331" t="s">
        <v>291</v>
      </c>
      <c r="C331" s="33" t="s">
        <v>305</v>
      </c>
      <c r="D331" s="49">
        <v>1E-4</v>
      </c>
      <c r="F331" t="s">
        <v>278</v>
      </c>
      <c r="G331" s="22">
        <f>VLOOKUP(A331,'T-SMP'!$E$10:$F$68,2,0)</f>
        <v>0</v>
      </c>
      <c r="H331" t="s">
        <v>279</v>
      </c>
      <c r="I331" s="22">
        <f>ROUND(D331* G331,5)</f>
        <v>0</v>
      </c>
      <c r="J331" s="22"/>
    </row>
    <row r="332" spans="1:26" x14ac:dyDescent="0.25">
      <c r="C332" s="23" t="s">
        <v>293</v>
      </c>
      <c r="K332" s="22">
        <f>SUM(I331:I331)</f>
        <v>0</v>
      </c>
    </row>
    <row r="334" spans="1:26" x14ac:dyDescent="0.25">
      <c r="C334" s="23" t="s">
        <v>294</v>
      </c>
      <c r="G334">
        <v>1.5</v>
      </c>
      <c r="H334" t="s">
        <v>295</v>
      </c>
      <c r="I334">
        <f>ROUND(G334/100*K325,5)</f>
        <v>0</v>
      </c>
    </row>
    <row r="335" spans="1:26" x14ac:dyDescent="0.25">
      <c r="C335" s="23" t="s">
        <v>296</v>
      </c>
      <c r="K335" s="50">
        <f>SUM(I322:I334)</f>
        <v>0</v>
      </c>
    </row>
    <row r="336" spans="1:26" x14ac:dyDescent="0.25">
      <c r="C336" s="23" t="s">
        <v>297</v>
      </c>
      <c r="K336" s="50">
        <f>SUM(K335:K335)</f>
        <v>0</v>
      </c>
    </row>
    <row r="338" spans="1:26" ht="45" customHeight="1" x14ac:dyDescent="0.25">
      <c r="A338" s="19" t="s">
        <v>386</v>
      </c>
      <c r="B338" s="20" t="s">
        <v>28</v>
      </c>
      <c r="C338" s="60" t="s">
        <v>387</v>
      </c>
      <c r="D338" s="61"/>
      <c r="E338" s="61"/>
      <c r="F338" s="20"/>
      <c r="G338" s="21" t="s">
        <v>272</v>
      </c>
      <c r="H338" s="62">
        <v>1</v>
      </c>
      <c r="I338" s="61"/>
      <c r="J338" s="20" t="str">
        <f>+A338</f>
        <v>P21R0-92H0</v>
      </c>
      <c r="K338" s="48">
        <f>ROUND(K355,2)</f>
        <v>0</v>
      </c>
      <c r="L338" s="20"/>
      <c r="M338" s="20"/>
      <c r="N338" s="20"/>
      <c r="O338" s="20"/>
      <c r="P338" s="20"/>
      <c r="Q338" s="20"/>
      <c r="R338" s="20"/>
      <c r="S338" s="20"/>
      <c r="T338" s="20"/>
      <c r="U338" s="20"/>
      <c r="V338" s="20"/>
      <c r="W338" s="20"/>
      <c r="X338" s="20"/>
      <c r="Y338" s="20"/>
      <c r="Z338" s="20"/>
    </row>
    <row r="339" spans="1:26" x14ac:dyDescent="0.25">
      <c r="A339" s="15" t="s">
        <v>273</v>
      </c>
    </row>
    <row r="340" spans="1:26" x14ac:dyDescent="0.25">
      <c r="A340" t="s">
        <v>280</v>
      </c>
      <c r="B340" t="s">
        <v>275</v>
      </c>
      <c r="C340" t="s">
        <v>281</v>
      </c>
      <c r="D340" s="49">
        <v>1</v>
      </c>
      <c r="E340" t="s">
        <v>277</v>
      </c>
      <c r="F340" t="s">
        <v>278</v>
      </c>
      <c r="G340" s="22">
        <f>VLOOKUP(A340,'T-SMP'!$E$10:$F$68,2,0)</f>
        <v>0</v>
      </c>
      <c r="H340" t="s">
        <v>279</v>
      </c>
      <c r="I340" s="22">
        <f>ROUND(D340/H338* G340,5)</f>
        <v>0</v>
      </c>
      <c r="J340" s="22"/>
    </row>
    <row r="341" spans="1:26" ht="30" x14ac:dyDescent="0.25">
      <c r="A341" t="s">
        <v>388</v>
      </c>
      <c r="B341" t="s">
        <v>275</v>
      </c>
      <c r="C341" s="33" t="s">
        <v>389</v>
      </c>
      <c r="D341" s="49">
        <v>2</v>
      </c>
      <c r="E341" t="s">
        <v>277</v>
      </c>
      <c r="F341" t="s">
        <v>278</v>
      </c>
      <c r="G341" s="22">
        <f>VLOOKUP(A341,'T-SMP'!$E$10:$F$68,2,0)</f>
        <v>0</v>
      </c>
      <c r="H341" t="s">
        <v>279</v>
      </c>
      <c r="I341" s="22">
        <f>ROUND(D341/H338* G341,5)</f>
        <v>0</v>
      </c>
      <c r="J341" s="22"/>
    </row>
    <row r="342" spans="1:26" x14ac:dyDescent="0.25">
      <c r="C342" s="23" t="s">
        <v>282</v>
      </c>
      <c r="K342" s="22">
        <f>SUM(I340:I341)</f>
        <v>0</v>
      </c>
    </row>
    <row r="343" spans="1:26" x14ac:dyDescent="0.25">
      <c r="A343" s="15" t="s">
        <v>283</v>
      </c>
    </row>
    <row r="344" spans="1:26" x14ac:dyDescent="0.25">
      <c r="A344" t="s">
        <v>390</v>
      </c>
      <c r="B344" t="s">
        <v>275</v>
      </c>
      <c r="C344" t="s">
        <v>375</v>
      </c>
      <c r="D344" s="49">
        <v>1.1000000000000001</v>
      </c>
      <c r="E344" t="s">
        <v>277</v>
      </c>
      <c r="F344" t="s">
        <v>278</v>
      </c>
      <c r="G344" s="22">
        <f>VLOOKUP(A344,'T-SMP'!$E$10:$F$68,2,0)</f>
        <v>0</v>
      </c>
      <c r="H344" t="s">
        <v>279</v>
      </c>
      <c r="I344" s="22">
        <f>ROUND(D344/H338* G344,5)</f>
        <v>0</v>
      </c>
      <c r="J344" s="22"/>
    </row>
    <row r="345" spans="1:26" x14ac:dyDescent="0.25">
      <c r="A345" t="s">
        <v>371</v>
      </c>
      <c r="B345" t="s">
        <v>275</v>
      </c>
      <c r="C345" t="s">
        <v>324</v>
      </c>
      <c r="D345" s="49">
        <v>2</v>
      </c>
      <c r="E345" t="s">
        <v>277</v>
      </c>
      <c r="F345" t="s">
        <v>278</v>
      </c>
      <c r="G345" s="22">
        <f>VLOOKUP(A345,'T-SMP'!$E$10:$F$68,2,0)</f>
        <v>0</v>
      </c>
      <c r="H345" t="s">
        <v>279</v>
      </c>
      <c r="I345" s="22">
        <f>ROUND(D345/H338* G345,5)</f>
        <v>0</v>
      </c>
      <c r="J345" s="22"/>
    </row>
    <row r="346" spans="1:26" ht="30" x14ac:dyDescent="0.25">
      <c r="A346" t="s">
        <v>391</v>
      </c>
      <c r="B346" t="s">
        <v>275</v>
      </c>
      <c r="C346" s="33" t="s">
        <v>392</v>
      </c>
      <c r="D346" s="49">
        <v>1.05</v>
      </c>
      <c r="E346" t="s">
        <v>277</v>
      </c>
      <c r="F346" t="s">
        <v>278</v>
      </c>
      <c r="G346" s="22">
        <f>VLOOKUP(A346,'T-SMP'!$E$10:$F$68,2,0)</f>
        <v>0</v>
      </c>
      <c r="H346" t="s">
        <v>279</v>
      </c>
      <c r="I346" s="22">
        <f>ROUND(D346/H338* G346,5)</f>
        <v>0</v>
      </c>
      <c r="J346" s="22"/>
    </row>
    <row r="347" spans="1:26" x14ac:dyDescent="0.25">
      <c r="C347" s="23" t="s">
        <v>288</v>
      </c>
      <c r="K347" s="22">
        <f>SUM(I344:I346)</f>
        <v>0</v>
      </c>
    </row>
    <row r="348" spans="1:26" x14ac:dyDescent="0.25">
      <c r="A348" s="15" t="s">
        <v>289</v>
      </c>
    </row>
    <row r="349" spans="1:26" ht="75" x14ac:dyDescent="0.25">
      <c r="A349" t="s">
        <v>393</v>
      </c>
      <c r="B349" t="s">
        <v>291</v>
      </c>
      <c r="C349" s="33" t="s">
        <v>394</v>
      </c>
      <c r="D349" s="49">
        <v>0.43</v>
      </c>
      <c r="F349" t="s">
        <v>278</v>
      </c>
      <c r="G349" s="22">
        <f>VLOOKUP(A349,'T-SMP'!$E$10:$F$68,2,0)</f>
        <v>0</v>
      </c>
      <c r="H349" t="s">
        <v>279</v>
      </c>
      <c r="I349" s="22">
        <f>ROUND(D349* G349,5)</f>
        <v>0</v>
      </c>
      <c r="J349" s="22"/>
    </row>
    <row r="350" spans="1:26" ht="75" x14ac:dyDescent="0.25">
      <c r="A350" t="s">
        <v>395</v>
      </c>
      <c r="B350" t="s">
        <v>291</v>
      </c>
      <c r="C350" s="33" t="s">
        <v>396</v>
      </c>
      <c r="D350" s="49">
        <v>0.15</v>
      </c>
      <c r="F350" t="s">
        <v>278</v>
      </c>
      <c r="G350" s="22">
        <f>VLOOKUP(A350,'T-SMP'!$E$10:$F$68,2,0)</f>
        <v>0</v>
      </c>
      <c r="H350" t="s">
        <v>279</v>
      </c>
      <c r="I350" s="22">
        <f>ROUND(D350* G350,5)</f>
        <v>0</v>
      </c>
      <c r="J350" s="22"/>
    </row>
    <row r="351" spans="1:26" x14ac:dyDescent="0.25">
      <c r="C351" s="23" t="s">
        <v>293</v>
      </c>
      <c r="K351" s="22">
        <f>SUM(I349:I350)</f>
        <v>0</v>
      </c>
    </row>
    <row r="353" spans="1:26" x14ac:dyDescent="0.25">
      <c r="C353" s="23" t="s">
        <v>294</v>
      </c>
      <c r="G353">
        <v>1.5</v>
      </c>
      <c r="H353" t="s">
        <v>295</v>
      </c>
      <c r="I353">
        <f>ROUND(G353/100*K342,5)</f>
        <v>0</v>
      </c>
    </row>
    <row r="354" spans="1:26" x14ac:dyDescent="0.25">
      <c r="C354" s="23" t="s">
        <v>296</v>
      </c>
      <c r="K354" s="50">
        <f>SUM(I339:I353)</f>
        <v>0</v>
      </c>
    </row>
    <row r="355" spans="1:26" x14ac:dyDescent="0.25">
      <c r="C355" s="23" t="s">
        <v>297</v>
      </c>
      <c r="K355" s="50">
        <f>SUM(K354:K354)</f>
        <v>0</v>
      </c>
    </row>
    <row r="357" spans="1:26" ht="45" customHeight="1" x14ac:dyDescent="0.25">
      <c r="A357" s="19" t="s">
        <v>397</v>
      </c>
      <c r="B357" s="20" t="s">
        <v>28</v>
      </c>
      <c r="C357" s="60" t="s">
        <v>398</v>
      </c>
      <c r="D357" s="61"/>
      <c r="E357" s="61"/>
      <c r="F357" s="20"/>
      <c r="G357" s="21" t="s">
        <v>272</v>
      </c>
      <c r="H357" s="62">
        <v>1</v>
      </c>
      <c r="I357" s="61"/>
      <c r="J357" s="20" t="str">
        <f>+A357</f>
        <v>P21R0-92HW</v>
      </c>
      <c r="K357" s="48">
        <f>ROUND(K373,2)</f>
        <v>0</v>
      </c>
      <c r="L357" s="20"/>
      <c r="M357" s="20"/>
      <c r="N357" s="20"/>
      <c r="O357" s="20"/>
      <c r="P357" s="20"/>
      <c r="Q357" s="20"/>
      <c r="R357" s="20"/>
      <c r="S357" s="20"/>
      <c r="T357" s="20"/>
      <c r="U357" s="20"/>
      <c r="V357" s="20"/>
      <c r="W357" s="20"/>
      <c r="X357" s="20"/>
      <c r="Y357" s="20"/>
      <c r="Z357" s="20"/>
    </row>
    <row r="358" spans="1:26" x14ac:dyDescent="0.25">
      <c r="A358" s="15" t="s">
        <v>273</v>
      </c>
    </row>
    <row r="359" spans="1:26" x14ac:dyDescent="0.25">
      <c r="A359" t="s">
        <v>280</v>
      </c>
      <c r="B359" t="s">
        <v>275</v>
      </c>
      <c r="C359" t="s">
        <v>281</v>
      </c>
      <c r="D359" s="49">
        <v>1</v>
      </c>
      <c r="E359" t="s">
        <v>277</v>
      </c>
      <c r="F359" t="s">
        <v>278</v>
      </c>
      <c r="G359" s="22">
        <f>VLOOKUP(A359,'T-SMP'!$E$10:$F$68,2,0)</f>
        <v>0</v>
      </c>
      <c r="H359" t="s">
        <v>279</v>
      </c>
      <c r="I359" s="22">
        <f>ROUND(D359/H357* G359,5)</f>
        <v>0</v>
      </c>
      <c r="J359" s="22"/>
    </row>
    <row r="360" spans="1:26" ht="30" x14ac:dyDescent="0.25">
      <c r="A360" t="s">
        <v>388</v>
      </c>
      <c r="B360" t="s">
        <v>275</v>
      </c>
      <c r="C360" s="33" t="s">
        <v>389</v>
      </c>
      <c r="D360" s="49">
        <v>2</v>
      </c>
      <c r="E360" t="s">
        <v>277</v>
      </c>
      <c r="F360" t="s">
        <v>278</v>
      </c>
      <c r="G360" s="22">
        <f>VLOOKUP(A360,'T-SMP'!$E$10:$F$68,2,0)</f>
        <v>0</v>
      </c>
      <c r="H360" t="s">
        <v>279</v>
      </c>
      <c r="I360" s="22">
        <f>ROUND(D360/H357* G360,5)</f>
        <v>0</v>
      </c>
      <c r="J360" s="22"/>
    </row>
    <row r="361" spans="1:26" x14ac:dyDescent="0.25">
      <c r="C361" s="23" t="s">
        <v>282</v>
      </c>
      <c r="K361" s="22">
        <f>SUM(I359:I360)</f>
        <v>0</v>
      </c>
    </row>
    <row r="362" spans="1:26" x14ac:dyDescent="0.25">
      <c r="A362" s="15" t="s">
        <v>283</v>
      </c>
    </row>
    <row r="363" spans="1:26" x14ac:dyDescent="0.25">
      <c r="A363" t="s">
        <v>390</v>
      </c>
      <c r="B363" t="s">
        <v>275</v>
      </c>
      <c r="C363" t="s">
        <v>375</v>
      </c>
      <c r="D363" s="49">
        <v>1</v>
      </c>
      <c r="E363" t="s">
        <v>277</v>
      </c>
      <c r="F363" t="s">
        <v>278</v>
      </c>
      <c r="G363" s="22">
        <f>VLOOKUP(A363,'T-SMP'!$E$10:$F$68,2,0)</f>
        <v>0</v>
      </c>
      <c r="H363" t="s">
        <v>279</v>
      </c>
      <c r="I363" s="22">
        <f>ROUND(D363/H357* G363,5)</f>
        <v>0</v>
      </c>
      <c r="J363" s="22"/>
    </row>
    <row r="364" spans="1:26" x14ac:dyDescent="0.25">
      <c r="A364" t="s">
        <v>371</v>
      </c>
      <c r="B364" t="s">
        <v>275</v>
      </c>
      <c r="C364" t="s">
        <v>324</v>
      </c>
      <c r="D364" s="49">
        <v>2</v>
      </c>
      <c r="E364" t="s">
        <v>277</v>
      </c>
      <c r="F364" t="s">
        <v>278</v>
      </c>
      <c r="G364" s="22">
        <f>VLOOKUP(A364,'T-SMP'!$E$10:$F$68,2,0)</f>
        <v>0</v>
      </c>
      <c r="H364" t="s">
        <v>279</v>
      </c>
      <c r="I364" s="22">
        <f>ROUND(D364/H357* G364,5)</f>
        <v>0</v>
      </c>
      <c r="J364" s="22"/>
    </row>
    <row r="365" spans="1:26" x14ac:dyDescent="0.25">
      <c r="C365" s="23" t="s">
        <v>288</v>
      </c>
      <c r="K365" s="22">
        <f>SUM(I363:I364)</f>
        <v>0</v>
      </c>
    </row>
    <row r="366" spans="1:26" x14ac:dyDescent="0.25">
      <c r="A366" s="15" t="s">
        <v>289</v>
      </c>
    </row>
    <row r="367" spans="1:26" ht="75" x14ac:dyDescent="0.25">
      <c r="A367" t="s">
        <v>395</v>
      </c>
      <c r="B367" t="s">
        <v>291</v>
      </c>
      <c r="C367" s="33" t="s">
        <v>396</v>
      </c>
      <c r="D367" s="49">
        <v>0.15</v>
      </c>
      <c r="F367" t="s">
        <v>278</v>
      </c>
      <c r="G367" s="22">
        <f>VLOOKUP(A367,'T-SMP'!$E$10:$F$68,2,0)</f>
        <v>0</v>
      </c>
      <c r="H367" t="s">
        <v>279</v>
      </c>
      <c r="I367" s="22">
        <f>ROUND(D367* G367,5)</f>
        <v>0</v>
      </c>
      <c r="J367" s="22"/>
    </row>
    <row r="368" spans="1:26" ht="75" x14ac:dyDescent="0.25">
      <c r="A368" t="s">
        <v>393</v>
      </c>
      <c r="B368" t="s">
        <v>291</v>
      </c>
      <c r="C368" s="33" t="s">
        <v>394</v>
      </c>
      <c r="D368" s="49">
        <v>0.36</v>
      </c>
      <c r="F368" t="s">
        <v>278</v>
      </c>
      <c r="G368" s="22">
        <f>VLOOKUP(A368,'T-SMP'!$E$10:$F$68,2,0)</f>
        <v>0</v>
      </c>
      <c r="H368" t="s">
        <v>279</v>
      </c>
      <c r="I368" s="22">
        <f>ROUND(D368* G368,5)</f>
        <v>0</v>
      </c>
      <c r="J368" s="22"/>
    </row>
    <row r="369" spans="1:26" x14ac:dyDescent="0.25">
      <c r="C369" s="23" t="s">
        <v>293</v>
      </c>
      <c r="K369" s="22">
        <f>SUM(I367:I368)</f>
        <v>0</v>
      </c>
    </row>
    <row r="371" spans="1:26" x14ac:dyDescent="0.25">
      <c r="C371" s="23" t="s">
        <v>294</v>
      </c>
      <c r="G371">
        <v>1.5</v>
      </c>
      <c r="H371" t="s">
        <v>295</v>
      </c>
      <c r="I371">
        <f>ROUND(G371/100*K361,5)</f>
        <v>0</v>
      </c>
    </row>
    <row r="372" spans="1:26" x14ac:dyDescent="0.25">
      <c r="C372" s="23" t="s">
        <v>296</v>
      </c>
      <c r="K372" s="50">
        <f>SUM(I358:I371)</f>
        <v>0</v>
      </c>
    </row>
    <row r="373" spans="1:26" x14ac:dyDescent="0.25">
      <c r="C373" s="23" t="s">
        <v>297</v>
      </c>
      <c r="K373" s="50">
        <f>SUM(K372:K372)</f>
        <v>0</v>
      </c>
    </row>
    <row r="375" spans="1:26" ht="45" customHeight="1" x14ac:dyDescent="0.25">
      <c r="A375" s="19" t="s">
        <v>399</v>
      </c>
      <c r="B375" s="20" t="s">
        <v>28</v>
      </c>
      <c r="C375" s="60" t="s">
        <v>400</v>
      </c>
      <c r="D375" s="61"/>
      <c r="E375" s="61"/>
      <c r="F375" s="20"/>
      <c r="G375" s="21" t="s">
        <v>272</v>
      </c>
      <c r="H375" s="62">
        <v>1</v>
      </c>
      <c r="I375" s="61"/>
      <c r="J375" s="20" t="str">
        <f>+A375</f>
        <v>P21R0-ARD1</v>
      </c>
      <c r="K375" s="48">
        <f>ROUND(K392,2)</f>
        <v>0</v>
      </c>
      <c r="L375" s="20"/>
      <c r="M375" s="20"/>
      <c r="N375" s="20"/>
      <c r="O375" s="20"/>
      <c r="P375" s="20"/>
      <c r="Q375" s="20"/>
      <c r="R375" s="20"/>
      <c r="S375" s="20"/>
      <c r="T375" s="20"/>
      <c r="U375" s="20"/>
      <c r="V375" s="20"/>
      <c r="W375" s="20"/>
      <c r="X375" s="20"/>
      <c r="Y375" s="20"/>
      <c r="Z375" s="20"/>
    </row>
    <row r="376" spans="1:26" x14ac:dyDescent="0.25">
      <c r="A376" s="15" t="s">
        <v>273</v>
      </c>
    </row>
    <row r="377" spans="1:26" x14ac:dyDescent="0.25">
      <c r="A377" t="s">
        <v>274</v>
      </c>
      <c r="B377" t="s">
        <v>275</v>
      </c>
      <c r="C377" t="s">
        <v>276</v>
      </c>
      <c r="D377" s="49">
        <v>0.30599999999999999</v>
      </c>
      <c r="E377" t="s">
        <v>277</v>
      </c>
      <c r="F377" t="s">
        <v>278</v>
      </c>
      <c r="G377" s="22">
        <f>VLOOKUP(A377,'T-SMP'!$E$10:$F$68,2,0)</f>
        <v>0</v>
      </c>
      <c r="H377" t="s">
        <v>279</v>
      </c>
      <c r="I377" s="22">
        <f>ROUND(D377/H375* G377,5)</f>
        <v>0</v>
      </c>
      <c r="J377" s="22"/>
    </row>
    <row r="378" spans="1:26" x14ac:dyDescent="0.25">
      <c r="A378" t="s">
        <v>280</v>
      </c>
      <c r="B378" t="s">
        <v>275</v>
      </c>
      <c r="C378" t="s">
        <v>281</v>
      </c>
      <c r="D378" s="49">
        <v>0.60299999999999998</v>
      </c>
      <c r="E378" t="s">
        <v>277</v>
      </c>
      <c r="F378" t="s">
        <v>278</v>
      </c>
      <c r="G378" s="22">
        <f>VLOOKUP(A378,'T-SMP'!$E$10:$F$68,2,0)</f>
        <v>0</v>
      </c>
      <c r="H378" t="s">
        <v>279</v>
      </c>
      <c r="I378" s="22">
        <f>ROUND(D378/H375* G378,5)</f>
        <v>0</v>
      </c>
      <c r="J378" s="22"/>
    </row>
    <row r="379" spans="1:26" x14ac:dyDescent="0.25">
      <c r="C379" s="23" t="s">
        <v>282</v>
      </c>
      <c r="K379" s="22">
        <f>SUM(I377:I378)</f>
        <v>0</v>
      </c>
    </row>
    <row r="380" spans="1:26" x14ac:dyDescent="0.25">
      <c r="A380" s="15" t="s">
        <v>283</v>
      </c>
    </row>
    <row r="381" spans="1:26" ht="45" x14ac:dyDescent="0.25">
      <c r="A381" t="s">
        <v>401</v>
      </c>
      <c r="B381" t="s">
        <v>275</v>
      </c>
      <c r="C381" s="33" t="s">
        <v>402</v>
      </c>
      <c r="D381" s="49">
        <v>0.3</v>
      </c>
      <c r="E381" t="s">
        <v>277</v>
      </c>
      <c r="F381" t="s">
        <v>278</v>
      </c>
      <c r="G381" s="22">
        <f>VLOOKUP(A381,'T-SMP'!$E$10:$F$68,2,0)</f>
        <v>0</v>
      </c>
      <c r="H381" t="s">
        <v>279</v>
      </c>
      <c r="I381" s="22">
        <f>ROUND(D381/H375* G381,5)</f>
        <v>0</v>
      </c>
      <c r="J381" s="22"/>
    </row>
    <row r="382" spans="1:26" x14ac:dyDescent="0.25">
      <c r="A382" t="s">
        <v>371</v>
      </c>
      <c r="B382" t="s">
        <v>275</v>
      </c>
      <c r="C382" t="s">
        <v>324</v>
      </c>
      <c r="D382" s="49">
        <v>0.23400000000000001</v>
      </c>
      <c r="E382" t="s">
        <v>277</v>
      </c>
      <c r="F382" t="s">
        <v>278</v>
      </c>
      <c r="G382" s="22">
        <f>VLOOKUP(A382,'T-SMP'!$E$10:$F$68,2,0)</f>
        <v>0</v>
      </c>
      <c r="H382" t="s">
        <v>279</v>
      </c>
      <c r="I382" s="22">
        <f>ROUND(D382/H375* G382,5)</f>
        <v>0</v>
      </c>
      <c r="J382" s="22"/>
    </row>
    <row r="383" spans="1:26" x14ac:dyDescent="0.25">
      <c r="A383" t="s">
        <v>390</v>
      </c>
      <c r="B383" t="s">
        <v>275</v>
      </c>
      <c r="C383" t="s">
        <v>375</v>
      </c>
      <c r="D383" s="49">
        <v>0.3</v>
      </c>
      <c r="E383" t="s">
        <v>277</v>
      </c>
      <c r="F383" t="s">
        <v>278</v>
      </c>
      <c r="G383" s="22">
        <f>VLOOKUP(A383,'T-SMP'!$E$10:$F$68,2,0)</f>
        <v>0</v>
      </c>
      <c r="H383" t="s">
        <v>279</v>
      </c>
      <c r="I383" s="22">
        <f>ROUND(D383/H375* G383,5)</f>
        <v>0</v>
      </c>
      <c r="J383" s="22"/>
    </row>
    <row r="384" spans="1:26" x14ac:dyDescent="0.25">
      <c r="C384" s="23" t="s">
        <v>288</v>
      </c>
      <c r="K384" s="22">
        <f>SUM(I381:I383)</f>
        <v>0</v>
      </c>
    </row>
    <row r="385" spans="1:26" x14ac:dyDescent="0.25">
      <c r="A385" s="15" t="s">
        <v>289</v>
      </c>
    </row>
    <row r="386" spans="1:26" ht="75" x14ac:dyDescent="0.25">
      <c r="A386" t="s">
        <v>393</v>
      </c>
      <c r="B386" t="s">
        <v>291</v>
      </c>
      <c r="C386" s="33" t="s">
        <v>394</v>
      </c>
      <c r="D386" s="49">
        <v>0.02</v>
      </c>
      <c r="F386" t="s">
        <v>278</v>
      </c>
      <c r="G386" s="22">
        <f>VLOOKUP(A386,'T-SMP'!$E$10:$F$68,2,0)</f>
        <v>0</v>
      </c>
      <c r="H386" t="s">
        <v>279</v>
      </c>
      <c r="I386" s="22">
        <f>ROUND(D386* G386,5)</f>
        <v>0</v>
      </c>
      <c r="J386" s="22"/>
    </row>
    <row r="387" spans="1:26" ht="75" x14ac:dyDescent="0.25">
      <c r="A387" t="s">
        <v>395</v>
      </c>
      <c r="B387" t="s">
        <v>291</v>
      </c>
      <c r="C387" s="33" t="s">
        <v>396</v>
      </c>
      <c r="D387" s="49">
        <v>0.1</v>
      </c>
      <c r="F387" t="s">
        <v>278</v>
      </c>
      <c r="G387" s="22">
        <f>VLOOKUP(A387,'T-SMP'!$E$10:$F$68,2,0)</f>
        <v>0</v>
      </c>
      <c r="H387" t="s">
        <v>279</v>
      </c>
      <c r="I387" s="22">
        <f>ROUND(D387* G387,5)</f>
        <v>0</v>
      </c>
      <c r="J387" s="22"/>
    </row>
    <row r="388" spans="1:26" x14ac:dyDescent="0.25">
      <c r="C388" s="23" t="s">
        <v>293</v>
      </c>
      <c r="K388" s="22">
        <f>SUM(I386:I387)</f>
        <v>0</v>
      </c>
    </row>
    <row r="390" spans="1:26" x14ac:dyDescent="0.25">
      <c r="C390" s="23" t="s">
        <v>294</v>
      </c>
      <c r="G390">
        <v>1.5</v>
      </c>
      <c r="H390" t="s">
        <v>295</v>
      </c>
      <c r="I390">
        <f>ROUND(G390/100*K379,5)</f>
        <v>0</v>
      </c>
    </row>
    <row r="391" spans="1:26" x14ac:dyDescent="0.25">
      <c r="C391" s="23" t="s">
        <v>296</v>
      </c>
      <c r="K391" s="50">
        <f>SUM(I376:I390)</f>
        <v>0</v>
      </c>
    </row>
    <row r="392" spans="1:26" x14ac:dyDescent="0.25">
      <c r="C392" s="23" t="s">
        <v>297</v>
      </c>
      <c r="K392" s="50">
        <f>SUM(K391:K391)</f>
        <v>0</v>
      </c>
    </row>
    <row r="394" spans="1:26" ht="45" customHeight="1" x14ac:dyDescent="0.25">
      <c r="A394" s="19" t="s">
        <v>403</v>
      </c>
      <c r="B394" s="20" t="s">
        <v>28</v>
      </c>
      <c r="C394" s="60" t="s">
        <v>404</v>
      </c>
      <c r="D394" s="61"/>
      <c r="E394" s="61"/>
      <c r="F394" s="20"/>
      <c r="G394" s="21" t="s">
        <v>272</v>
      </c>
      <c r="H394" s="62">
        <v>1</v>
      </c>
      <c r="I394" s="61"/>
      <c r="J394" s="20" t="str">
        <f>+A394</f>
        <v>P21R0-ARD2</v>
      </c>
      <c r="K394" s="48">
        <f>ROUND(K410,2)</f>
        <v>0</v>
      </c>
      <c r="L394" s="20"/>
      <c r="M394" s="20"/>
      <c r="N394" s="20"/>
      <c r="O394" s="20"/>
      <c r="P394" s="20"/>
      <c r="Q394" s="20"/>
      <c r="R394" s="20"/>
      <c r="S394" s="20"/>
      <c r="T394" s="20"/>
      <c r="U394" s="20"/>
      <c r="V394" s="20"/>
      <c r="W394" s="20"/>
      <c r="X394" s="20"/>
      <c r="Y394" s="20"/>
      <c r="Z394" s="20"/>
    </row>
    <row r="395" spans="1:26" x14ac:dyDescent="0.25">
      <c r="A395" s="15" t="s">
        <v>273</v>
      </c>
    </row>
    <row r="396" spans="1:26" x14ac:dyDescent="0.25">
      <c r="A396" t="s">
        <v>280</v>
      </c>
      <c r="B396" t="s">
        <v>275</v>
      </c>
      <c r="C396" t="s">
        <v>281</v>
      </c>
      <c r="D396" s="49">
        <v>0.60299999999999998</v>
      </c>
      <c r="E396" t="s">
        <v>277</v>
      </c>
      <c r="F396" t="s">
        <v>278</v>
      </c>
      <c r="G396" s="22">
        <f>VLOOKUP(A396,'T-SMP'!$E$10:$F$68,2,0)</f>
        <v>0</v>
      </c>
      <c r="H396" t="s">
        <v>279</v>
      </c>
      <c r="I396" s="22">
        <f>ROUND(D396/H394* G396,5)</f>
        <v>0</v>
      </c>
      <c r="J396" s="22"/>
    </row>
    <row r="397" spans="1:26" x14ac:dyDescent="0.25">
      <c r="A397" t="s">
        <v>274</v>
      </c>
      <c r="B397" t="s">
        <v>275</v>
      </c>
      <c r="C397" t="s">
        <v>276</v>
      </c>
      <c r="D397" s="49">
        <v>0.30599999999999999</v>
      </c>
      <c r="E397" t="s">
        <v>277</v>
      </c>
      <c r="F397" t="s">
        <v>278</v>
      </c>
      <c r="G397" s="22">
        <f>VLOOKUP(A397,'T-SMP'!$E$10:$F$68,2,0)</f>
        <v>0</v>
      </c>
      <c r="H397" t="s">
        <v>279</v>
      </c>
      <c r="I397" s="22">
        <f>ROUND(D397/H394* G397,5)</f>
        <v>0</v>
      </c>
      <c r="J397" s="22"/>
    </row>
    <row r="398" spans="1:26" x14ac:dyDescent="0.25">
      <c r="C398" s="23" t="s">
        <v>282</v>
      </c>
      <c r="K398" s="22">
        <f>SUM(I396:I397)</f>
        <v>0</v>
      </c>
    </row>
    <row r="399" spans="1:26" x14ac:dyDescent="0.25">
      <c r="A399" s="15" t="s">
        <v>283</v>
      </c>
    </row>
    <row r="400" spans="1:26" x14ac:dyDescent="0.25">
      <c r="A400" t="s">
        <v>371</v>
      </c>
      <c r="B400" t="s">
        <v>275</v>
      </c>
      <c r="C400" t="s">
        <v>324</v>
      </c>
      <c r="D400" s="49">
        <v>0.23400000000000001</v>
      </c>
      <c r="E400" t="s">
        <v>277</v>
      </c>
      <c r="F400" t="s">
        <v>278</v>
      </c>
      <c r="G400" s="22">
        <f>VLOOKUP(A400,'T-SMP'!$E$10:$F$68,2,0)</f>
        <v>0</v>
      </c>
      <c r="H400" t="s">
        <v>279</v>
      </c>
      <c r="I400" s="22">
        <f>ROUND(D400/H394* G400,5)</f>
        <v>0</v>
      </c>
      <c r="J400" s="22"/>
    </row>
    <row r="401" spans="1:26" x14ac:dyDescent="0.25">
      <c r="A401" t="s">
        <v>390</v>
      </c>
      <c r="B401" t="s">
        <v>275</v>
      </c>
      <c r="C401" t="s">
        <v>375</v>
      </c>
      <c r="D401" s="49">
        <v>0.3</v>
      </c>
      <c r="E401" t="s">
        <v>277</v>
      </c>
      <c r="F401" t="s">
        <v>278</v>
      </c>
      <c r="G401" s="22">
        <f>VLOOKUP(A401,'T-SMP'!$E$10:$F$68,2,0)</f>
        <v>0</v>
      </c>
      <c r="H401" t="s">
        <v>279</v>
      </c>
      <c r="I401" s="22">
        <f>ROUND(D401/H394* G401,5)</f>
        <v>0</v>
      </c>
      <c r="J401" s="22"/>
    </row>
    <row r="402" spans="1:26" x14ac:dyDescent="0.25">
      <c r="C402" s="23" t="s">
        <v>288</v>
      </c>
      <c r="K402" s="22">
        <f>SUM(I400:I401)</f>
        <v>0</v>
      </c>
    </row>
    <row r="403" spans="1:26" x14ac:dyDescent="0.25">
      <c r="A403" s="15" t="s">
        <v>289</v>
      </c>
    </row>
    <row r="404" spans="1:26" ht="75" x14ac:dyDescent="0.25">
      <c r="A404" t="s">
        <v>393</v>
      </c>
      <c r="B404" t="s">
        <v>291</v>
      </c>
      <c r="C404" s="33" t="s">
        <v>394</v>
      </c>
      <c r="D404" s="49">
        <v>0.02</v>
      </c>
      <c r="F404" t="s">
        <v>278</v>
      </c>
      <c r="G404" s="22">
        <f>VLOOKUP(A404,'T-SMP'!$E$10:$F$68,2,0)</f>
        <v>0</v>
      </c>
      <c r="H404" t="s">
        <v>279</v>
      </c>
      <c r="I404" s="22">
        <f>ROUND(D404* G404,5)</f>
        <v>0</v>
      </c>
      <c r="J404" s="22"/>
    </row>
    <row r="405" spans="1:26" ht="75" x14ac:dyDescent="0.25">
      <c r="A405" t="s">
        <v>395</v>
      </c>
      <c r="B405" t="s">
        <v>291</v>
      </c>
      <c r="C405" s="33" t="s">
        <v>396</v>
      </c>
      <c r="D405" s="49">
        <v>0.1</v>
      </c>
      <c r="F405" t="s">
        <v>278</v>
      </c>
      <c r="G405" s="22">
        <f>VLOOKUP(A405,'T-SMP'!$E$10:$F$68,2,0)</f>
        <v>0</v>
      </c>
      <c r="H405" t="s">
        <v>279</v>
      </c>
      <c r="I405" s="22">
        <f>ROUND(D405* G405,5)</f>
        <v>0</v>
      </c>
      <c r="J405" s="22"/>
    </row>
    <row r="406" spans="1:26" x14ac:dyDescent="0.25">
      <c r="C406" s="23" t="s">
        <v>293</v>
      </c>
      <c r="K406" s="22">
        <f>SUM(I404:I405)</f>
        <v>0</v>
      </c>
    </row>
    <row r="408" spans="1:26" x14ac:dyDescent="0.25">
      <c r="C408" s="23" t="s">
        <v>294</v>
      </c>
      <c r="G408">
        <v>1.5</v>
      </c>
      <c r="H408" t="s">
        <v>295</v>
      </c>
      <c r="I408">
        <f>ROUND(G408/100*K398,5)</f>
        <v>0</v>
      </c>
    </row>
    <row r="409" spans="1:26" x14ac:dyDescent="0.25">
      <c r="C409" s="23" t="s">
        <v>296</v>
      </c>
      <c r="K409" s="50">
        <f>SUM(I395:I408)</f>
        <v>0</v>
      </c>
    </row>
    <row r="410" spans="1:26" x14ac:dyDescent="0.25">
      <c r="C410" s="23" t="s">
        <v>297</v>
      </c>
      <c r="K410" s="50">
        <f>SUM(K409:K409)</f>
        <v>0</v>
      </c>
    </row>
    <row r="412" spans="1:26" ht="45" customHeight="1" x14ac:dyDescent="0.25">
      <c r="A412" s="19" t="s">
        <v>405</v>
      </c>
      <c r="B412" s="20" t="s">
        <v>28</v>
      </c>
      <c r="C412" s="60" t="s">
        <v>406</v>
      </c>
      <c r="D412" s="61"/>
      <c r="E412" s="61"/>
      <c r="F412" s="20"/>
      <c r="G412" s="21" t="s">
        <v>272</v>
      </c>
      <c r="H412" s="62">
        <v>1</v>
      </c>
      <c r="I412" s="61"/>
      <c r="J412" s="20" t="str">
        <f>+A412</f>
        <v>P21R0-ARD3</v>
      </c>
      <c r="K412" s="48">
        <f>ROUND(K429,2)</f>
        <v>0</v>
      </c>
      <c r="L412" s="20"/>
      <c r="M412" s="20"/>
      <c r="N412" s="20"/>
      <c r="O412" s="20"/>
      <c r="P412" s="20"/>
      <c r="Q412" s="20"/>
      <c r="R412" s="20"/>
      <c r="S412" s="20"/>
      <c r="T412" s="20"/>
      <c r="U412" s="20"/>
      <c r="V412" s="20"/>
      <c r="W412" s="20"/>
      <c r="X412" s="20"/>
      <c r="Y412" s="20"/>
      <c r="Z412" s="20"/>
    </row>
    <row r="413" spans="1:26" x14ac:dyDescent="0.25">
      <c r="A413" s="15" t="s">
        <v>273</v>
      </c>
    </row>
    <row r="414" spans="1:26" x14ac:dyDescent="0.25">
      <c r="A414" t="s">
        <v>274</v>
      </c>
      <c r="B414" t="s">
        <v>275</v>
      </c>
      <c r="C414" t="s">
        <v>276</v>
      </c>
      <c r="D414" s="49">
        <v>0.37</v>
      </c>
      <c r="E414" t="s">
        <v>277</v>
      </c>
      <c r="F414" t="s">
        <v>278</v>
      </c>
      <c r="G414" s="22">
        <f>VLOOKUP(A414,'T-SMP'!$E$10:$F$68,2,0)</f>
        <v>0</v>
      </c>
      <c r="H414" t="s">
        <v>279</v>
      </c>
      <c r="I414" s="22">
        <f>ROUND(D414/H412* G414,5)</f>
        <v>0</v>
      </c>
      <c r="J414" s="22"/>
    </row>
    <row r="415" spans="1:26" x14ac:dyDescent="0.25">
      <c r="A415" t="s">
        <v>280</v>
      </c>
      <c r="B415" t="s">
        <v>275</v>
      </c>
      <c r="C415" t="s">
        <v>281</v>
      </c>
      <c r="D415" s="49">
        <v>0.60299999999999998</v>
      </c>
      <c r="E415" t="s">
        <v>277</v>
      </c>
      <c r="F415" t="s">
        <v>278</v>
      </c>
      <c r="G415" s="22">
        <f>VLOOKUP(A415,'T-SMP'!$E$10:$F$68,2,0)</f>
        <v>0</v>
      </c>
      <c r="H415" t="s">
        <v>279</v>
      </c>
      <c r="I415" s="22">
        <f>ROUND(D415/H412* G415,5)</f>
        <v>0</v>
      </c>
      <c r="J415" s="22"/>
    </row>
    <row r="416" spans="1:26" x14ac:dyDescent="0.25">
      <c r="C416" s="23" t="s">
        <v>282</v>
      </c>
      <c r="K416" s="22">
        <f>SUM(I414:I415)</f>
        <v>0</v>
      </c>
    </row>
    <row r="417" spans="1:26" x14ac:dyDescent="0.25">
      <c r="A417" s="15" t="s">
        <v>283</v>
      </c>
    </row>
    <row r="418" spans="1:26" x14ac:dyDescent="0.25">
      <c r="A418" t="s">
        <v>390</v>
      </c>
      <c r="B418" t="s">
        <v>275</v>
      </c>
      <c r="C418" t="s">
        <v>375</v>
      </c>
      <c r="D418" s="49">
        <v>0.3</v>
      </c>
      <c r="E418" t="s">
        <v>277</v>
      </c>
      <c r="F418" t="s">
        <v>278</v>
      </c>
      <c r="G418" s="22">
        <f>VLOOKUP(A418,'T-SMP'!$E$10:$F$68,2,0)</f>
        <v>0</v>
      </c>
      <c r="H418" t="s">
        <v>279</v>
      </c>
      <c r="I418" s="22">
        <f>ROUND(D418/H412* G418,5)</f>
        <v>0</v>
      </c>
      <c r="J418" s="22"/>
    </row>
    <row r="419" spans="1:26" ht="45" x14ac:dyDescent="0.25">
      <c r="A419" t="s">
        <v>401</v>
      </c>
      <c r="B419" t="s">
        <v>275</v>
      </c>
      <c r="C419" s="33" t="s">
        <v>402</v>
      </c>
      <c r="D419" s="49">
        <v>0.4</v>
      </c>
      <c r="E419" t="s">
        <v>277</v>
      </c>
      <c r="F419" t="s">
        <v>278</v>
      </c>
      <c r="G419" s="22">
        <f>VLOOKUP(A419,'T-SMP'!$E$10:$F$68,2,0)</f>
        <v>0</v>
      </c>
      <c r="H419" t="s">
        <v>279</v>
      </c>
      <c r="I419" s="22">
        <f>ROUND(D419/H412* G419,5)</f>
        <v>0</v>
      </c>
      <c r="J419" s="22"/>
    </row>
    <row r="420" spans="1:26" x14ac:dyDescent="0.25">
      <c r="A420" t="s">
        <v>371</v>
      </c>
      <c r="B420" t="s">
        <v>275</v>
      </c>
      <c r="C420" t="s">
        <v>324</v>
      </c>
      <c r="D420" s="49">
        <v>0.44</v>
      </c>
      <c r="E420" t="s">
        <v>277</v>
      </c>
      <c r="F420" t="s">
        <v>278</v>
      </c>
      <c r="G420" s="22">
        <f>VLOOKUP(A420,'T-SMP'!$E$10:$F$68,2,0)</f>
        <v>0</v>
      </c>
      <c r="H420" t="s">
        <v>279</v>
      </c>
      <c r="I420" s="22">
        <f>ROUND(D420/H412* G420,5)</f>
        <v>0</v>
      </c>
      <c r="J420" s="22"/>
    </row>
    <row r="421" spans="1:26" x14ac:dyDescent="0.25">
      <c r="C421" s="23" t="s">
        <v>288</v>
      </c>
      <c r="K421" s="22">
        <f>SUM(I418:I420)</f>
        <v>0</v>
      </c>
    </row>
    <row r="422" spans="1:26" x14ac:dyDescent="0.25">
      <c r="A422" s="15" t="s">
        <v>289</v>
      </c>
    </row>
    <row r="423" spans="1:26" ht="75" x14ac:dyDescent="0.25">
      <c r="A423" t="s">
        <v>393</v>
      </c>
      <c r="B423" t="s">
        <v>291</v>
      </c>
      <c r="C423" s="33" t="s">
        <v>394</v>
      </c>
      <c r="D423" s="49">
        <v>3.5999999999999997E-2</v>
      </c>
      <c r="F423" t="s">
        <v>278</v>
      </c>
      <c r="G423" s="22">
        <f>VLOOKUP(A423,'T-SMP'!$E$10:$F$68,2,0)</f>
        <v>0</v>
      </c>
      <c r="H423" t="s">
        <v>279</v>
      </c>
      <c r="I423" s="22">
        <f>ROUND(D423* G423,5)</f>
        <v>0</v>
      </c>
      <c r="J423" s="22"/>
    </row>
    <row r="424" spans="1:26" ht="75" x14ac:dyDescent="0.25">
      <c r="A424" t="s">
        <v>395</v>
      </c>
      <c r="B424" t="s">
        <v>291</v>
      </c>
      <c r="C424" s="33" t="s">
        <v>396</v>
      </c>
      <c r="D424" s="49">
        <v>0.15</v>
      </c>
      <c r="F424" t="s">
        <v>278</v>
      </c>
      <c r="G424" s="22">
        <f>VLOOKUP(A424,'T-SMP'!$E$10:$F$68,2,0)</f>
        <v>0</v>
      </c>
      <c r="H424" t="s">
        <v>279</v>
      </c>
      <c r="I424" s="22">
        <f>ROUND(D424* G424,5)</f>
        <v>0</v>
      </c>
      <c r="J424" s="22"/>
    </row>
    <row r="425" spans="1:26" x14ac:dyDescent="0.25">
      <c r="C425" s="23" t="s">
        <v>293</v>
      </c>
      <c r="K425" s="22">
        <f>SUM(I423:I424)</f>
        <v>0</v>
      </c>
    </row>
    <row r="427" spans="1:26" x14ac:dyDescent="0.25">
      <c r="C427" s="23" t="s">
        <v>294</v>
      </c>
      <c r="G427">
        <v>1.5</v>
      </c>
      <c r="H427" t="s">
        <v>295</v>
      </c>
      <c r="I427">
        <f>ROUND(G427/100*K416,5)</f>
        <v>0</v>
      </c>
    </row>
    <row r="428" spans="1:26" x14ac:dyDescent="0.25">
      <c r="C428" s="23" t="s">
        <v>296</v>
      </c>
      <c r="K428" s="50">
        <f>SUM(I413:I427)</f>
        <v>0</v>
      </c>
    </row>
    <row r="429" spans="1:26" x14ac:dyDescent="0.25">
      <c r="C429" s="23" t="s">
        <v>297</v>
      </c>
      <c r="K429" s="50">
        <f>SUM(K428:K428)</f>
        <v>0</v>
      </c>
    </row>
    <row r="431" spans="1:26" ht="45" customHeight="1" x14ac:dyDescent="0.25">
      <c r="A431" s="19" t="s">
        <v>407</v>
      </c>
      <c r="B431" s="20" t="s">
        <v>28</v>
      </c>
      <c r="C431" s="60" t="s">
        <v>408</v>
      </c>
      <c r="D431" s="61"/>
      <c r="E431" s="61"/>
      <c r="F431" s="20"/>
      <c r="G431" s="21" t="s">
        <v>272</v>
      </c>
      <c r="H431" s="62">
        <v>1</v>
      </c>
      <c r="I431" s="61"/>
      <c r="J431" s="20" t="str">
        <f>+A431</f>
        <v>P21R0-ARD5</v>
      </c>
      <c r="K431" s="48">
        <f>ROUND(K447,2)</f>
        <v>0</v>
      </c>
      <c r="L431" s="20"/>
      <c r="M431" s="20"/>
      <c r="N431" s="20"/>
      <c r="O431" s="20"/>
      <c r="P431" s="20"/>
      <c r="Q431" s="20"/>
      <c r="R431" s="20"/>
      <c r="S431" s="20"/>
      <c r="T431" s="20"/>
      <c r="U431" s="20"/>
      <c r="V431" s="20"/>
      <c r="W431" s="20"/>
      <c r="X431" s="20"/>
      <c r="Y431" s="20"/>
      <c r="Z431" s="20"/>
    </row>
    <row r="432" spans="1:26" x14ac:dyDescent="0.25">
      <c r="A432" s="15" t="s">
        <v>273</v>
      </c>
    </row>
    <row r="433" spans="1:11" x14ac:dyDescent="0.25">
      <c r="A433" t="s">
        <v>280</v>
      </c>
      <c r="B433" t="s">
        <v>275</v>
      </c>
      <c r="C433" t="s">
        <v>281</v>
      </c>
      <c r="D433" s="49">
        <v>0.60299999999999998</v>
      </c>
      <c r="E433" t="s">
        <v>277</v>
      </c>
      <c r="F433" t="s">
        <v>278</v>
      </c>
      <c r="G433" s="22">
        <f>VLOOKUP(A433,'T-SMP'!$E$10:$F$68,2,0)</f>
        <v>0</v>
      </c>
      <c r="H433" t="s">
        <v>279</v>
      </c>
      <c r="I433" s="22">
        <f>ROUND(D433/H431* G433,5)</f>
        <v>0</v>
      </c>
      <c r="J433" s="22"/>
    </row>
    <row r="434" spans="1:11" x14ac:dyDescent="0.25">
      <c r="A434" t="s">
        <v>274</v>
      </c>
      <c r="B434" t="s">
        <v>275</v>
      </c>
      <c r="C434" t="s">
        <v>276</v>
      </c>
      <c r="D434" s="49">
        <v>0.37</v>
      </c>
      <c r="E434" t="s">
        <v>277</v>
      </c>
      <c r="F434" t="s">
        <v>278</v>
      </c>
      <c r="G434" s="22">
        <f>VLOOKUP(A434,'T-SMP'!$E$10:$F$68,2,0)</f>
        <v>0</v>
      </c>
      <c r="H434" t="s">
        <v>279</v>
      </c>
      <c r="I434" s="22">
        <f>ROUND(D434/H431* G434,5)</f>
        <v>0</v>
      </c>
      <c r="J434" s="22"/>
    </row>
    <row r="435" spans="1:11" x14ac:dyDescent="0.25">
      <c r="C435" s="23" t="s">
        <v>282</v>
      </c>
      <c r="K435" s="22">
        <f>SUM(I433:I434)</f>
        <v>0</v>
      </c>
    </row>
    <row r="436" spans="1:11" x14ac:dyDescent="0.25">
      <c r="A436" s="15" t="s">
        <v>283</v>
      </c>
    </row>
    <row r="437" spans="1:11" x14ac:dyDescent="0.25">
      <c r="A437" t="s">
        <v>390</v>
      </c>
      <c r="B437" t="s">
        <v>275</v>
      </c>
      <c r="C437" t="s">
        <v>375</v>
      </c>
      <c r="D437" s="49">
        <v>0.3</v>
      </c>
      <c r="E437" t="s">
        <v>277</v>
      </c>
      <c r="F437" t="s">
        <v>278</v>
      </c>
      <c r="G437" s="22">
        <f>VLOOKUP(A437,'T-SMP'!$E$10:$F$68,2,0)</f>
        <v>0</v>
      </c>
      <c r="H437" t="s">
        <v>279</v>
      </c>
      <c r="I437" s="22">
        <f>ROUND(D437/H431* G437,5)</f>
        <v>0</v>
      </c>
      <c r="J437" s="22"/>
    </row>
    <row r="438" spans="1:11" x14ac:dyDescent="0.25">
      <c r="A438" t="s">
        <v>371</v>
      </c>
      <c r="B438" t="s">
        <v>275</v>
      </c>
      <c r="C438" t="s">
        <v>324</v>
      </c>
      <c r="D438" s="49">
        <v>0.44</v>
      </c>
      <c r="E438" t="s">
        <v>277</v>
      </c>
      <c r="F438" t="s">
        <v>278</v>
      </c>
      <c r="G438" s="22">
        <f>VLOOKUP(A438,'T-SMP'!$E$10:$F$68,2,0)</f>
        <v>0</v>
      </c>
      <c r="H438" t="s">
        <v>279</v>
      </c>
      <c r="I438" s="22">
        <f>ROUND(D438/H431* G438,5)</f>
        <v>0</v>
      </c>
      <c r="J438" s="22"/>
    </row>
    <row r="439" spans="1:11" x14ac:dyDescent="0.25">
      <c r="C439" s="23" t="s">
        <v>288</v>
      </c>
      <c r="K439" s="22">
        <f>SUM(I437:I438)</f>
        <v>0</v>
      </c>
    </row>
    <row r="440" spans="1:11" x14ac:dyDescent="0.25">
      <c r="A440" s="15" t="s">
        <v>289</v>
      </c>
    </row>
    <row r="441" spans="1:11" ht="75" x14ac:dyDescent="0.25">
      <c r="A441" t="s">
        <v>395</v>
      </c>
      <c r="B441" t="s">
        <v>291</v>
      </c>
      <c r="C441" s="33" t="s">
        <v>396</v>
      </c>
      <c r="D441" s="49">
        <v>0.15</v>
      </c>
      <c r="F441" t="s">
        <v>278</v>
      </c>
      <c r="G441" s="22">
        <f>VLOOKUP(A441,'T-SMP'!$E$10:$F$68,2,0)</f>
        <v>0</v>
      </c>
      <c r="H441" t="s">
        <v>279</v>
      </c>
      <c r="I441" s="22">
        <f>ROUND(D441* G441,5)</f>
        <v>0</v>
      </c>
      <c r="J441" s="22"/>
    </row>
    <row r="442" spans="1:11" ht="75" x14ac:dyDescent="0.25">
      <c r="A442" t="s">
        <v>393</v>
      </c>
      <c r="B442" t="s">
        <v>291</v>
      </c>
      <c r="C442" s="33" t="s">
        <v>394</v>
      </c>
      <c r="D442" s="49">
        <v>3.5999999999999997E-2</v>
      </c>
      <c r="F442" t="s">
        <v>278</v>
      </c>
      <c r="G442" s="22">
        <f>VLOOKUP(A442,'T-SMP'!$E$10:$F$68,2,0)</f>
        <v>0</v>
      </c>
      <c r="H442" t="s">
        <v>279</v>
      </c>
      <c r="I442" s="22">
        <f>ROUND(D442* G442,5)</f>
        <v>0</v>
      </c>
      <c r="J442" s="22"/>
    </row>
    <row r="443" spans="1:11" x14ac:dyDescent="0.25">
      <c r="C443" s="23" t="s">
        <v>293</v>
      </c>
      <c r="K443" s="22">
        <f>SUM(I441:I442)</f>
        <v>0</v>
      </c>
    </row>
    <row r="445" spans="1:11" x14ac:dyDescent="0.25">
      <c r="C445" s="23" t="s">
        <v>294</v>
      </c>
      <c r="G445">
        <v>1.5</v>
      </c>
      <c r="H445" t="s">
        <v>295</v>
      </c>
      <c r="I445">
        <f>ROUND(G445/100*K435,5)</f>
        <v>0</v>
      </c>
    </row>
    <row r="446" spans="1:11" x14ac:dyDescent="0.25">
      <c r="C446" s="23" t="s">
        <v>296</v>
      </c>
      <c r="K446" s="50">
        <f>SUM(I432:I445)</f>
        <v>0</v>
      </c>
    </row>
    <row r="447" spans="1:11" x14ac:dyDescent="0.25">
      <c r="C447" s="23" t="s">
        <v>297</v>
      </c>
      <c r="K447" s="50">
        <f>SUM(K446:K446)</f>
        <v>0</v>
      </c>
    </row>
    <row r="449" spans="1:26" ht="45" customHeight="1" x14ac:dyDescent="0.25">
      <c r="A449" s="19" t="s">
        <v>409</v>
      </c>
      <c r="B449" s="20" t="s">
        <v>28</v>
      </c>
      <c r="C449" s="60" t="s">
        <v>410</v>
      </c>
      <c r="D449" s="61"/>
      <c r="E449" s="61"/>
      <c r="F449" s="20"/>
      <c r="G449" s="21" t="s">
        <v>272</v>
      </c>
      <c r="H449" s="62">
        <v>1</v>
      </c>
      <c r="I449" s="61"/>
      <c r="J449" s="20" t="str">
        <f>+A449</f>
        <v>P21R0-ARD6</v>
      </c>
      <c r="K449" s="48">
        <f>ROUND(K466,2)</f>
        <v>0</v>
      </c>
      <c r="L449" s="20"/>
      <c r="M449" s="20"/>
      <c r="N449" s="20"/>
      <c r="O449" s="20"/>
      <c r="P449" s="20"/>
      <c r="Q449" s="20"/>
      <c r="R449" s="20"/>
      <c r="S449" s="20"/>
      <c r="T449" s="20"/>
      <c r="U449" s="20"/>
      <c r="V449" s="20"/>
      <c r="W449" s="20"/>
      <c r="X449" s="20"/>
      <c r="Y449" s="20"/>
      <c r="Z449" s="20"/>
    </row>
    <row r="450" spans="1:26" x14ac:dyDescent="0.25">
      <c r="A450" s="15" t="s">
        <v>273</v>
      </c>
    </row>
    <row r="451" spans="1:26" x14ac:dyDescent="0.25">
      <c r="A451" t="s">
        <v>280</v>
      </c>
      <c r="B451" t="s">
        <v>275</v>
      </c>
      <c r="C451" t="s">
        <v>281</v>
      </c>
      <c r="D451" s="49">
        <v>0.96</v>
      </c>
      <c r="E451" t="s">
        <v>277</v>
      </c>
      <c r="F451" t="s">
        <v>278</v>
      </c>
      <c r="G451" s="22">
        <f>VLOOKUP(A451,'T-SMP'!$E$10:$F$68,2,0)</f>
        <v>0</v>
      </c>
      <c r="H451" t="s">
        <v>279</v>
      </c>
      <c r="I451" s="22">
        <f>ROUND(D451/H449* G451,5)</f>
        <v>0</v>
      </c>
      <c r="J451" s="22"/>
    </row>
    <row r="452" spans="1:26" x14ac:dyDescent="0.25">
      <c r="A452" t="s">
        <v>274</v>
      </c>
      <c r="B452" t="s">
        <v>275</v>
      </c>
      <c r="C452" t="s">
        <v>276</v>
      </c>
      <c r="D452" s="49">
        <v>0.48</v>
      </c>
      <c r="E452" t="s">
        <v>277</v>
      </c>
      <c r="F452" t="s">
        <v>278</v>
      </c>
      <c r="G452" s="22">
        <f>VLOOKUP(A452,'T-SMP'!$E$10:$F$68,2,0)</f>
        <v>0</v>
      </c>
      <c r="H452" t="s">
        <v>279</v>
      </c>
      <c r="I452" s="22">
        <f>ROUND(D452/H449* G452,5)</f>
        <v>0</v>
      </c>
      <c r="J452" s="22"/>
    </row>
    <row r="453" spans="1:26" x14ac:dyDescent="0.25">
      <c r="C453" s="23" t="s">
        <v>282</v>
      </c>
      <c r="K453" s="22">
        <f>SUM(I451:I452)</f>
        <v>0</v>
      </c>
    </row>
    <row r="454" spans="1:26" x14ac:dyDescent="0.25">
      <c r="A454" s="15" t="s">
        <v>283</v>
      </c>
    </row>
    <row r="455" spans="1:26" x14ac:dyDescent="0.25">
      <c r="A455" t="s">
        <v>390</v>
      </c>
      <c r="B455" t="s">
        <v>275</v>
      </c>
      <c r="C455" t="s">
        <v>375</v>
      </c>
      <c r="D455" s="49">
        <v>0.2</v>
      </c>
      <c r="E455" t="s">
        <v>277</v>
      </c>
      <c r="F455" t="s">
        <v>278</v>
      </c>
      <c r="G455" s="22">
        <f>VLOOKUP(A455,'T-SMP'!$E$10:$F$68,2,0)</f>
        <v>0</v>
      </c>
      <c r="H455" t="s">
        <v>279</v>
      </c>
      <c r="I455" s="22">
        <f>ROUND(D455/H449* G455,5)</f>
        <v>0</v>
      </c>
      <c r="J455" s="22"/>
    </row>
    <row r="456" spans="1:26" x14ac:dyDescent="0.25">
      <c r="A456" t="s">
        <v>371</v>
      </c>
      <c r="B456" t="s">
        <v>275</v>
      </c>
      <c r="C456" t="s">
        <v>324</v>
      </c>
      <c r="D456" s="49">
        <v>2.4</v>
      </c>
      <c r="E456" t="s">
        <v>277</v>
      </c>
      <c r="F456" t="s">
        <v>278</v>
      </c>
      <c r="G456" s="22">
        <f>VLOOKUP(A456,'T-SMP'!$E$10:$F$68,2,0)</f>
        <v>0</v>
      </c>
      <c r="H456" t="s">
        <v>279</v>
      </c>
      <c r="I456" s="22">
        <f>ROUND(D456/H449* G456,5)</f>
        <v>0</v>
      </c>
      <c r="J456" s="22"/>
    </row>
    <row r="457" spans="1:26" ht="45" x14ac:dyDescent="0.25">
      <c r="A457" t="s">
        <v>401</v>
      </c>
      <c r="B457" t="s">
        <v>275</v>
      </c>
      <c r="C457" s="33" t="s">
        <v>402</v>
      </c>
      <c r="D457" s="49">
        <v>0.9</v>
      </c>
      <c r="E457" t="s">
        <v>277</v>
      </c>
      <c r="F457" t="s">
        <v>278</v>
      </c>
      <c r="G457" s="22">
        <f>VLOOKUP(A457,'T-SMP'!$E$10:$F$68,2,0)</f>
        <v>0</v>
      </c>
      <c r="H457" t="s">
        <v>279</v>
      </c>
      <c r="I457" s="22">
        <f>ROUND(D457/H449* G457,5)</f>
        <v>0</v>
      </c>
      <c r="J457" s="22"/>
    </row>
    <row r="458" spans="1:26" x14ac:dyDescent="0.25">
      <c r="C458" s="33" t="s">
        <v>288</v>
      </c>
      <c r="K458" s="22">
        <f>SUM(I455:I457)</f>
        <v>0</v>
      </c>
    </row>
    <row r="459" spans="1:26" x14ac:dyDescent="0.25">
      <c r="A459" s="15" t="s">
        <v>289</v>
      </c>
    </row>
    <row r="460" spans="1:26" ht="75" x14ac:dyDescent="0.25">
      <c r="A460" t="s">
        <v>395</v>
      </c>
      <c r="B460" t="s">
        <v>291</v>
      </c>
      <c r="C460" s="33" t="s">
        <v>396</v>
      </c>
      <c r="D460" s="49">
        <v>0.5</v>
      </c>
      <c r="F460" t="s">
        <v>278</v>
      </c>
      <c r="G460" s="22">
        <f>VLOOKUP(A460,'T-SMP'!$E$10:$F$68,2,0)</f>
        <v>0</v>
      </c>
      <c r="H460" t="s">
        <v>279</v>
      </c>
      <c r="I460" s="22">
        <f>ROUND(D460* G460,5)</f>
        <v>0</v>
      </c>
      <c r="J460" s="22"/>
    </row>
    <row r="461" spans="1:26" ht="75" x14ac:dyDescent="0.25">
      <c r="A461" t="s">
        <v>393</v>
      </c>
      <c r="B461" t="s">
        <v>291</v>
      </c>
      <c r="C461" s="33" t="s">
        <v>394</v>
      </c>
      <c r="D461" s="49">
        <v>0.9</v>
      </c>
      <c r="F461" t="s">
        <v>278</v>
      </c>
      <c r="G461" s="22">
        <f>VLOOKUP(A461,'T-SMP'!$E$10:$F$68,2,0)</f>
        <v>0</v>
      </c>
      <c r="H461" t="s">
        <v>279</v>
      </c>
      <c r="I461" s="22">
        <f>ROUND(D461* G461,5)</f>
        <v>0</v>
      </c>
      <c r="J461" s="22"/>
    </row>
    <row r="462" spans="1:26" x14ac:dyDescent="0.25">
      <c r="C462" s="23" t="s">
        <v>293</v>
      </c>
      <c r="K462" s="22">
        <f>SUM(I460:I461)</f>
        <v>0</v>
      </c>
    </row>
    <row r="464" spans="1:26" x14ac:dyDescent="0.25">
      <c r="C464" s="23" t="s">
        <v>294</v>
      </c>
      <c r="G464">
        <v>1.5</v>
      </c>
      <c r="H464" t="s">
        <v>295</v>
      </c>
      <c r="I464">
        <f>ROUND(G464/100*K453,5)</f>
        <v>0</v>
      </c>
    </row>
    <row r="465" spans="1:26" x14ac:dyDescent="0.25">
      <c r="C465" s="23" t="s">
        <v>296</v>
      </c>
      <c r="K465" s="50">
        <f>SUM(I450:I464)</f>
        <v>0</v>
      </c>
    </row>
    <row r="466" spans="1:26" x14ac:dyDescent="0.25">
      <c r="C466" s="23" t="s">
        <v>297</v>
      </c>
      <c r="K466" s="50">
        <f>SUM(K465:K465)</f>
        <v>0</v>
      </c>
    </row>
    <row r="468" spans="1:26" ht="45" customHeight="1" x14ac:dyDescent="0.25">
      <c r="A468" s="19" t="s">
        <v>411</v>
      </c>
      <c r="B468" s="20" t="s">
        <v>28</v>
      </c>
      <c r="C468" s="60" t="s">
        <v>412</v>
      </c>
      <c r="D468" s="61"/>
      <c r="E468" s="61"/>
      <c r="F468" s="20"/>
      <c r="G468" s="21" t="s">
        <v>272</v>
      </c>
      <c r="H468" s="62">
        <v>1</v>
      </c>
      <c r="I468" s="61"/>
      <c r="J468" s="20" t="str">
        <f>+A468</f>
        <v>P21R0-ARD7</v>
      </c>
      <c r="K468" s="48">
        <f>ROUND(K484,2)</f>
        <v>0</v>
      </c>
      <c r="L468" s="20"/>
      <c r="M468" s="20"/>
      <c r="N468" s="20"/>
      <c r="O468" s="20"/>
      <c r="P468" s="20"/>
      <c r="Q468" s="20"/>
      <c r="R468" s="20"/>
      <c r="S468" s="20"/>
      <c r="T468" s="20"/>
      <c r="U468" s="20"/>
      <c r="V468" s="20"/>
      <c r="W468" s="20"/>
      <c r="X468" s="20"/>
      <c r="Y468" s="20"/>
      <c r="Z468" s="20"/>
    </row>
    <row r="469" spans="1:26" x14ac:dyDescent="0.25">
      <c r="A469" s="15" t="s">
        <v>273</v>
      </c>
    </row>
    <row r="470" spans="1:26" ht="30" x14ac:dyDescent="0.25">
      <c r="A470" t="s">
        <v>388</v>
      </c>
      <c r="B470" t="s">
        <v>275</v>
      </c>
      <c r="C470" s="33" t="s">
        <v>389</v>
      </c>
      <c r="D470" s="49">
        <v>0.48</v>
      </c>
      <c r="E470" t="s">
        <v>277</v>
      </c>
      <c r="F470" t="s">
        <v>278</v>
      </c>
      <c r="G470" s="22">
        <f>VLOOKUP(A470,'T-SMP'!$E$10:$F$68,2,0)</f>
        <v>0</v>
      </c>
      <c r="H470" t="s">
        <v>279</v>
      </c>
      <c r="I470" s="22">
        <f>ROUND(D470/H468* G470,5)</f>
        <v>0</v>
      </c>
      <c r="J470" s="22"/>
    </row>
    <row r="471" spans="1:26" x14ac:dyDescent="0.25">
      <c r="A471" t="s">
        <v>280</v>
      </c>
      <c r="B471" t="s">
        <v>275</v>
      </c>
      <c r="C471" t="s">
        <v>281</v>
      </c>
      <c r="D471" s="49">
        <v>0.96</v>
      </c>
      <c r="E471" t="s">
        <v>277</v>
      </c>
      <c r="F471" t="s">
        <v>278</v>
      </c>
      <c r="G471" s="22">
        <f>VLOOKUP(A471,'T-SMP'!$E$10:$F$68,2,0)</f>
        <v>0</v>
      </c>
      <c r="H471" t="s">
        <v>279</v>
      </c>
      <c r="I471" s="22">
        <f>ROUND(D471/H468* G471,5)</f>
        <v>0</v>
      </c>
      <c r="J471" s="22"/>
    </row>
    <row r="472" spans="1:26" x14ac:dyDescent="0.25">
      <c r="C472" s="23" t="s">
        <v>282</v>
      </c>
      <c r="K472" s="22">
        <f>SUM(I470:I471)</f>
        <v>0</v>
      </c>
    </row>
    <row r="473" spans="1:26" x14ac:dyDescent="0.25">
      <c r="A473" s="15" t="s">
        <v>283</v>
      </c>
    </row>
    <row r="474" spans="1:26" x14ac:dyDescent="0.25">
      <c r="A474" t="s">
        <v>371</v>
      </c>
      <c r="B474" t="s">
        <v>275</v>
      </c>
      <c r="C474" t="s">
        <v>324</v>
      </c>
      <c r="D474" s="49">
        <v>2.4</v>
      </c>
      <c r="E474" t="s">
        <v>277</v>
      </c>
      <c r="F474" t="s">
        <v>278</v>
      </c>
      <c r="G474" s="22">
        <f>VLOOKUP(A474,'T-SMP'!$E$10:$F$68,2,0)</f>
        <v>0</v>
      </c>
      <c r="H474" t="s">
        <v>279</v>
      </c>
      <c r="I474" s="22">
        <f>ROUND(D474/H468* G474,5)</f>
        <v>0</v>
      </c>
      <c r="J474" s="22"/>
    </row>
    <row r="475" spans="1:26" x14ac:dyDescent="0.25">
      <c r="A475" t="s">
        <v>390</v>
      </c>
      <c r="B475" t="s">
        <v>275</v>
      </c>
      <c r="C475" t="s">
        <v>375</v>
      </c>
      <c r="D475" s="49">
        <v>0.2</v>
      </c>
      <c r="E475" t="s">
        <v>277</v>
      </c>
      <c r="F475" t="s">
        <v>278</v>
      </c>
      <c r="G475" s="22">
        <f>VLOOKUP(A475,'T-SMP'!$E$10:$F$68,2,0)</f>
        <v>0</v>
      </c>
      <c r="H475" t="s">
        <v>279</v>
      </c>
      <c r="I475" s="22">
        <f>ROUND(D475/H468* G475,5)</f>
        <v>0</v>
      </c>
      <c r="J475" s="22"/>
    </row>
    <row r="476" spans="1:26" x14ac:dyDescent="0.25">
      <c r="C476" s="23" t="s">
        <v>288</v>
      </c>
      <c r="K476" s="22">
        <f>SUM(I474:I475)</f>
        <v>0</v>
      </c>
    </row>
    <row r="477" spans="1:26" x14ac:dyDescent="0.25">
      <c r="A477" s="15" t="s">
        <v>289</v>
      </c>
    </row>
    <row r="478" spans="1:26" ht="75" x14ac:dyDescent="0.25">
      <c r="A478" t="s">
        <v>395</v>
      </c>
      <c r="B478" t="s">
        <v>291</v>
      </c>
      <c r="C478" s="33" t="s">
        <v>396</v>
      </c>
      <c r="D478" s="49">
        <v>0.5</v>
      </c>
      <c r="F478" t="s">
        <v>278</v>
      </c>
      <c r="G478" s="22">
        <f>VLOOKUP(A478,'T-SMP'!$E$10:$F$68,2,0)</f>
        <v>0</v>
      </c>
      <c r="H478" t="s">
        <v>279</v>
      </c>
      <c r="I478" s="22">
        <f>ROUND(D478* G478,5)</f>
        <v>0</v>
      </c>
      <c r="J478" s="22"/>
    </row>
    <row r="479" spans="1:26" ht="75" x14ac:dyDescent="0.25">
      <c r="A479" t="s">
        <v>393</v>
      </c>
      <c r="B479" t="s">
        <v>291</v>
      </c>
      <c r="C479" s="33" t="s">
        <v>394</v>
      </c>
      <c r="D479" s="49">
        <v>0.9</v>
      </c>
      <c r="F479" t="s">
        <v>278</v>
      </c>
      <c r="G479" s="22">
        <f>VLOOKUP(A479,'T-SMP'!$E$10:$F$68,2,0)</f>
        <v>0</v>
      </c>
      <c r="H479" t="s">
        <v>279</v>
      </c>
      <c r="I479" s="22">
        <f>ROUND(D479* G479,5)</f>
        <v>0</v>
      </c>
      <c r="J479" s="22"/>
    </row>
    <row r="480" spans="1:26" x14ac:dyDescent="0.25">
      <c r="C480" s="23" t="s">
        <v>293</v>
      </c>
      <c r="K480" s="22">
        <f>SUM(I478:I479)</f>
        <v>0</v>
      </c>
    </row>
    <row r="482" spans="1:26" x14ac:dyDescent="0.25">
      <c r="C482" s="23" t="s">
        <v>294</v>
      </c>
      <c r="G482">
        <v>1.5</v>
      </c>
      <c r="H482" t="s">
        <v>295</v>
      </c>
      <c r="I482">
        <f>ROUND(G482/100*K472,5)</f>
        <v>0</v>
      </c>
    </row>
    <row r="483" spans="1:26" x14ac:dyDescent="0.25">
      <c r="C483" s="23" t="s">
        <v>296</v>
      </c>
      <c r="K483" s="50">
        <f>SUM(I469:I482)</f>
        <v>0</v>
      </c>
    </row>
    <row r="484" spans="1:26" x14ac:dyDescent="0.25">
      <c r="C484" s="23" t="s">
        <v>297</v>
      </c>
      <c r="K484" s="50">
        <f>SUM(K483:K483)</f>
        <v>0</v>
      </c>
    </row>
    <row r="486" spans="1:26" ht="45" customHeight="1" x14ac:dyDescent="0.25">
      <c r="A486" s="19" t="s">
        <v>413</v>
      </c>
      <c r="B486" s="20" t="s">
        <v>28</v>
      </c>
      <c r="C486" s="60" t="s">
        <v>414</v>
      </c>
      <c r="D486" s="61"/>
      <c r="E486" s="61"/>
      <c r="F486" s="20"/>
      <c r="G486" s="21" t="s">
        <v>272</v>
      </c>
      <c r="H486" s="62">
        <v>1</v>
      </c>
      <c r="I486" s="61"/>
      <c r="J486" s="20" t="str">
        <f>+A486</f>
        <v>P21R0-ARD8</v>
      </c>
      <c r="K486" s="48">
        <f>ROUND(K503,2)</f>
        <v>0</v>
      </c>
      <c r="L486" s="20"/>
      <c r="M486" s="20"/>
      <c r="N486" s="20"/>
      <c r="O486" s="20"/>
      <c r="P486" s="20"/>
      <c r="Q486" s="20"/>
      <c r="R486" s="20"/>
      <c r="S486" s="20"/>
      <c r="T486" s="20"/>
      <c r="U486" s="20"/>
      <c r="V486" s="20"/>
      <c r="W486" s="20"/>
      <c r="X486" s="20"/>
      <c r="Y486" s="20"/>
      <c r="Z486" s="20"/>
    </row>
    <row r="487" spans="1:26" x14ac:dyDescent="0.25">
      <c r="A487" s="15" t="s">
        <v>273</v>
      </c>
    </row>
    <row r="488" spans="1:26" x14ac:dyDescent="0.25">
      <c r="A488" t="s">
        <v>280</v>
      </c>
      <c r="B488" t="s">
        <v>275</v>
      </c>
      <c r="C488" t="s">
        <v>281</v>
      </c>
      <c r="D488" s="49">
        <v>2.66</v>
      </c>
      <c r="E488" t="s">
        <v>277</v>
      </c>
      <c r="F488" t="s">
        <v>278</v>
      </c>
      <c r="G488" s="22">
        <f>VLOOKUP(A488,'T-SMP'!$E$10:$F$68,2,0)</f>
        <v>0</v>
      </c>
      <c r="H488" t="s">
        <v>279</v>
      </c>
      <c r="I488" s="22">
        <f>ROUND(D488/H486* G488,5)</f>
        <v>0</v>
      </c>
      <c r="J488" s="22"/>
    </row>
    <row r="489" spans="1:26" x14ac:dyDescent="0.25">
      <c r="A489" t="s">
        <v>274</v>
      </c>
      <c r="B489" t="s">
        <v>275</v>
      </c>
      <c r="C489" t="s">
        <v>276</v>
      </c>
      <c r="D489" s="49">
        <v>1.8</v>
      </c>
      <c r="E489" t="s">
        <v>277</v>
      </c>
      <c r="F489" t="s">
        <v>278</v>
      </c>
      <c r="G489" s="22">
        <f>VLOOKUP(A489,'T-SMP'!$E$10:$F$68,2,0)</f>
        <v>0</v>
      </c>
      <c r="H489" t="s">
        <v>279</v>
      </c>
      <c r="I489" s="22">
        <f>ROUND(D489/H486* G489,5)</f>
        <v>0</v>
      </c>
      <c r="J489" s="22"/>
    </row>
    <row r="490" spans="1:26" x14ac:dyDescent="0.25">
      <c r="C490" s="23" t="s">
        <v>282</v>
      </c>
      <c r="K490" s="22">
        <f>SUM(I488:I489)</f>
        <v>0</v>
      </c>
    </row>
    <row r="491" spans="1:26" x14ac:dyDescent="0.25">
      <c r="A491" s="15" t="s">
        <v>283</v>
      </c>
    </row>
    <row r="492" spans="1:26" x14ac:dyDescent="0.25">
      <c r="A492" t="s">
        <v>371</v>
      </c>
      <c r="B492" t="s">
        <v>275</v>
      </c>
      <c r="C492" t="s">
        <v>324</v>
      </c>
      <c r="D492" s="49">
        <v>10.7</v>
      </c>
      <c r="E492" t="s">
        <v>277</v>
      </c>
      <c r="F492" t="s">
        <v>278</v>
      </c>
      <c r="G492" s="22">
        <f>VLOOKUP(A492,'T-SMP'!$E$10:$F$68,2,0)</f>
        <v>0</v>
      </c>
      <c r="H492" t="s">
        <v>279</v>
      </c>
      <c r="I492" s="22">
        <f>ROUND(D492/H486* G492,5)</f>
        <v>0</v>
      </c>
      <c r="J492" s="22"/>
    </row>
    <row r="493" spans="1:26" x14ac:dyDescent="0.25">
      <c r="A493" t="s">
        <v>390</v>
      </c>
      <c r="B493" t="s">
        <v>275</v>
      </c>
      <c r="C493" t="s">
        <v>375</v>
      </c>
      <c r="D493" s="49">
        <v>0.3</v>
      </c>
      <c r="E493" t="s">
        <v>277</v>
      </c>
      <c r="F493" t="s">
        <v>278</v>
      </c>
      <c r="G493" s="22">
        <f>VLOOKUP(A493,'T-SMP'!$E$10:$F$68,2,0)</f>
        <v>0</v>
      </c>
      <c r="H493" t="s">
        <v>279</v>
      </c>
      <c r="I493" s="22">
        <f>ROUND(D493/H486* G493,5)</f>
        <v>0</v>
      </c>
      <c r="J493" s="22"/>
    </row>
    <row r="494" spans="1:26" ht="45" x14ac:dyDescent="0.25">
      <c r="A494" t="s">
        <v>415</v>
      </c>
      <c r="B494" t="s">
        <v>275</v>
      </c>
      <c r="C494" s="33" t="s">
        <v>416</v>
      </c>
      <c r="D494" s="49">
        <v>4</v>
      </c>
      <c r="E494" t="s">
        <v>277</v>
      </c>
      <c r="F494" t="s">
        <v>278</v>
      </c>
      <c r="G494" s="22">
        <f>VLOOKUP(A494,'T-SMP'!$E$10:$F$68,2,0)</f>
        <v>0</v>
      </c>
      <c r="H494" t="s">
        <v>279</v>
      </c>
      <c r="I494" s="22">
        <f>ROUND(D494/H486* G494,5)</f>
        <v>0</v>
      </c>
      <c r="J494" s="22"/>
    </row>
    <row r="495" spans="1:26" x14ac:dyDescent="0.25">
      <c r="C495" s="23" t="s">
        <v>288</v>
      </c>
      <c r="K495" s="22">
        <f>SUM(I492:I494)</f>
        <v>0</v>
      </c>
    </row>
    <row r="496" spans="1:26" x14ac:dyDescent="0.25">
      <c r="A496" s="15" t="s">
        <v>289</v>
      </c>
    </row>
    <row r="497" spans="1:26" ht="75" x14ac:dyDescent="0.25">
      <c r="A497" t="s">
        <v>395</v>
      </c>
      <c r="B497" t="s">
        <v>291</v>
      </c>
      <c r="C497" s="33" t="s">
        <v>396</v>
      </c>
      <c r="D497" s="49">
        <v>1</v>
      </c>
      <c r="F497" t="s">
        <v>278</v>
      </c>
      <c r="G497" s="22">
        <f>VLOOKUP(A497,'T-SMP'!$E$10:$F$68,2,0)</f>
        <v>0</v>
      </c>
      <c r="H497" t="s">
        <v>279</v>
      </c>
      <c r="I497" s="22">
        <f>ROUND(D497* G497,5)</f>
        <v>0</v>
      </c>
      <c r="J497" s="22"/>
    </row>
    <row r="498" spans="1:26" ht="75" x14ac:dyDescent="0.25">
      <c r="A498" t="s">
        <v>393</v>
      </c>
      <c r="B498" t="s">
        <v>291</v>
      </c>
      <c r="C498" s="33" t="s">
        <v>394</v>
      </c>
      <c r="D498" s="49">
        <v>1.2</v>
      </c>
      <c r="F498" t="s">
        <v>278</v>
      </c>
      <c r="G498" s="22">
        <f>VLOOKUP(A498,'T-SMP'!$E$10:$F$68,2,0)</f>
        <v>0</v>
      </c>
      <c r="H498" t="s">
        <v>279</v>
      </c>
      <c r="I498" s="22">
        <f>ROUND(D498* G498,5)</f>
        <v>0</v>
      </c>
      <c r="J498" s="22"/>
    </row>
    <row r="499" spans="1:26" x14ac:dyDescent="0.25">
      <c r="C499" s="23" t="s">
        <v>293</v>
      </c>
      <c r="K499" s="22">
        <f>SUM(I497:I498)</f>
        <v>0</v>
      </c>
    </row>
    <row r="501" spans="1:26" x14ac:dyDescent="0.25">
      <c r="C501" s="23" t="s">
        <v>294</v>
      </c>
      <c r="G501">
        <v>1.5</v>
      </c>
      <c r="H501" t="s">
        <v>295</v>
      </c>
      <c r="I501">
        <f>ROUND(G501/100*K490,5)</f>
        <v>0</v>
      </c>
    </row>
    <row r="502" spans="1:26" x14ac:dyDescent="0.25">
      <c r="C502" s="23" t="s">
        <v>296</v>
      </c>
      <c r="K502" s="50">
        <f>SUM(I487:I501)</f>
        <v>0</v>
      </c>
    </row>
    <row r="503" spans="1:26" x14ac:dyDescent="0.25">
      <c r="C503" s="23" t="s">
        <v>297</v>
      </c>
      <c r="K503" s="50">
        <f>SUM(K502:K502)</f>
        <v>0</v>
      </c>
    </row>
    <row r="505" spans="1:26" ht="45" customHeight="1" x14ac:dyDescent="0.25">
      <c r="A505" s="19" t="s">
        <v>417</v>
      </c>
      <c r="B505" s="20" t="s">
        <v>28</v>
      </c>
      <c r="C505" s="60" t="s">
        <v>418</v>
      </c>
      <c r="D505" s="61"/>
      <c r="E505" s="61"/>
      <c r="F505" s="20"/>
      <c r="G505" s="21" t="s">
        <v>272</v>
      </c>
      <c r="H505" s="62">
        <v>1</v>
      </c>
      <c r="I505" s="61"/>
      <c r="J505" s="20" t="str">
        <f>+A505</f>
        <v>P21R0-ARD9</v>
      </c>
      <c r="K505" s="48">
        <f>ROUND(K521,2)</f>
        <v>0</v>
      </c>
      <c r="L505" s="20"/>
      <c r="M505" s="20"/>
      <c r="N505" s="20"/>
      <c r="O505" s="20"/>
      <c r="P505" s="20"/>
      <c r="Q505" s="20"/>
      <c r="R505" s="20"/>
      <c r="S505" s="20"/>
      <c r="T505" s="20"/>
      <c r="U505" s="20"/>
      <c r="V505" s="20"/>
      <c r="W505" s="20"/>
      <c r="X505" s="20"/>
      <c r="Y505" s="20"/>
      <c r="Z505" s="20"/>
    </row>
    <row r="506" spans="1:26" x14ac:dyDescent="0.25">
      <c r="A506" s="15" t="s">
        <v>273</v>
      </c>
    </row>
    <row r="507" spans="1:26" x14ac:dyDescent="0.25">
      <c r="A507" t="s">
        <v>274</v>
      </c>
      <c r="B507" t="s">
        <v>275</v>
      </c>
      <c r="C507" t="s">
        <v>276</v>
      </c>
      <c r="D507" s="49">
        <v>1.8</v>
      </c>
      <c r="E507" t="s">
        <v>277</v>
      </c>
      <c r="F507" t="s">
        <v>278</v>
      </c>
      <c r="G507" s="22">
        <f>VLOOKUP(A507,'T-SMP'!$E$10:$F$68,2,0)</f>
        <v>0</v>
      </c>
      <c r="H507" t="s">
        <v>279</v>
      </c>
      <c r="I507" s="22">
        <f>ROUND(D507/H505* G507,5)</f>
        <v>0</v>
      </c>
      <c r="J507" s="22"/>
    </row>
    <row r="508" spans="1:26" x14ac:dyDescent="0.25">
      <c r="A508" t="s">
        <v>280</v>
      </c>
      <c r="B508" t="s">
        <v>275</v>
      </c>
      <c r="C508" t="s">
        <v>281</v>
      </c>
      <c r="D508" s="49">
        <v>2.66</v>
      </c>
      <c r="E508" t="s">
        <v>277</v>
      </c>
      <c r="F508" t="s">
        <v>278</v>
      </c>
      <c r="G508" s="22">
        <f>VLOOKUP(A508,'T-SMP'!$E$10:$F$68,2,0)</f>
        <v>0</v>
      </c>
      <c r="H508" t="s">
        <v>279</v>
      </c>
      <c r="I508" s="22">
        <f>ROUND(D508/H505* G508,5)</f>
        <v>0</v>
      </c>
      <c r="J508" s="22"/>
    </row>
    <row r="509" spans="1:26" x14ac:dyDescent="0.25">
      <c r="C509" s="23" t="s">
        <v>282</v>
      </c>
      <c r="K509" s="22">
        <f>SUM(I507:I508)</f>
        <v>0</v>
      </c>
    </row>
    <row r="510" spans="1:26" x14ac:dyDescent="0.25">
      <c r="A510" s="15" t="s">
        <v>283</v>
      </c>
    </row>
    <row r="511" spans="1:26" x14ac:dyDescent="0.25">
      <c r="A511" t="s">
        <v>390</v>
      </c>
      <c r="B511" t="s">
        <v>275</v>
      </c>
      <c r="C511" t="s">
        <v>375</v>
      </c>
      <c r="D511" s="49">
        <v>0.3</v>
      </c>
      <c r="E511" t="s">
        <v>277</v>
      </c>
      <c r="F511" t="s">
        <v>278</v>
      </c>
      <c r="G511" s="22">
        <f>VLOOKUP(A511,'T-SMP'!$E$10:$F$68,2,0)</f>
        <v>0</v>
      </c>
      <c r="H511" t="s">
        <v>279</v>
      </c>
      <c r="I511" s="22">
        <f>ROUND(D511/H505* G511,5)</f>
        <v>0</v>
      </c>
      <c r="J511" s="22"/>
    </row>
    <row r="512" spans="1:26" x14ac:dyDescent="0.25">
      <c r="A512" t="s">
        <v>371</v>
      </c>
      <c r="B512" t="s">
        <v>275</v>
      </c>
      <c r="C512" t="s">
        <v>324</v>
      </c>
      <c r="D512" s="49">
        <v>10.7</v>
      </c>
      <c r="E512" t="s">
        <v>277</v>
      </c>
      <c r="F512" t="s">
        <v>278</v>
      </c>
      <c r="G512" s="22">
        <f>VLOOKUP(A512,'T-SMP'!$E$10:$F$68,2,0)</f>
        <v>0</v>
      </c>
      <c r="H512" t="s">
        <v>279</v>
      </c>
      <c r="I512" s="22">
        <f>ROUND(D512/H505* G512,5)</f>
        <v>0</v>
      </c>
      <c r="J512" s="22"/>
    </row>
    <row r="513" spans="1:26" x14ac:dyDescent="0.25">
      <c r="C513" s="23" t="s">
        <v>288</v>
      </c>
      <c r="K513" s="22">
        <f>SUM(I511:I512)</f>
        <v>0</v>
      </c>
    </row>
    <row r="514" spans="1:26" x14ac:dyDescent="0.25">
      <c r="A514" s="15" t="s">
        <v>289</v>
      </c>
    </row>
    <row r="515" spans="1:26" ht="75" x14ac:dyDescent="0.25">
      <c r="A515" t="s">
        <v>395</v>
      </c>
      <c r="B515" t="s">
        <v>291</v>
      </c>
      <c r="C515" s="33" t="s">
        <v>396</v>
      </c>
      <c r="D515" s="49">
        <v>1</v>
      </c>
      <c r="F515" t="s">
        <v>278</v>
      </c>
      <c r="G515" s="22">
        <f>VLOOKUP(A515,'T-SMP'!$E$10:$F$68,2,0)</f>
        <v>0</v>
      </c>
      <c r="H515" t="s">
        <v>279</v>
      </c>
      <c r="I515" s="22">
        <f>ROUND(D515* G515,5)</f>
        <v>0</v>
      </c>
      <c r="J515" s="22"/>
    </row>
    <row r="516" spans="1:26" ht="75" x14ac:dyDescent="0.25">
      <c r="A516" t="s">
        <v>393</v>
      </c>
      <c r="B516" t="s">
        <v>291</v>
      </c>
      <c r="C516" s="33" t="s">
        <v>394</v>
      </c>
      <c r="D516" s="49">
        <v>1.2</v>
      </c>
      <c r="F516" t="s">
        <v>278</v>
      </c>
      <c r="G516" s="22">
        <f>VLOOKUP(A516,'T-SMP'!$E$10:$F$68,2,0)</f>
        <v>0</v>
      </c>
      <c r="H516" t="s">
        <v>279</v>
      </c>
      <c r="I516" s="22">
        <f>ROUND(D516* G516,5)</f>
        <v>0</v>
      </c>
      <c r="J516" s="22"/>
    </row>
    <row r="517" spans="1:26" x14ac:dyDescent="0.25">
      <c r="C517" s="23" t="s">
        <v>293</v>
      </c>
      <c r="K517" s="22">
        <f>SUM(I515:I516)</f>
        <v>0</v>
      </c>
    </row>
    <row r="519" spans="1:26" x14ac:dyDescent="0.25">
      <c r="C519" s="23" t="s">
        <v>294</v>
      </c>
      <c r="G519">
        <v>1.5</v>
      </c>
      <c r="H519" t="s">
        <v>295</v>
      </c>
      <c r="I519">
        <f>ROUND(G519/100*K509,5)</f>
        <v>0</v>
      </c>
    </row>
    <row r="520" spans="1:26" x14ac:dyDescent="0.25">
      <c r="C520" s="23" t="s">
        <v>296</v>
      </c>
      <c r="K520" s="50">
        <f>SUM(I506:I519)</f>
        <v>0</v>
      </c>
    </row>
    <row r="521" spans="1:26" x14ac:dyDescent="0.25">
      <c r="C521" s="23" t="s">
        <v>297</v>
      </c>
      <c r="K521" s="50">
        <f>SUM(K520:K520)</f>
        <v>0</v>
      </c>
    </row>
    <row r="523" spans="1:26" ht="45" customHeight="1" x14ac:dyDescent="0.25">
      <c r="A523" s="19" t="s">
        <v>419</v>
      </c>
      <c r="B523" s="20" t="s">
        <v>45</v>
      </c>
      <c r="C523" s="60" t="s">
        <v>420</v>
      </c>
      <c r="D523" s="61"/>
      <c r="E523" s="61"/>
      <c r="F523" s="20"/>
      <c r="G523" s="21" t="s">
        <v>272</v>
      </c>
      <c r="H523" s="62">
        <v>1</v>
      </c>
      <c r="I523" s="61"/>
      <c r="J523" s="20" t="str">
        <f>+A523</f>
        <v>P22D1-ARD2</v>
      </c>
      <c r="K523" s="48">
        <f>ROUND(K534,2)</f>
        <v>0</v>
      </c>
      <c r="L523" s="20"/>
      <c r="M523" s="20"/>
      <c r="N523" s="20"/>
      <c r="O523" s="20"/>
      <c r="P523" s="20"/>
      <c r="Q523" s="20"/>
      <c r="R523" s="20"/>
      <c r="S523" s="20"/>
      <c r="T523" s="20"/>
      <c r="U523" s="20"/>
      <c r="V523" s="20"/>
      <c r="W523" s="20"/>
      <c r="X523" s="20"/>
      <c r="Y523" s="20"/>
      <c r="Z523" s="20"/>
    </row>
    <row r="524" spans="1:26" x14ac:dyDescent="0.25">
      <c r="A524" s="15" t="s">
        <v>273</v>
      </c>
    </row>
    <row r="525" spans="1:26" x14ac:dyDescent="0.25">
      <c r="A525" t="s">
        <v>421</v>
      </c>
      <c r="B525" t="s">
        <v>275</v>
      </c>
      <c r="C525" t="s">
        <v>422</v>
      </c>
      <c r="D525" s="49">
        <v>6.0000000000000001E-3</v>
      </c>
      <c r="E525" t="s">
        <v>277</v>
      </c>
      <c r="F525" t="s">
        <v>278</v>
      </c>
      <c r="G525" s="22">
        <f>VLOOKUP(A525,'T-SMP'!$E$10:$F$68,2,0)</f>
        <v>0</v>
      </c>
      <c r="H525" t="s">
        <v>279</v>
      </c>
      <c r="I525" s="22">
        <f>ROUND(D525/H523* G525,5)</f>
        <v>0</v>
      </c>
      <c r="J525" s="22"/>
    </row>
    <row r="526" spans="1:26" x14ac:dyDescent="0.25">
      <c r="A526" t="s">
        <v>280</v>
      </c>
      <c r="B526" t="s">
        <v>275</v>
      </c>
      <c r="C526" t="s">
        <v>281</v>
      </c>
      <c r="D526" s="49">
        <v>6.0000000000000001E-3</v>
      </c>
      <c r="E526" t="s">
        <v>277</v>
      </c>
      <c r="F526" t="s">
        <v>278</v>
      </c>
      <c r="G526" s="22">
        <f>VLOOKUP(A526,'T-SMP'!$E$10:$F$68,2,0)</f>
        <v>0</v>
      </c>
      <c r="H526" t="s">
        <v>279</v>
      </c>
      <c r="I526" s="22">
        <f>ROUND(D526/H523* G526,5)</f>
        <v>0</v>
      </c>
      <c r="J526" s="22"/>
    </row>
    <row r="527" spans="1:26" x14ac:dyDescent="0.25">
      <c r="C527" s="23" t="s">
        <v>282</v>
      </c>
      <c r="K527" s="22">
        <f>SUM(I525:I526)</f>
        <v>0</v>
      </c>
    </row>
    <row r="528" spans="1:26" x14ac:dyDescent="0.25">
      <c r="A528" s="15" t="s">
        <v>283</v>
      </c>
    </row>
    <row r="529" spans="1:26" x14ac:dyDescent="0.25">
      <c r="A529" t="s">
        <v>423</v>
      </c>
      <c r="B529" t="s">
        <v>275</v>
      </c>
      <c r="C529" t="s">
        <v>424</v>
      </c>
      <c r="D529" s="49">
        <v>6.0000000000000001E-3</v>
      </c>
      <c r="E529" t="s">
        <v>277</v>
      </c>
      <c r="F529" t="s">
        <v>278</v>
      </c>
      <c r="G529" s="22">
        <f>VLOOKUP(A529,'T-SMP'!$E$10:$F$68,2,0)</f>
        <v>0</v>
      </c>
      <c r="H529" t="s">
        <v>279</v>
      </c>
      <c r="I529" s="22">
        <f>ROUND(D529/H523* G529,5)</f>
        <v>0</v>
      </c>
      <c r="J529" s="22"/>
    </row>
    <row r="530" spans="1:26" x14ac:dyDescent="0.25">
      <c r="C530" s="23" t="s">
        <v>288</v>
      </c>
      <c r="K530" s="22">
        <f>SUM(I529:I529)</f>
        <v>0</v>
      </c>
    </row>
    <row r="532" spans="1:26" x14ac:dyDescent="0.25">
      <c r="C532" s="23" t="s">
        <v>294</v>
      </c>
      <c r="G532">
        <v>1.5</v>
      </c>
      <c r="H532" t="s">
        <v>295</v>
      </c>
      <c r="I532">
        <f>ROUND(G532/100*K527,5)</f>
        <v>0</v>
      </c>
    </row>
    <row r="533" spans="1:26" x14ac:dyDescent="0.25">
      <c r="C533" s="23" t="s">
        <v>296</v>
      </c>
      <c r="K533" s="50">
        <f>SUM(I524:I532)</f>
        <v>0</v>
      </c>
    </row>
    <row r="534" spans="1:26" x14ac:dyDescent="0.25">
      <c r="C534" s="23" t="s">
        <v>297</v>
      </c>
      <c r="K534" s="50">
        <f>SUM(K533:K533)</f>
        <v>0</v>
      </c>
    </row>
    <row r="536" spans="1:26" ht="45" customHeight="1" x14ac:dyDescent="0.25">
      <c r="A536" s="19" t="s">
        <v>425</v>
      </c>
      <c r="B536" s="20" t="s">
        <v>28</v>
      </c>
      <c r="C536" s="60" t="s">
        <v>426</v>
      </c>
      <c r="D536" s="61"/>
      <c r="E536" s="61"/>
      <c r="F536" s="20"/>
      <c r="G536" s="21" t="s">
        <v>272</v>
      </c>
      <c r="H536" s="62">
        <v>1</v>
      </c>
      <c r="I536" s="61"/>
      <c r="J536" s="20" t="str">
        <f>+A536</f>
        <v>PR64-ARD1</v>
      </c>
      <c r="K536" s="48">
        <f>ROUND(K550,2)</f>
        <v>0</v>
      </c>
      <c r="L536" s="20"/>
      <c r="M536" s="20"/>
      <c r="N536" s="20"/>
      <c r="O536" s="20"/>
      <c r="P536" s="20"/>
      <c r="Q536" s="20"/>
      <c r="R536" s="20"/>
      <c r="S536" s="20"/>
      <c r="T536" s="20"/>
      <c r="U536" s="20"/>
      <c r="V536" s="20"/>
      <c r="W536" s="20"/>
      <c r="X536" s="20"/>
      <c r="Y536" s="20"/>
      <c r="Z536" s="20"/>
    </row>
    <row r="537" spans="1:26" x14ac:dyDescent="0.25">
      <c r="A537" s="15" t="s">
        <v>273</v>
      </c>
    </row>
    <row r="538" spans="1:26" x14ac:dyDescent="0.25">
      <c r="A538" t="s">
        <v>274</v>
      </c>
      <c r="B538" t="s">
        <v>275</v>
      </c>
      <c r="C538" t="s">
        <v>276</v>
      </c>
      <c r="D538" s="49">
        <v>0.128</v>
      </c>
      <c r="E538" t="s">
        <v>277</v>
      </c>
      <c r="F538" t="s">
        <v>278</v>
      </c>
      <c r="G538" s="22">
        <f>VLOOKUP(A538,'T-SMP'!$E$10:$F$68,2,0)</f>
        <v>0</v>
      </c>
      <c r="H538" t="s">
        <v>279</v>
      </c>
      <c r="I538" s="22">
        <f>ROUND(D538/H536* G538,5)</f>
        <v>0</v>
      </c>
      <c r="J538" s="22"/>
    </row>
    <row r="539" spans="1:26" x14ac:dyDescent="0.25">
      <c r="A539" t="s">
        <v>280</v>
      </c>
      <c r="B539" t="s">
        <v>275</v>
      </c>
      <c r="C539" t="s">
        <v>281</v>
      </c>
      <c r="D539" s="49">
        <v>1.6E-2</v>
      </c>
      <c r="E539" t="s">
        <v>277</v>
      </c>
      <c r="F539" t="s">
        <v>278</v>
      </c>
      <c r="G539" s="22">
        <f>VLOOKUP(A539,'T-SMP'!$E$10:$F$68,2,0)</f>
        <v>0</v>
      </c>
      <c r="H539" t="s">
        <v>279</v>
      </c>
      <c r="I539" s="22">
        <f>ROUND(D539/H536* G539,5)</f>
        <v>0</v>
      </c>
      <c r="J539" s="22"/>
    </row>
    <row r="540" spans="1:26" x14ac:dyDescent="0.25">
      <c r="C540" s="23" t="s">
        <v>282</v>
      </c>
      <c r="K540" s="22">
        <f>SUM(I538:I539)</f>
        <v>0</v>
      </c>
    </row>
    <row r="541" spans="1:26" x14ac:dyDescent="0.25">
      <c r="A541" s="15" t="s">
        <v>283</v>
      </c>
    </row>
    <row r="542" spans="1:26" x14ac:dyDescent="0.25">
      <c r="A542" t="s">
        <v>313</v>
      </c>
      <c r="B542" t="s">
        <v>275</v>
      </c>
      <c r="C542" t="s">
        <v>314</v>
      </c>
      <c r="D542" s="49">
        <v>2E-3</v>
      </c>
      <c r="E542" t="s">
        <v>277</v>
      </c>
      <c r="F542" t="s">
        <v>278</v>
      </c>
      <c r="G542" s="22">
        <f>VLOOKUP(A542,'T-SMP'!$E$10:$F$68,2,0)</f>
        <v>0</v>
      </c>
      <c r="H542" t="s">
        <v>279</v>
      </c>
      <c r="I542" s="22">
        <f>ROUND(D542/H536* G542,5)</f>
        <v>0</v>
      </c>
      <c r="J542" s="22"/>
    </row>
    <row r="543" spans="1:26" x14ac:dyDescent="0.25">
      <c r="C543" s="23" t="s">
        <v>288</v>
      </c>
      <c r="K543" s="22">
        <f>SUM(I542:I542)</f>
        <v>0</v>
      </c>
    </row>
    <row r="544" spans="1:26" x14ac:dyDescent="0.25">
      <c r="A544" s="15" t="s">
        <v>289</v>
      </c>
    </row>
    <row r="545" spans="1:26" x14ac:dyDescent="0.25">
      <c r="A545" t="s">
        <v>427</v>
      </c>
      <c r="B545" t="s">
        <v>17</v>
      </c>
      <c r="C545" t="s">
        <v>316</v>
      </c>
      <c r="D545" s="49">
        <v>5.0000000000000001E-3</v>
      </c>
      <c r="F545" t="s">
        <v>278</v>
      </c>
      <c r="G545" s="22">
        <f>VLOOKUP(A545,'T-SMP'!$E$10:$F$68,2,0)</f>
        <v>0</v>
      </c>
      <c r="H545" t="s">
        <v>279</v>
      </c>
      <c r="I545" s="22">
        <f>ROUND(D545* G545,5)</f>
        <v>0</v>
      </c>
      <c r="J545" s="22"/>
    </row>
    <row r="546" spans="1:26" x14ac:dyDescent="0.25">
      <c r="C546" s="23" t="s">
        <v>293</v>
      </c>
      <c r="K546" s="22">
        <f>SUM(I545:I545)</f>
        <v>0</v>
      </c>
    </row>
    <row r="548" spans="1:26" x14ac:dyDescent="0.25">
      <c r="C548" s="23" t="s">
        <v>294</v>
      </c>
      <c r="G548">
        <v>1.5</v>
      </c>
      <c r="H548" t="s">
        <v>295</v>
      </c>
      <c r="I548">
        <f>ROUND(G548/100*K540,5)</f>
        <v>0</v>
      </c>
    </row>
    <row r="549" spans="1:26" x14ac:dyDescent="0.25">
      <c r="C549" s="23" t="s">
        <v>296</v>
      </c>
      <c r="K549" s="50">
        <f>SUM(I537:I548)</f>
        <v>0</v>
      </c>
    </row>
    <row r="550" spans="1:26" x14ac:dyDescent="0.25">
      <c r="C550" s="23" t="s">
        <v>297</v>
      </c>
      <c r="K550" s="50">
        <f>SUM(K549:K549)</f>
        <v>0</v>
      </c>
    </row>
    <row r="552" spans="1:26" ht="45" customHeight="1" x14ac:dyDescent="0.25">
      <c r="A552" s="19" t="s">
        <v>428</v>
      </c>
      <c r="B552" s="20" t="s">
        <v>45</v>
      </c>
      <c r="C552" s="60" t="s">
        <v>429</v>
      </c>
      <c r="D552" s="61"/>
      <c r="E552" s="61"/>
      <c r="F552" s="20"/>
      <c r="G552" s="21" t="s">
        <v>272</v>
      </c>
      <c r="H552" s="62">
        <v>1</v>
      </c>
      <c r="I552" s="61"/>
      <c r="J552" s="20" t="str">
        <f>+A552</f>
        <v>PRA2-ARD1</v>
      </c>
      <c r="K552" s="48">
        <f>ROUND(K563,2)</f>
        <v>0</v>
      </c>
      <c r="L552" s="20"/>
      <c r="M552" s="20"/>
      <c r="N552" s="20"/>
      <c r="O552" s="20"/>
      <c r="P552" s="20"/>
      <c r="Q552" s="20"/>
      <c r="R552" s="20"/>
      <c r="S552" s="20"/>
      <c r="T552" s="20"/>
      <c r="U552" s="20"/>
      <c r="V552" s="20"/>
      <c r="W552" s="20"/>
      <c r="X552" s="20"/>
      <c r="Y552" s="20"/>
      <c r="Z552" s="20"/>
    </row>
    <row r="553" spans="1:26" x14ac:dyDescent="0.25">
      <c r="A553" s="15" t="s">
        <v>273</v>
      </c>
    </row>
    <row r="554" spans="1:26" x14ac:dyDescent="0.25">
      <c r="A554" t="s">
        <v>280</v>
      </c>
      <c r="B554" t="s">
        <v>275</v>
      </c>
      <c r="C554" t="s">
        <v>281</v>
      </c>
      <c r="D554" s="49">
        <v>7.0000000000000001E-3</v>
      </c>
      <c r="E554" t="s">
        <v>277</v>
      </c>
      <c r="F554" t="s">
        <v>278</v>
      </c>
      <c r="G554" s="22">
        <f>VLOOKUP(A554,'T-SMP'!$E$10:$F$68,2,0)</f>
        <v>0</v>
      </c>
      <c r="H554" t="s">
        <v>279</v>
      </c>
      <c r="I554" s="22">
        <f>ROUND(D554/H552* G554,5)</f>
        <v>0</v>
      </c>
      <c r="J554" s="22"/>
    </row>
    <row r="555" spans="1:26" x14ac:dyDescent="0.25">
      <c r="A555" t="s">
        <v>274</v>
      </c>
      <c r="B555" t="s">
        <v>275</v>
      </c>
      <c r="C555" t="s">
        <v>276</v>
      </c>
      <c r="D555" s="49">
        <v>5.8000000000000003E-2</v>
      </c>
      <c r="E555" t="s">
        <v>277</v>
      </c>
      <c r="F555" t="s">
        <v>278</v>
      </c>
      <c r="G555" s="22">
        <f>VLOOKUP(A555,'T-SMP'!$E$10:$F$68,2,0)</f>
        <v>0</v>
      </c>
      <c r="H555" t="s">
        <v>279</v>
      </c>
      <c r="I555" s="22">
        <f>ROUND(D555/H552* G555,5)</f>
        <v>0</v>
      </c>
      <c r="J555" s="22"/>
    </row>
    <row r="556" spans="1:26" x14ac:dyDescent="0.25">
      <c r="C556" s="23" t="s">
        <v>282</v>
      </c>
      <c r="K556" s="22">
        <f>SUM(I554:I555)</f>
        <v>0</v>
      </c>
    </row>
    <row r="557" spans="1:26" x14ac:dyDescent="0.25">
      <c r="A557" s="15" t="s">
        <v>289</v>
      </c>
    </row>
    <row r="558" spans="1:26" ht="30" x14ac:dyDescent="0.25">
      <c r="A558" t="s">
        <v>430</v>
      </c>
      <c r="B558" t="s">
        <v>309</v>
      </c>
      <c r="C558" s="33" t="s">
        <v>431</v>
      </c>
      <c r="D558" s="49">
        <v>0.01</v>
      </c>
      <c r="F558" t="s">
        <v>278</v>
      </c>
      <c r="G558" s="22">
        <f>VLOOKUP(A558,'T-SMP'!$E$10:$F$68,2,0)</f>
        <v>0</v>
      </c>
      <c r="H558" t="s">
        <v>279</v>
      </c>
      <c r="I558" s="22">
        <f>ROUND(D558* G558,5)</f>
        <v>0</v>
      </c>
      <c r="J558" s="22"/>
    </row>
    <row r="559" spans="1:26" x14ac:dyDescent="0.25">
      <c r="C559" s="23" t="s">
        <v>293</v>
      </c>
      <c r="K559" s="22">
        <f>SUM(I558:I558)</f>
        <v>0</v>
      </c>
    </row>
    <row r="561" spans="1:26" x14ac:dyDescent="0.25">
      <c r="C561" s="23" t="s">
        <v>294</v>
      </c>
      <c r="G561">
        <v>1.5</v>
      </c>
      <c r="H561" t="s">
        <v>295</v>
      </c>
      <c r="I561">
        <f>ROUND(G561/100*K556,5)</f>
        <v>0</v>
      </c>
    </row>
    <row r="562" spans="1:26" x14ac:dyDescent="0.25">
      <c r="C562" s="23" t="s">
        <v>296</v>
      </c>
      <c r="K562" s="50">
        <f>SUM(I553:I561)</f>
        <v>0</v>
      </c>
    </row>
    <row r="563" spans="1:26" x14ac:dyDescent="0.25">
      <c r="C563" s="23" t="s">
        <v>297</v>
      </c>
      <c r="K563" s="50">
        <f>SUM(K562:K562)</f>
        <v>0</v>
      </c>
    </row>
    <row r="565" spans="1:26" ht="45" customHeight="1" x14ac:dyDescent="0.25">
      <c r="A565" s="19" t="s">
        <v>432</v>
      </c>
      <c r="B565" s="20" t="s">
        <v>45</v>
      </c>
      <c r="C565" s="60" t="s">
        <v>433</v>
      </c>
      <c r="D565" s="61"/>
      <c r="E565" s="61"/>
      <c r="F565" s="20"/>
      <c r="G565" s="21" t="s">
        <v>272</v>
      </c>
      <c r="H565" s="62">
        <v>2.1680000000000001</v>
      </c>
      <c r="I565" s="61"/>
      <c r="J565" s="20" t="str">
        <f>+A565</f>
        <v>PRE2-ARD2</v>
      </c>
      <c r="K565" s="48">
        <f>ROUND(K580,2)</f>
        <v>0</v>
      </c>
      <c r="L565" s="20"/>
      <c r="M565" s="20"/>
      <c r="N565" s="20"/>
      <c r="O565" s="20"/>
      <c r="P565" s="20"/>
      <c r="Q565" s="20"/>
      <c r="R565" s="20"/>
      <c r="S565" s="20"/>
      <c r="T565" s="20"/>
      <c r="U565" s="20"/>
      <c r="V565" s="20"/>
      <c r="W565" s="20"/>
      <c r="X565" s="20"/>
      <c r="Y565" s="20"/>
      <c r="Z565" s="20"/>
    </row>
    <row r="566" spans="1:26" x14ac:dyDescent="0.25">
      <c r="A566" s="15" t="s">
        <v>273</v>
      </c>
    </row>
    <row r="567" spans="1:26" x14ac:dyDescent="0.25">
      <c r="A567" t="s">
        <v>274</v>
      </c>
      <c r="B567" t="s">
        <v>275</v>
      </c>
      <c r="C567" t="s">
        <v>276</v>
      </c>
      <c r="D567" s="49">
        <v>3.0000000000000001E-3</v>
      </c>
      <c r="E567" t="s">
        <v>277</v>
      </c>
      <c r="F567" t="s">
        <v>278</v>
      </c>
      <c r="G567" s="22">
        <f>VLOOKUP(A567,'T-SMP'!$E$10:$F$68,2,0)</f>
        <v>0</v>
      </c>
      <c r="H567" t="s">
        <v>279</v>
      </c>
      <c r="I567" s="22">
        <f>ROUND(D567/H565* G567,5)</f>
        <v>0</v>
      </c>
      <c r="J567" s="22"/>
    </row>
    <row r="568" spans="1:26" x14ac:dyDescent="0.25">
      <c r="A568" t="s">
        <v>280</v>
      </c>
      <c r="B568" t="s">
        <v>275</v>
      </c>
      <c r="C568" t="s">
        <v>281</v>
      </c>
      <c r="D568" s="49">
        <v>3.0000000000000001E-3</v>
      </c>
      <c r="E568" t="s">
        <v>277</v>
      </c>
      <c r="F568" t="s">
        <v>278</v>
      </c>
      <c r="G568" s="22">
        <f>VLOOKUP(A568,'T-SMP'!$E$10:$F$68,2,0)</f>
        <v>0</v>
      </c>
      <c r="H568" t="s">
        <v>279</v>
      </c>
      <c r="I568" s="22">
        <f>ROUND(D568/H565* G568,5)</f>
        <v>0</v>
      </c>
      <c r="J568" s="22"/>
    </row>
    <row r="569" spans="1:26" x14ac:dyDescent="0.25">
      <c r="C569" s="23" t="s">
        <v>282</v>
      </c>
      <c r="K569" s="22">
        <f>SUM(I567:I568)</f>
        <v>0</v>
      </c>
    </row>
    <row r="570" spans="1:26" x14ac:dyDescent="0.25">
      <c r="A570" s="15" t="s">
        <v>283</v>
      </c>
    </row>
    <row r="571" spans="1:26" ht="30" x14ac:dyDescent="0.25">
      <c r="A571" t="s">
        <v>385</v>
      </c>
      <c r="B571" t="s">
        <v>275</v>
      </c>
      <c r="C571" s="33" t="s">
        <v>378</v>
      </c>
      <c r="D571" s="49">
        <v>5.0000000000000001E-3</v>
      </c>
      <c r="E571" t="s">
        <v>277</v>
      </c>
      <c r="F571" t="s">
        <v>278</v>
      </c>
      <c r="G571" s="22">
        <f>VLOOKUP(A571,'T-SMP'!$E$10:$F$68,2,0)</f>
        <v>0</v>
      </c>
      <c r="H571" t="s">
        <v>279</v>
      </c>
      <c r="I571" s="22">
        <f>ROUND(D571/H565* G571,5)</f>
        <v>0</v>
      </c>
      <c r="J571" s="22"/>
    </row>
    <row r="572" spans="1:26" x14ac:dyDescent="0.25">
      <c r="A572" t="s">
        <v>286</v>
      </c>
      <c r="B572" t="s">
        <v>275</v>
      </c>
      <c r="C572" t="s">
        <v>287</v>
      </c>
      <c r="D572" s="49">
        <v>1E-3</v>
      </c>
      <c r="E572" t="s">
        <v>277</v>
      </c>
      <c r="F572" t="s">
        <v>278</v>
      </c>
      <c r="G572" s="22">
        <f>VLOOKUP(A572,'T-SMP'!$E$10:$F$68,2,0)</f>
        <v>0</v>
      </c>
      <c r="H572" t="s">
        <v>279</v>
      </c>
      <c r="I572" s="22">
        <f>ROUND(D572/H565* G572,5)</f>
        <v>0</v>
      </c>
      <c r="J572" s="22"/>
    </row>
    <row r="573" spans="1:26" x14ac:dyDescent="0.25">
      <c r="C573" s="23" t="s">
        <v>288</v>
      </c>
      <c r="K573" s="22">
        <f>SUM(I571:I572)</f>
        <v>0</v>
      </c>
    </row>
    <row r="574" spans="1:26" x14ac:dyDescent="0.25">
      <c r="A574" s="15" t="s">
        <v>289</v>
      </c>
    </row>
    <row r="575" spans="1:26" ht="75" x14ac:dyDescent="0.25">
      <c r="A575" t="s">
        <v>304</v>
      </c>
      <c r="B575" t="s">
        <v>291</v>
      </c>
      <c r="C575" s="33" t="s">
        <v>305</v>
      </c>
      <c r="D575" s="49">
        <v>1E-4</v>
      </c>
      <c r="F575" t="s">
        <v>278</v>
      </c>
      <c r="G575" s="22">
        <f>VLOOKUP(A575,'T-SMP'!$E$10:$F$68,2,0)</f>
        <v>0</v>
      </c>
      <c r="H575" t="s">
        <v>279</v>
      </c>
      <c r="I575" s="22">
        <f>ROUND(D575* G575,5)</f>
        <v>0</v>
      </c>
      <c r="J575" s="22"/>
    </row>
    <row r="576" spans="1:26" x14ac:dyDescent="0.25">
      <c r="C576" s="23" t="s">
        <v>293</v>
      </c>
      <c r="K576" s="22">
        <f>SUM(I575:I575)</f>
        <v>0</v>
      </c>
    </row>
    <row r="578" spans="1:26" x14ac:dyDescent="0.25">
      <c r="C578" s="23" t="s">
        <v>294</v>
      </c>
      <c r="G578">
        <v>1.5</v>
      </c>
      <c r="H578" t="s">
        <v>295</v>
      </c>
      <c r="I578">
        <f>ROUND(G578/100*K569,5)</f>
        <v>0</v>
      </c>
    </row>
    <row r="579" spans="1:26" x14ac:dyDescent="0.25">
      <c r="C579" s="23" t="s">
        <v>296</v>
      </c>
      <c r="K579" s="50">
        <f>SUM(I566:I578)</f>
        <v>0</v>
      </c>
    </row>
    <row r="580" spans="1:26" x14ac:dyDescent="0.25">
      <c r="C580" s="23" t="s">
        <v>297</v>
      </c>
      <c r="K580" s="50">
        <f>SUM(K579:K579)</f>
        <v>0</v>
      </c>
    </row>
    <row r="582" spans="1:26" ht="45" customHeight="1" x14ac:dyDescent="0.25">
      <c r="A582" s="19" t="s">
        <v>434</v>
      </c>
      <c r="B582" s="20" t="s">
        <v>28</v>
      </c>
      <c r="C582" s="60" t="s">
        <v>435</v>
      </c>
      <c r="D582" s="61"/>
      <c r="E582" s="61"/>
      <c r="F582" s="20"/>
      <c r="G582" s="21" t="s">
        <v>272</v>
      </c>
      <c r="H582" s="62">
        <v>1</v>
      </c>
      <c r="I582" s="61"/>
      <c r="J582" s="20" t="str">
        <f>+A582</f>
        <v>PRE4-ARD1</v>
      </c>
      <c r="K582" s="48">
        <f>ROUND(K597,2)</f>
        <v>0</v>
      </c>
      <c r="L582" s="20"/>
      <c r="M582" s="20"/>
      <c r="N582" s="20"/>
      <c r="O582" s="20"/>
      <c r="P582" s="20"/>
      <c r="Q582" s="20"/>
      <c r="R582" s="20"/>
      <c r="S582" s="20"/>
      <c r="T582" s="20"/>
      <c r="U582" s="20"/>
      <c r="V582" s="20"/>
      <c r="W582" s="20"/>
      <c r="X582" s="20"/>
      <c r="Y582" s="20"/>
      <c r="Z582" s="20"/>
    </row>
    <row r="583" spans="1:26" x14ac:dyDescent="0.25">
      <c r="A583" s="15" t="s">
        <v>273</v>
      </c>
    </row>
    <row r="584" spans="1:26" x14ac:dyDescent="0.25">
      <c r="A584" t="s">
        <v>274</v>
      </c>
      <c r="B584" t="s">
        <v>275</v>
      </c>
      <c r="C584" t="s">
        <v>276</v>
      </c>
      <c r="D584" s="49">
        <v>0.03</v>
      </c>
      <c r="E584" t="s">
        <v>277</v>
      </c>
      <c r="F584" t="s">
        <v>278</v>
      </c>
      <c r="G584" s="22">
        <f>VLOOKUP(A584,'T-SMP'!$E$10:$F$68,2,0)</f>
        <v>0</v>
      </c>
      <c r="H584" t="s">
        <v>279</v>
      </c>
      <c r="I584" s="22">
        <f>ROUND(D584/H582* G584,5)</f>
        <v>0</v>
      </c>
      <c r="J584" s="22"/>
    </row>
    <row r="585" spans="1:26" x14ac:dyDescent="0.25">
      <c r="A585" t="s">
        <v>280</v>
      </c>
      <c r="B585" t="s">
        <v>275</v>
      </c>
      <c r="C585" t="s">
        <v>281</v>
      </c>
      <c r="D585" s="49">
        <v>0.03</v>
      </c>
      <c r="E585" t="s">
        <v>277</v>
      </c>
      <c r="F585" t="s">
        <v>278</v>
      </c>
      <c r="G585" s="22">
        <f>VLOOKUP(A585,'T-SMP'!$E$10:$F$68,2,0)</f>
        <v>0</v>
      </c>
      <c r="H585" t="s">
        <v>279</v>
      </c>
      <c r="I585" s="22">
        <f>ROUND(D585/H582* G585,5)</f>
        <v>0</v>
      </c>
      <c r="J585" s="22"/>
    </row>
    <row r="586" spans="1:26" x14ac:dyDescent="0.25">
      <c r="C586" s="23" t="s">
        <v>282</v>
      </c>
      <c r="K586" s="22">
        <f>SUM(I584:I585)</f>
        <v>0</v>
      </c>
    </row>
    <row r="587" spans="1:26" x14ac:dyDescent="0.25">
      <c r="A587" s="15" t="s">
        <v>283</v>
      </c>
    </row>
    <row r="588" spans="1:26" x14ac:dyDescent="0.25">
      <c r="A588" t="s">
        <v>286</v>
      </c>
      <c r="B588" t="s">
        <v>275</v>
      </c>
      <c r="C588" t="s">
        <v>287</v>
      </c>
      <c r="D588" s="49">
        <v>0.15</v>
      </c>
      <c r="E588" t="s">
        <v>277</v>
      </c>
      <c r="F588" t="s">
        <v>278</v>
      </c>
      <c r="G588" s="22">
        <f>VLOOKUP(A588,'T-SMP'!$E$10:$F$68,2,0)</f>
        <v>0</v>
      </c>
      <c r="H588" t="s">
        <v>279</v>
      </c>
      <c r="I588" s="22">
        <f>ROUND(D588/H582* G588,5)</f>
        <v>0</v>
      </c>
      <c r="J588" s="22"/>
    </row>
    <row r="589" spans="1:26" x14ac:dyDescent="0.25">
      <c r="A589" t="s">
        <v>323</v>
      </c>
      <c r="B589" t="s">
        <v>275</v>
      </c>
      <c r="C589" t="s">
        <v>324</v>
      </c>
      <c r="D589" s="49">
        <v>0.03</v>
      </c>
      <c r="E589" t="s">
        <v>277</v>
      </c>
      <c r="F589" t="s">
        <v>278</v>
      </c>
      <c r="G589" s="22">
        <f>VLOOKUP(A589,'T-SMP'!$E$10:$F$68,2,0)</f>
        <v>0</v>
      </c>
      <c r="H589" t="s">
        <v>279</v>
      </c>
      <c r="I589" s="22">
        <f>ROUND(D589/H582* G589,5)</f>
        <v>0</v>
      </c>
      <c r="J589" s="22"/>
    </row>
    <row r="590" spans="1:26" x14ac:dyDescent="0.25">
      <c r="C590" s="23" t="s">
        <v>288</v>
      </c>
      <c r="K590" s="22">
        <f>SUM(I588:I589)</f>
        <v>0</v>
      </c>
    </row>
    <row r="591" spans="1:26" x14ac:dyDescent="0.25">
      <c r="A591" s="15" t="s">
        <v>289</v>
      </c>
    </row>
    <row r="592" spans="1:26" ht="75" x14ac:dyDescent="0.25">
      <c r="A592" t="s">
        <v>304</v>
      </c>
      <c r="B592" t="s">
        <v>291</v>
      </c>
      <c r="C592" s="33" t="s">
        <v>305</v>
      </c>
      <c r="D592" s="49">
        <v>0.02</v>
      </c>
      <c r="F592" t="s">
        <v>278</v>
      </c>
      <c r="G592" s="22">
        <f>VLOOKUP(A592,'T-SMP'!$E$10:$F$68,2,0)</f>
        <v>0</v>
      </c>
      <c r="H592" t="s">
        <v>279</v>
      </c>
      <c r="I592" s="22">
        <f>ROUND(D592* G592,5)</f>
        <v>0</v>
      </c>
      <c r="J592" s="22"/>
    </row>
    <row r="593" spans="1:26" x14ac:dyDescent="0.25">
      <c r="C593" s="23" t="s">
        <v>293</v>
      </c>
      <c r="K593" s="22">
        <f>SUM(I592:I592)</f>
        <v>0</v>
      </c>
    </row>
    <row r="595" spans="1:26" x14ac:dyDescent="0.25">
      <c r="C595" s="23" t="s">
        <v>294</v>
      </c>
      <c r="G595">
        <v>1.5</v>
      </c>
      <c r="H595" t="s">
        <v>295</v>
      </c>
      <c r="I595">
        <f>ROUND(G595/100*K586,5)</f>
        <v>0</v>
      </c>
    </row>
    <row r="596" spans="1:26" x14ac:dyDescent="0.25">
      <c r="C596" s="23" t="s">
        <v>296</v>
      </c>
      <c r="K596" s="50">
        <f>SUM(I583:I595)</f>
        <v>0</v>
      </c>
    </row>
    <row r="597" spans="1:26" x14ac:dyDescent="0.25">
      <c r="C597" s="23" t="s">
        <v>297</v>
      </c>
      <c r="K597" s="50">
        <f>SUM(K596:K596)</f>
        <v>0</v>
      </c>
    </row>
    <row r="599" spans="1:26" ht="45" customHeight="1" x14ac:dyDescent="0.25">
      <c r="A599" s="19" t="s">
        <v>436</v>
      </c>
      <c r="B599" s="20" t="s">
        <v>118</v>
      </c>
      <c r="C599" s="60" t="s">
        <v>437</v>
      </c>
      <c r="D599" s="61"/>
      <c r="E599" s="61"/>
      <c r="F599" s="20"/>
      <c r="G599" s="21" t="s">
        <v>272</v>
      </c>
      <c r="H599" s="62">
        <v>1</v>
      </c>
      <c r="I599" s="61"/>
      <c r="J599" s="20" t="str">
        <f>+A599</f>
        <v>PRE91-TLMK</v>
      </c>
      <c r="K599" s="48">
        <f>ROUND(K610,2)</f>
        <v>0</v>
      </c>
      <c r="L599" s="20"/>
      <c r="M599" s="20"/>
      <c r="N599" s="20"/>
      <c r="O599" s="20"/>
      <c r="P599" s="20"/>
      <c r="Q599" s="20"/>
      <c r="R599" s="20"/>
      <c r="S599" s="20"/>
      <c r="T599" s="20"/>
      <c r="U599" s="20"/>
      <c r="V599" s="20"/>
      <c r="W599" s="20"/>
      <c r="X599" s="20"/>
      <c r="Y599" s="20"/>
      <c r="Z599" s="20"/>
    </row>
    <row r="600" spans="1:26" x14ac:dyDescent="0.25">
      <c r="A600" s="15" t="s">
        <v>273</v>
      </c>
    </row>
    <row r="601" spans="1:26" x14ac:dyDescent="0.25">
      <c r="A601" t="s">
        <v>274</v>
      </c>
      <c r="B601" t="s">
        <v>275</v>
      </c>
      <c r="C601" t="s">
        <v>276</v>
      </c>
      <c r="D601" s="49">
        <v>28</v>
      </c>
      <c r="E601" t="s">
        <v>277</v>
      </c>
      <c r="F601" t="s">
        <v>278</v>
      </c>
      <c r="G601" s="22">
        <f>VLOOKUP(A601,'T-SMP'!$E$10:$F$68,2,0)</f>
        <v>0</v>
      </c>
      <c r="H601" t="s">
        <v>279</v>
      </c>
      <c r="I601" s="22">
        <f>ROUND(D601/H599* G601,5)</f>
        <v>0</v>
      </c>
      <c r="J601" s="22"/>
    </row>
    <row r="602" spans="1:26" x14ac:dyDescent="0.25">
      <c r="C602" s="23" t="s">
        <v>282</v>
      </c>
      <c r="K602" s="22">
        <f>SUM(I601:I601)</f>
        <v>0</v>
      </c>
    </row>
    <row r="603" spans="1:26" x14ac:dyDescent="0.25">
      <c r="A603" s="15" t="s">
        <v>283</v>
      </c>
    </row>
    <row r="604" spans="1:26" x14ac:dyDescent="0.25">
      <c r="A604" t="s">
        <v>371</v>
      </c>
      <c r="B604" t="s">
        <v>275</v>
      </c>
      <c r="C604" t="s">
        <v>324</v>
      </c>
      <c r="D604" s="49">
        <v>28</v>
      </c>
      <c r="E604" t="s">
        <v>277</v>
      </c>
      <c r="F604" t="s">
        <v>278</v>
      </c>
      <c r="G604" s="22">
        <f>VLOOKUP(A604,'T-SMP'!$E$10:$F$68,2,0)</f>
        <v>0</v>
      </c>
      <c r="H604" t="s">
        <v>279</v>
      </c>
      <c r="I604" s="22">
        <f>ROUND(D604/H599* G604,5)</f>
        <v>0</v>
      </c>
      <c r="J604" s="22"/>
    </row>
    <row r="605" spans="1:26" ht="45" x14ac:dyDescent="0.25">
      <c r="A605" t="s">
        <v>438</v>
      </c>
      <c r="B605" t="s">
        <v>275</v>
      </c>
      <c r="C605" s="33" t="s">
        <v>439</v>
      </c>
      <c r="D605" s="49">
        <v>18</v>
      </c>
      <c r="E605" t="s">
        <v>277</v>
      </c>
      <c r="F605" t="s">
        <v>278</v>
      </c>
      <c r="G605" s="22">
        <f>VLOOKUP(A605,'T-SMP'!$E$10:$F$68,2,0)</f>
        <v>0</v>
      </c>
      <c r="H605" t="s">
        <v>279</v>
      </c>
      <c r="I605" s="22">
        <f>ROUND(D605/H599* G605,5)</f>
        <v>0</v>
      </c>
      <c r="J605" s="22"/>
    </row>
    <row r="606" spans="1:26" x14ac:dyDescent="0.25">
      <c r="C606" s="23" t="s">
        <v>288</v>
      </c>
      <c r="K606" s="22">
        <f>SUM(I604:I605)</f>
        <v>0</v>
      </c>
    </row>
    <row r="608" spans="1:26" x14ac:dyDescent="0.25">
      <c r="C608" s="23" t="s">
        <v>294</v>
      </c>
      <c r="G608">
        <v>1.5</v>
      </c>
      <c r="H608" t="s">
        <v>295</v>
      </c>
      <c r="I608">
        <f>ROUND(G608/100*K602,5)</f>
        <v>0</v>
      </c>
    </row>
    <row r="609" spans="1:26" x14ac:dyDescent="0.25">
      <c r="C609" s="23" t="s">
        <v>296</v>
      </c>
      <c r="K609" s="50">
        <f>SUM(I600:I608)</f>
        <v>0</v>
      </c>
    </row>
    <row r="610" spans="1:26" x14ac:dyDescent="0.25">
      <c r="C610" s="23" t="s">
        <v>297</v>
      </c>
      <c r="K610" s="50">
        <f>SUM(K609:K609)</f>
        <v>0</v>
      </c>
    </row>
    <row r="612" spans="1:26" ht="45" customHeight="1" x14ac:dyDescent="0.25">
      <c r="A612" s="19" t="s">
        <v>440</v>
      </c>
      <c r="B612" s="20" t="s">
        <v>118</v>
      </c>
      <c r="C612" s="60" t="s">
        <v>441</v>
      </c>
      <c r="D612" s="61"/>
      <c r="E612" s="61"/>
      <c r="F612" s="20"/>
      <c r="G612" s="21" t="s">
        <v>272</v>
      </c>
      <c r="H612" s="62">
        <v>1</v>
      </c>
      <c r="I612" s="61"/>
      <c r="J612" s="20" t="str">
        <f>+A612</f>
        <v>PRE91-TLML</v>
      </c>
      <c r="K612" s="48">
        <f>ROUND(K623,2)</f>
        <v>0</v>
      </c>
      <c r="L612" s="20"/>
      <c r="M612" s="20"/>
      <c r="N612" s="20"/>
      <c r="O612" s="20"/>
      <c r="P612" s="20"/>
      <c r="Q612" s="20"/>
      <c r="R612" s="20"/>
      <c r="S612" s="20"/>
      <c r="T612" s="20"/>
      <c r="U612" s="20"/>
      <c r="V612" s="20"/>
      <c r="W612" s="20"/>
      <c r="X612" s="20"/>
      <c r="Y612" s="20"/>
      <c r="Z612" s="20"/>
    </row>
    <row r="613" spans="1:26" x14ac:dyDescent="0.25">
      <c r="A613" s="15" t="s">
        <v>273</v>
      </c>
    </row>
    <row r="614" spans="1:26" x14ac:dyDescent="0.25">
      <c r="A614" t="s">
        <v>274</v>
      </c>
      <c r="B614" t="s">
        <v>275</v>
      </c>
      <c r="C614" t="s">
        <v>276</v>
      </c>
      <c r="D614" s="49">
        <v>19</v>
      </c>
      <c r="E614" t="s">
        <v>277</v>
      </c>
      <c r="F614" t="s">
        <v>278</v>
      </c>
      <c r="G614" s="22">
        <f>VLOOKUP(A614,'T-SMP'!$E$10:$F$68,2,0)</f>
        <v>0</v>
      </c>
      <c r="H614" t="s">
        <v>279</v>
      </c>
      <c r="I614" s="22">
        <f>ROUND(D614/H612* G614,5)</f>
        <v>0</v>
      </c>
      <c r="J614" s="22"/>
    </row>
    <row r="615" spans="1:26" x14ac:dyDescent="0.25">
      <c r="C615" s="23" t="s">
        <v>282</v>
      </c>
      <c r="K615" s="22">
        <f>SUM(I614:I614)</f>
        <v>0</v>
      </c>
    </row>
    <row r="616" spans="1:26" x14ac:dyDescent="0.25">
      <c r="A616" s="15" t="s">
        <v>283</v>
      </c>
    </row>
    <row r="617" spans="1:26" x14ac:dyDescent="0.25">
      <c r="A617" t="s">
        <v>371</v>
      </c>
      <c r="B617" t="s">
        <v>275</v>
      </c>
      <c r="C617" t="s">
        <v>324</v>
      </c>
      <c r="D617" s="49">
        <v>19</v>
      </c>
      <c r="E617" t="s">
        <v>277</v>
      </c>
      <c r="F617" t="s">
        <v>278</v>
      </c>
      <c r="G617" s="22">
        <f>VLOOKUP(A617,'T-SMP'!$E$10:$F$68,2,0)</f>
        <v>0</v>
      </c>
      <c r="H617" t="s">
        <v>279</v>
      </c>
      <c r="I617" s="22">
        <f>ROUND(D617/H612* G617,5)</f>
        <v>0</v>
      </c>
      <c r="J617" s="22"/>
    </row>
    <row r="618" spans="1:26" ht="45" x14ac:dyDescent="0.25">
      <c r="A618" t="s">
        <v>438</v>
      </c>
      <c r="B618" t="s">
        <v>275</v>
      </c>
      <c r="C618" s="33" t="s">
        <v>439</v>
      </c>
      <c r="D618" s="49">
        <v>11</v>
      </c>
      <c r="E618" t="s">
        <v>277</v>
      </c>
      <c r="F618" t="s">
        <v>278</v>
      </c>
      <c r="G618" s="22">
        <f>VLOOKUP(A618,'T-SMP'!$E$10:$F$68,2,0)</f>
        <v>0</v>
      </c>
      <c r="H618" t="s">
        <v>279</v>
      </c>
      <c r="I618" s="22">
        <f>ROUND(D618/H612* G618,5)</f>
        <v>0</v>
      </c>
      <c r="J618" s="22"/>
    </row>
    <row r="619" spans="1:26" x14ac:dyDescent="0.25">
      <c r="C619" s="23" t="s">
        <v>288</v>
      </c>
      <c r="K619" s="22">
        <f>SUM(I617:I618)</f>
        <v>0</v>
      </c>
    </row>
    <row r="621" spans="1:26" x14ac:dyDescent="0.25">
      <c r="C621" s="23" t="s">
        <v>294</v>
      </c>
      <c r="G621">
        <v>1.5</v>
      </c>
      <c r="H621" t="s">
        <v>295</v>
      </c>
      <c r="I621">
        <f>ROUND(G621/100*K615,5)</f>
        <v>0</v>
      </c>
    </row>
    <row r="622" spans="1:26" x14ac:dyDescent="0.25">
      <c r="C622" s="23" t="s">
        <v>296</v>
      </c>
      <c r="K622" s="50">
        <f>SUM(I613:I621)</f>
        <v>0</v>
      </c>
    </row>
    <row r="623" spans="1:26" x14ac:dyDescent="0.25">
      <c r="C623" s="23" t="s">
        <v>297</v>
      </c>
      <c r="K623" s="50">
        <f>SUM(K622:K622)</f>
        <v>0</v>
      </c>
    </row>
    <row r="625" spans="1:26" ht="45" customHeight="1" x14ac:dyDescent="0.25">
      <c r="A625" s="19" t="s">
        <v>442</v>
      </c>
      <c r="B625" s="20" t="s">
        <v>118</v>
      </c>
      <c r="C625" s="60" t="s">
        <v>443</v>
      </c>
      <c r="D625" s="61"/>
      <c r="E625" s="61"/>
      <c r="F625" s="20"/>
      <c r="G625" s="21" t="s">
        <v>272</v>
      </c>
      <c r="H625" s="62">
        <v>1</v>
      </c>
      <c r="I625" s="61"/>
      <c r="J625" s="20" t="str">
        <f>+A625</f>
        <v>PRE91-TLMN</v>
      </c>
      <c r="K625" s="48">
        <f>ROUND(K636,2)</f>
        <v>0</v>
      </c>
      <c r="L625" s="20"/>
      <c r="M625" s="20"/>
      <c r="N625" s="20"/>
      <c r="O625" s="20"/>
      <c r="P625" s="20"/>
      <c r="Q625" s="20"/>
      <c r="R625" s="20"/>
      <c r="S625" s="20"/>
      <c r="T625" s="20"/>
      <c r="U625" s="20"/>
      <c r="V625" s="20"/>
      <c r="W625" s="20"/>
      <c r="X625" s="20"/>
      <c r="Y625" s="20"/>
      <c r="Z625" s="20"/>
    </row>
    <row r="626" spans="1:26" x14ac:dyDescent="0.25">
      <c r="A626" s="15" t="s">
        <v>273</v>
      </c>
    </row>
    <row r="627" spans="1:26" x14ac:dyDescent="0.25">
      <c r="A627" t="s">
        <v>280</v>
      </c>
      <c r="B627" t="s">
        <v>275</v>
      </c>
      <c r="C627" t="s">
        <v>281</v>
      </c>
      <c r="D627" s="49">
        <v>133</v>
      </c>
      <c r="E627" t="s">
        <v>277</v>
      </c>
      <c r="F627" t="s">
        <v>278</v>
      </c>
      <c r="G627" s="22">
        <f>VLOOKUP(A627,'T-SMP'!$E$10:$F$68,2,0)</f>
        <v>0</v>
      </c>
      <c r="H627" t="s">
        <v>279</v>
      </c>
      <c r="I627" s="22">
        <f>ROUND(D627/H625* G627,5)</f>
        <v>0</v>
      </c>
      <c r="J627" s="22"/>
    </row>
    <row r="628" spans="1:26" x14ac:dyDescent="0.25">
      <c r="C628" s="23" t="s">
        <v>282</v>
      </c>
      <c r="K628" s="22">
        <f>SUM(I627:I627)</f>
        <v>0</v>
      </c>
    </row>
    <row r="629" spans="1:26" x14ac:dyDescent="0.25">
      <c r="A629" s="15" t="s">
        <v>283</v>
      </c>
    </row>
    <row r="630" spans="1:26" ht="75" x14ac:dyDescent="0.25">
      <c r="A630" t="s">
        <v>444</v>
      </c>
      <c r="B630" t="s">
        <v>275</v>
      </c>
      <c r="C630" s="33" t="s">
        <v>445</v>
      </c>
      <c r="D630" s="49">
        <v>4</v>
      </c>
      <c r="E630" t="s">
        <v>277</v>
      </c>
      <c r="F630" t="s">
        <v>278</v>
      </c>
      <c r="G630" s="22">
        <f>VLOOKUP(A630,'T-SMP'!$E$10:$F$68,2,0)</f>
        <v>0</v>
      </c>
      <c r="H630" t="s">
        <v>279</v>
      </c>
      <c r="I630" s="22">
        <f>ROUND(D630/H625* G630,5)</f>
        <v>0</v>
      </c>
      <c r="J630" s="22"/>
    </row>
    <row r="631" spans="1:26" x14ac:dyDescent="0.25">
      <c r="A631" t="s">
        <v>371</v>
      </c>
      <c r="B631" t="s">
        <v>275</v>
      </c>
      <c r="C631" t="s">
        <v>324</v>
      </c>
      <c r="D631" s="49">
        <v>19</v>
      </c>
      <c r="E631" t="s">
        <v>277</v>
      </c>
      <c r="F631" t="s">
        <v>278</v>
      </c>
      <c r="G631" s="22">
        <f>VLOOKUP(A631,'T-SMP'!$E$10:$F$68,2,0)</f>
        <v>0</v>
      </c>
      <c r="H631" t="s">
        <v>279</v>
      </c>
      <c r="I631" s="22">
        <f>ROUND(D631/H625* G631,5)</f>
        <v>0</v>
      </c>
      <c r="J631" s="22"/>
    </row>
    <row r="632" spans="1:26" x14ac:dyDescent="0.25">
      <c r="C632" s="23" t="s">
        <v>288</v>
      </c>
      <c r="K632" s="22">
        <f>SUM(I630:I631)</f>
        <v>0</v>
      </c>
    </row>
    <row r="634" spans="1:26" x14ac:dyDescent="0.25">
      <c r="C634" s="23" t="s">
        <v>294</v>
      </c>
      <c r="G634">
        <v>1.5</v>
      </c>
      <c r="H634" t="s">
        <v>295</v>
      </c>
      <c r="I634">
        <f>ROUND(G634/100*K628,5)</f>
        <v>0</v>
      </c>
    </row>
    <row r="635" spans="1:26" x14ac:dyDescent="0.25">
      <c r="C635" s="23" t="s">
        <v>296</v>
      </c>
      <c r="K635" s="50">
        <f>SUM(I626:I634)</f>
        <v>0</v>
      </c>
    </row>
    <row r="636" spans="1:26" x14ac:dyDescent="0.25">
      <c r="C636" s="23" t="s">
        <v>297</v>
      </c>
      <c r="K636" s="50">
        <f>SUM(K635:K635)</f>
        <v>0</v>
      </c>
    </row>
    <row r="638" spans="1:26" ht="45" customHeight="1" x14ac:dyDescent="0.25">
      <c r="A638" s="19" t="s">
        <v>446</v>
      </c>
      <c r="B638" s="20" t="s">
        <v>118</v>
      </c>
      <c r="C638" s="60" t="s">
        <v>447</v>
      </c>
      <c r="D638" s="61"/>
      <c r="E638" s="61"/>
      <c r="F638" s="20"/>
      <c r="G638" s="21" t="s">
        <v>272</v>
      </c>
      <c r="H638" s="62">
        <v>1</v>
      </c>
      <c r="I638" s="61"/>
      <c r="J638" s="20" t="str">
        <f>+A638</f>
        <v>PRE91-TLMP</v>
      </c>
      <c r="K638" s="48">
        <f>ROUND(K649,2)</f>
        <v>0</v>
      </c>
      <c r="L638" s="20"/>
      <c r="M638" s="20"/>
      <c r="N638" s="20"/>
      <c r="O638" s="20"/>
      <c r="P638" s="20"/>
      <c r="Q638" s="20"/>
      <c r="R638" s="20"/>
      <c r="S638" s="20"/>
      <c r="T638" s="20"/>
      <c r="U638" s="20"/>
      <c r="V638" s="20"/>
      <c r="W638" s="20"/>
      <c r="X638" s="20"/>
      <c r="Y638" s="20"/>
      <c r="Z638" s="20"/>
    </row>
    <row r="639" spans="1:26" x14ac:dyDescent="0.25">
      <c r="A639" s="15" t="s">
        <v>273</v>
      </c>
    </row>
    <row r="640" spans="1:26" x14ac:dyDescent="0.25">
      <c r="A640" t="s">
        <v>280</v>
      </c>
      <c r="B640" t="s">
        <v>275</v>
      </c>
      <c r="C640" t="s">
        <v>281</v>
      </c>
      <c r="D640" s="49">
        <v>87.5</v>
      </c>
      <c r="E640" t="s">
        <v>277</v>
      </c>
      <c r="F640" t="s">
        <v>278</v>
      </c>
      <c r="G640" s="22">
        <f>VLOOKUP(A640,'T-SMP'!$E$10:$F$68,2,0)</f>
        <v>0</v>
      </c>
      <c r="H640" t="s">
        <v>279</v>
      </c>
      <c r="I640" s="22">
        <f>ROUND(D640/H638* G640,5)</f>
        <v>0</v>
      </c>
      <c r="J640" s="22"/>
    </row>
    <row r="641" spans="1:26" x14ac:dyDescent="0.25">
      <c r="C641" s="23" t="s">
        <v>282</v>
      </c>
      <c r="K641" s="22">
        <f>SUM(I640:I640)</f>
        <v>0</v>
      </c>
    </row>
    <row r="642" spans="1:26" x14ac:dyDescent="0.25">
      <c r="A642" s="15" t="s">
        <v>283</v>
      </c>
    </row>
    <row r="643" spans="1:26" x14ac:dyDescent="0.25">
      <c r="A643" t="s">
        <v>371</v>
      </c>
      <c r="B643" t="s">
        <v>275</v>
      </c>
      <c r="C643" t="s">
        <v>324</v>
      </c>
      <c r="D643" s="49">
        <v>12.5</v>
      </c>
      <c r="E643" t="s">
        <v>277</v>
      </c>
      <c r="F643" t="s">
        <v>278</v>
      </c>
      <c r="G643" s="22">
        <f>VLOOKUP(A643,'T-SMP'!$E$10:$F$68,2,0)</f>
        <v>0</v>
      </c>
      <c r="H643" t="s">
        <v>279</v>
      </c>
      <c r="I643" s="22">
        <f>ROUND(D643/H638* G643,5)</f>
        <v>0</v>
      </c>
      <c r="J643" s="22"/>
    </row>
    <row r="644" spans="1:26" ht="75" x14ac:dyDescent="0.25">
      <c r="A644" t="s">
        <v>444</v>
      </c>
      <c r="B644" t="s">
        <v>275</v>
      </c>
      <c r="C644" s="33" t="s">
        <v>445</v>
      </c>
      <c r="D644" s="49">
        <v>4</v>
      </c>
      <c r="E644" t="s">
        <v>277</v>
      </c>
      <c r="F644" t="s">
        <v>278</v>
      </c>
      <c r="G644" s="22">
        <f>VLOOKUP(A644,'T-SMP'!$E$10:$F$68,2,0)</f>
        <v>0</v>
      </c>
      <c r="H644" t="s">
        <v>279</v>
      </c>
      <c r="I644" s="22">
        <f>ROUND(D644/H638* G644,5)</f>
        <v>0</v>
      </c>
      <c r="J644" s="22"/>
    </row>
    <row r="645" spans="1:26" x14ac:dyDescent="0.25">
      <c r="C645" s="23" t="s">
        <v>288</v>
      </c>
      <c r="K645" s="22">
        <f>SUM(I643:I644)</f>
        <v>0</v>
      </c>
    </row>
    <row r="647" spans="1:26" x14ac:dyDescent="0.25">
      <c r="C647" s="23" t="s">
        <v>294</v>
      </c>
      <c r="G647">
        <v>1.5</v>
      </c>
      <c r="H647" t="s">
        <v>295</v>
      </c>
      <c r="I647">
        <f>ROUND(G647/100*K641,5)</f>
        <v>0</v>
      </c>
    </row>
    <row r="648" spans="1:26" x14ac:dyDescent="0.25">
      <c r="C648" s="23" t="s">
        <v>296</v>
      </c>
      <c r="K648" s="50">
        <f>SUM(I639:I647)</f>
        <v>0</v>
      </c>
    </row>
    <row r="649" spans="1:26" x14ac:dyDescent="0.25">
      <c r="C649" s="23" t="s">
        <v>297</v>
      </c>
      <c r="K649" s="50">
        <f>SUM(K648:K648)</f>
        <v>0</v>
      </c>
    </row>
    <row r="651" spans="1:26" ht="45" customHeight="1" x14ac:dyDescent="0.25">
      <c r="A651" s="19" t="s">
        <v>448</v>
      </c>
      <c r="B651" s="20" t="s">
        <v>118</v>
      </c>
      <c r="C651" s="60" t="s">
        <v>449</v>
      </c>
      <c r="D651" s="61"/>
      <c r="E651" s="61"/>
      <c r="F651" s="20"/>
      <c r="G651" s="21" t="s">
        <v>272</v>
      </c>
      <c r="H651" s="62">
        <v>1</v>
      </c>
      <c r="I651" s="61"/>
      <c r="J651" s="20" t="str">
        <f>+A651</f>
        <v>PRE91-TLMQ</v>
      </c>
      <c r="K651" s="48">
        <f>ROUND(K662,2)</f>
        <v>0</v>
      </c>
      <c r="L651" s="20"/>
      <c r="M651" s="20"/>
      <c r="N651" s="20"/>
      <c r="O651" s="20"/>
      <c r="P651" s="20"/>
      <c r="Q651" s="20"/>
      <c r="R651" s="20"/>
      <c r="S651" s="20"/>
      <c r="T651" s="20"/>
      <c r="U651" s="20"/>
      <c r="V651" s="20"/>
      <c r="W651" s="20"/>
      <c r="X651" s="20"/>
      <c r="Y651" s="20"/>
      <c r="Z651" s="20"/>
    </row>
    <row r="652" spans="1:26" x14ac:dyDescent="0.25">
      <c r="A652" s="15" t="s">
        <v>273</v>
      </c>
    </row>
    <row r="653" spans="1:26" x14ac:dyDescent="0.25">
      <c r="A653" t="s">
        <v>280</v>
      </c>
      <c r="B653" t="s">
        <v>275</v>
      </c>
      <c r="C653" t="s">
        <v>281</v>
      </c>
      <c r="D653" s="49">
        <v>204.5</v>
      </c>
      <c r="E653" t="s">
        <v>277</v>
      </c>
      <c r="F653" t="s">
        <v>278</v>
      </c>
      <c r="G653" s="22">
        <f>VLOOKUP(A653,'T-SMP'!$E$10:$F$68,2,0)</f>
        <v>0</v>
      </c>
      <c r="H653" t="s">
        <v>279</v>
      </c>
      <c r="I653" s="22">
        <f>ROUND(D653/H651* G653,5)</f>
        <v>0</v>
      </c>
      <c r="J653" s="22"/>
    </row>
    <row r="654" spans="1:26" x14ac:dyDescent="0.25">
      <c r="C654" s="23" t="s">
        <v>282</v>
      </c>
      <c r="K654" s="22">
        <f>SUM(I653:I653)</f>
        <v>0</v>
      </c>
    </row>
    <row r="655" spans="1:26" x14ac:dyDescent="0.25">
      <c r="A655" s="15" t="s">
        <v>283</v>
      </c>
    </row>
    <row r="656" spans="1:26" ht="75" x14ac:dyDescent="0.25">
      <c r="A656" t="s">
        <v>444</v>
      </c>
      <c r="B656" t="s">
        <v>275</v>
      </c>
      <c r="C656" s="33" t="s">
        <v>445</v>
      </c>
      <c r="D656" s="49">
        <v>4</v>
      </c>
      <c r="E656" t="s">
        <v>277</v>
      </c>
      <c r="F656" t="s">
        <v>278</v>
      </c>
      <c r="G656" s="22">
        <f>VLOOKUP(A656,'T-SMP'!$E$10:$F$68,2,0)</f>
        <v>0</v>
      </c>
      <c r="H656" t="s">
        <v>279</v>
      </c>
      <c r="I656" s="22">
        <f>ROUND(D656/H651* G656,5)</f>
        <v>0</v>
      </c>
      <c r="J656" s="22"/>
    </row>
    <row r="657" spans="1:26" x14ac:dyDescent="0.25">
      <c r="A657" t="s">
        <v>371</v>
      </c>
      <c r="B657" t="s">
        <v>275</v>
      </c>
      <c r="C657" t="s">
        <v>324</v>
      </c>
      <c r="D657" s="49">
        <v>27.5</v>
      </c>
      <c r="E657" t="s">
        <v>277</v>
      </c>
      <c r="F657" t="s">
        <v>278</v>
      </c>
      <c r="G657" s="22">
        <f>VLOOKUP(A657,'T-SMP'!$E$10:$F$68,2,0)</f>
        <v>0</v>
      </c>
      <c r="H657" t="s">
        <v>279</v>
      </c>
      <c r="I657" s="22">
        <f>ROUND(D657/H651* G657,5)</f>
        <v>0</v>
      </c>
      <c r="J657" s="22"/>
    </row>
    <row r="658" spans="1:26" x14ac:dyDescent="0.25">
      <c r="C658" s="23" t="s">
        <v>288</v>
      </c>
      <c r="K658" s="22">
        <f>SUM(I656:I657)</f>
        <v>0</v>
      </c>
    </row>
    <row r="660" spans="1:26" x14ac:dyDescent="0.25">
      <c r="C660" s="23" t="s">
        <v>294</v>
      </c>
      <c r="G660">
        <v>1.5</v>
      </c>
      <c r="H660" t="s">
        <v>295</v>
      </c>
      <c r="I660">
        <f>ROUND(G660/100*K654,5)</f>
        <v>0</v>
      </c>
    </row>
    <row r="661" spans="1:26" x14ac:dyDescent="0.25">
      <c r="C661" s="23" t="s">
        <v>296</v>
      </c>
      <c r="K661" s="50">
        <f>SUM(I652:I660)</f>
        <v>0</v>
      </c>
    </row>
    <row r="662" spans="1:26" x14ac:dyDescent="0.25">
      <c r="C662" s="23" t="s">
        <v>297</v>
      </c>
      <c r="K662" s="50">
        <f>SUM(K661:K661)</f>
        <v>0</v>
      </c>
    </row>
    <row r="664" spans="1:26" ht="45" customHeight="1" x14ac:dyDescent="0.25">
      <c r="A664" s="19" t="s">
        <v>450</v>
      </c>
      <c r="B664" s="20" t="s">
        <v>28</v>
      </c>
      <c r="C664" s="60" t="s">
        <v>451</v>
      </c>
      <c r="D664" s="61"/>
      <c r="E664" s="61"/>
      <c r="F664" s="20"/>
      <c r="G664" s="21" t="s">
        <v>272</v>
      </c>
      <c r="H664" s="62">
        <v>1</v>
      </c>
      <c r="I664" s="61"/>
      <c r="J664" s="20" t="str">
        <f>+A664</f>
        <v>PRE9A-ARD1</v>
      </c>
      <c r="K664" s="48">
        <f>ROUND(K681,2)</f>
        <v>0</v>
      </c>
      <c r="L664" s="20"/>
      <c r="M664" s="20"/>
      <c r="N664" s="20"/>
      <c r="O664" s="20"/>
      <c r="P664" s="20"/>
      <c r="Q664" s="20"/>
      <c r="R664" s="20"/>
      <c r="S664" s="20"/>
      <c r="T664" s="20"/>
      <c r="U664" s="20"/>
      <c r="V664" s="20"/>
      <c r="W664" s="20"/>
      <c r="X664" s="20"/>
      <c r="Y664" s="20"/>
      <c r="Z664" s="20"/>
    </row>
    <row r="665" spans="1:26" x14ac:dyDescent="0.25">
      <c r="A665" s="15" t="s">
        <v>273</v>
      </c>
    </row>
    <row r="666" spans="1:26" x14ac:dyDescent="0.25">
      <c r="A666" t="s">
        <v>274</v>
      </c>
      <c r="B666" t="s">
        <v>275</v>
      </c>
      <c r="C666" t="s">
        <v>276</v>
      </c>
      <c r="D666" s="49">
        <v>1</v>
      </c>
      <c r="E666" t="s">
        <v>277</v>
      </c>
      <c r="F666" t="s">
        <v>278</v>
      </c>
      <c r="G666" s="22">
        <f>VLOOKUP(A666,'T-SMP'!$E$10:$F$68,2,0)</f>
        <v>0</v>
      </c>
      <c r="H666" t="s">
        <v>279</v>
      </c>
      <c r="I666" s="22">
        <f>ROUND(D666/H664* G666,5)</f>
        <v>0</v>
      </c>
      <c r="J666" s="22"/>
    </row>
    <row r="667" spans="1:26" x14ac:dyDescent="0.25">
      <c r="A667" t="s">
        <v>280</v>
      </c>
      <c r="B667" t="s">
        <v>275</v>
      </c>
      <c r="C667" t="s">
        <v>281</v>
      </c>
      <c r="D667" s="49">
        <v>0.1875</v>
      </c>
      <c r="E667" t="s">
        <v>277</v>
      </c>
      <c r="F667" t="s">
        <v>278</v>
      </c>
      <c r="G667" s="22">
        <f>VLOOKUP(A667,'T-SMP'!$E$10:$F$68,2,0)</f>
        <v>0</v>
      </c>
      <c r="H667" t="s">
        <v>279</v>
      </c>
      <c r="I667" s="22">
        <f>ROUND(D667/H664* G667,5)</f>
        <v>0</v>
      </c>
      <c r="J667" s="22"/>
    </row>
    <row r="668" spans="1:26" x14ac:dyDescent="0.25">
      <c r="C668" s="23" t="s">
        <v>282</v>
      </c>
      <c r="K668" s="22">
        <f>SUM(I666:I667)</f>
        <v>0</v>
      </c>
    </row>
    <row r="669" spans="1:26" x14ac:dyDescent="0.25">
      <c r="A669" s="15" t="s">
        <v>283</v>
      </c>
    </row>
    <row r="670" spans="1:26" x14ac:dyDescent="0.25">
      <c r="A670" t="s">
        <v>286</v>
      </c>
      <c r="B670" t="s">
        <v>275</v>
      </c>
      <c r="C670" t="s">
        <v>287</v>
      </c>
      <c r="D670" s="49">
        <v>0.04</v>
      </c>
      <c r="E670" t="s">
        <v>277</v>
      </c>
      <c r="F670" t="s">
        <v>278</v>
      </c>
      <c r="G670" s="22">
        <f>VLOOKUP(A670,'T-SMP'!$E$10:$F$68,2,0)</f>
        <v>0</v>
      </c>
      <c r="H670" t="s">
        <v>279</v>
      </c>
      <c r="I670" s="22">
        <f>ROUND(D670/H664* G670,5)</f>
        <v>0</v>
      </c>
      <c r="J670" s="22"/>
    </row>
    <row r="671" spans="1:26" x14ac:dyDescent="0.25">
      <c r="A671" t="s">
        <v>371</v>
      </c>
      <c r="B671" t="s">
        <v>275</v>
      </c>
      <c r="C671" t="s">
        <v>324</v>
      </c>
      <c r="D671" s="49">
        <v>0.8</v>
      </c>
      <c r="E671" t="s">
        <v>277</v>
      </c>
      <c r="F671" t="s">
        <v>278</v>
      </c>
      <c r="G671" s="22">
        <f>VLOOKUP(A671,'T-SMP'!$E$10:$F$68,2,0)</f>
        <v>0</v>
      </c>
      <c r="H671" t="s">
        <v>279</v>
      </c>
      <c r="I671" s="22">
        <f>ROUND(D671/H664* G671,5)</f>
        <v>0</v>
      </c>
      <c r="J671" s="22"/>
    </row>
    <row r="672" spans="1:26" ht="30" x14ac:dyDescent="0.25">
      <c r="A672" t="s">
        <v>385</v>
      </c>
      <c r="B672" t="s">
        <v>275</v>
      </c>
      <c r="C672" s="33" t="s">
        <v>378</v>
      </c>
      <c r="D672" s="49">
        <v>0.2</v>
      </c>
      <c r="E672" t="s">
        <v>277</v>
      </c>
      <c r="F672" t="s">
        <v>278</v>
      </c>
      <c r="G672" s="22">
        <f>VLOOKUP(A672,'T-SMP'!$E$10:$F$68,2,0)</f>
        <v>0</v>
      </c>
      <c r="H672" t="s">
        <v>279</v>
      </c>
      <c r="I672" s="22">
        <f>ROUND(D672/H664* G672,5)</f>
        <v>0</v>
      </c>
      <c r="J672" s="22"/>
    </row>
    <row r="673" spans="1:26" x14ac:dyDescent="0.25">
      <c r="C673" s="23" t="s">
        <v>288</v>
      </c>
      <c r="K673" s="22">
        <f>SUM(I670:I672)</f>
        <v>0</v>
      </c>
    </row>
    <row r="674" spans="1:26" x14ac:dyDescent="0.25">
      <c r="A674" s="15" t="s">
        <v>289</v>
      </c>
    </row>
    <row r="675" spans="1:26" ht="75" x14ac:dyDescent="0.25">
      <c r="A675" t="s">
        <v>290</v>
      </c>
      <c r="B675" t="s">
        <v>291</v>
      </c>
      <c r="C675" s="33" t="s">
        <v>292</v>
      </c>
      <c r="D675" s="49">
        <v>0.03</v>
      </c>
      <c r="F675" t="s">
        <v>278</v>
      </c>
      <c r="G675" s="22">
        <f>VLOOKUP(A675,'T-SMP'!$E$10:$F$68,2,0)</f>
        <v>0</v>
      </c>
      <c r="H675" t="s">
        <v>279</v>
      </c>
      <c r="I675" s="22">
        <f>ROUND(D675* G675,5)</f>
        <v>0</v>
      </c>
      <c r="J675" s="22"/>
    </row>
    <row r="676" spans="1:26" ht="75" x14ac:dyDescent="0.25">
      <c r="A676" t="s">
        <v>304</v>
      </c>
      <c r="B676" t="s">
        <v>291</v>
      </c>
      <c r="C676" s="33" t="s">
        <v>305</v>
      </c>
      <c r="D676" s="49">
        <v>0.03</v>
      </c>
      <c r="F676" t="s">
        <v>278</v>
      </c>
      <c r="G676" s="22">
        <f>VLOOKUP(A676,'T-SMP'!$E$10:$F$68,2,0)</f>
        <v>0</v>
      </c>
      <c r="H676" t="s">
        <v>279</v>
      </c>
      <c r="I676" s="22">
        <f>ROUND(D676* G676,5)</f>
        <v>0</v>
      </c>
      <c r="J676" s="22"/>
    </row>
    <row r="677" spans="1:26" x14ac:dyDescent="0.25">
      <c r="C677" s="23" t="s">
        <v>293</v>
      </c>
      <c r="K677" s="22">
        <f>SUM(I675:I676)</f>
        <v>0</v>
      </c>
    </row>
    <row r="679" spans="1:26" x14ac:dyDescent="0.25">
      <c r="C679" s="23" t="s">
        <v>294</v>
      </c>
      <c r="G679">
        <v>1.5</v>
      </c>
      <c r="H679" t="s">
        <v>295</v>
      </c>
      <c r="I679">
        <f>ROUND(G679/100*K668,5)</f>
        <v>0</v>
      </c>
    </row>
    <row r="680" spans="1:26" x14ac:dyDescent="0.25">
      <c r="C680" s="23" t="s">
        <v>296</v>
      </c>
      <c r="K680" s="50">
        <f>SUM(I665:I679)</f>
        <v>0</v>
      </c>
    </row>
    <row r="681" spans="1:26" x14ac:dyDescent="0.25">
      <c r="C681" s="23" t="s">
        <v>297</v>
      </c>
      <c r="K681" s="50">
        <f>SUM(K680:K680)</f>
        <v>0</v>
      </c>
    </row>
    <row r="683" spans="1:26" ht="45" customHeight="1" x14ac:dyDescent="0.25">
      <c r="A683" s="19" t="s">
        <v>452</v>
      </c>
      <c r="B683" s="20" t="s">
        <v>17</v>
      </c>
      <c r="C683" s="60" t="s">
        <v>453</v>
      </c>
      <c r="D683" s="61"/>
      <c r="E683" s="61"/>
      <c r="F683" s="20"/>
      <c r="G683" s="21" t="s">
        <v>272</v>
      </c>
      <c r="H683" s="62">
        <v>1</v>
      </c>
      <c r="I683" s="61"/>
      <c r="J683" s="20" t="str">
        <f>+A683</f>
        <v>PRELZ-I7ZN</v>
      </c>
      <c r="K683" s="48">
        <f>ROUND(K694,2)</f>
        <v>0</v>
      </c>
      <c r="L683" s="20"/>
      <c r="M683" s="20"/>
      <c r="N683" s="20"/>
      <c r="O683" s="20"/>
      <c r="P683" s="20"/>
      <c r="Q683" s="20"/>
      <c r="R683" s="20"/>
      <c r="S683" s="20"/>
      <c r="T683" s="20"/>
      <c r="U683" s="20"/>
      <c r="V683" s="20"/>
      <c r="W683" s="20"/>
      <c r="X683" s="20"/>
      <c r="Y683" s="20"/>
      <c r="Z683" s="20"/>
    </row>
    <row r="684" spans="1:26" x14ac:dyDescent="0.25">
      <c r="A684" s="15" t="s">
        <v>273</v>
      </c>
    </row>
    <row r="685" spans="1:26" x14ac:dyDescent="0.25">
      <c r="A685" t="s">
        <v>274</v>
      </c>
      <c r="B685" t="s">
        <v>275</v>
      </c>
      <c r="C685" t="s">
        <v>276</v>
      </c>
      <c r="D685" s="49">
        <v>1.17E-2</v>
      </c>
      <c r="E685" t="s">
        <v>277</v>
      </c>
      <c r="F685" t="s">
        <v>278</v>
      </c>
      <c r="G685" s="22">
        <f>VLOOKUP(A685,'T-SMP'!$E$10:$F$68,2,0)</f>
        <v>0</v>
      </c>
      <c r="H685" t="s">
        <v>279</v>
      </c>
      <c r="I685" s="22">
        <f>ROUND(D685/H683* G685,5)</f>
        <v>0</v>
      </c>
      <c r="J685" s="22"/>
    </row>
    <row r="686" spans="1:26" x14ac:dyDescent="0.25">
      <c r="C686" s="23" t="s">
        <v>282</v>
      </c>
      <c r="K686" s="22">
        <f>SUM(I685:I685)</f>
        <v>0</v>
      </c>
    </row>
    <row r="687" spans="1:26" x14ac:dyDescent="0.25">
      <c r="A687" s="15" t="s">
        <v>283</v>
      </c>
    </row>
    <row r="688" spans="1:26" x14ac:dyDescent="0.25">
      <c r="A688" t="s">
        <v>454</v>
      </c>
      <c r="B688" t="s">
        <v>275</v>
      </c>
      <c r="C688" t="s">
        <v>455</v>
      </c>
      <c r="D688" s="49">
        <v>2.6700000000000002E-2</v>
      </c>
      <c r="E688" t="s">
        <v>277</v>
      </c>
      <c r="F688" t="s">
        <v>278</v>
      </c>
      <c r="G688" s="22">
        <f>VLOOKUP(A688,'T-SMP'!$E$10:$F$68,2,0)</f>
        <v>0</v>
      </c>
      <c r="H688" t="s">
        <v>279</v>
      </c>
      <c r="I688" s="22">
        <f>ROUND(D688/H683* G688,5)</f>
        <v>0</v>
      </c>
      <c r="J688" s="22"/>
    </row>
    <row r="689" spans="1:26" ht="30" x14ac:dyDescent="0.25">
      <c r="A689" t="s">
        <v>456</v>
      </c>
      <c r="B689" t="s">
        <v>275</v>
      </c>
      <c r="C689" s="33" t="s">
        <v>457</v>
      </c>
      <c r="D689" s="49">
        <v>6.6699999999999995E-2</v>
      </c>
      <c r="E689" t="s">
        <v>277</v>
      </c>
      <c r="F689" t="s">
        <v>278</v>
      </c>
      <c r="G689" s="22">
        <f>VLOOKUP(A689,'T-SMP'!$E$10:$F$68,2,0)</f>
        <v>0</v>
      </c>
      <c r="H689" t="s">
        <v>279</v>
      </c>
      <c r="I689" s="22">
        <f>ROUND(D689/H683* G689,5)</f>
        <v>0</v>
      </c>
      <c r="J689" s="22"/>
    </row>
    <row r="690" spans="1:26" x14ac:dyDescent="0.25">
      <c r="C690" s="23" t="s">
        <v>288</v>
      </c>
      <c r="K690" s="22">
        <f>SUM(I688:I689)</f>
        <v>0</v>
      </c>
    </row>
    <row r="692" spans="1:26" x14ac:dyDescent="0.25">
      <c r="C692" s="23" t="s">
        <v>294</v>
      </c>
      <c r="G692">
        <v>1.5</v>
      </c>
      <c r="H692" t="s">
        <v>295</v>
      </c>
      <c r="I692">
        <f>ROUND(G692/100*K686,5)</f>
        <v>0</v>
      </c>
    </row>
    <row r="693" spans="1:26" x14ac:dyDescent="0.25">
      <c r="C693" s="23" t="s">
        <v>296</v>
      </c>
      <c r="K693" s="50">
        <f>SUM(I684:I692)</f>
        <v>0</v>
      </c>
    </row>
    <row r="694" spans="1:26" x14ac:dyDescent="0.25">
      <c r="C694" s="23" t="s">
        <v>297</v>
      </c>
      <c r="K694" s="50">
        <f>SUM(K693:K693)</f>
        <v>0</v>
      </c>
    </row>
    <row r="696" spans="1:26" ht="45" customHeight="1" x14ac:dyDescent="0.25">
      <c r="A696" s="19" t="s">
        <v>458</v>
      </c>
      <c r="B696" s="20" t="s">
        <v>45</v>
      </c>
      <c r="C696" s="60" t="s">
        <v>459</v>
      </c>
      <c r="D696" s="61"/>
      <c r="E696" s="61"/>
      <c r="F696" s="20"/>
      <c r="G696" s="21" t="s">
        <v>272</v>
      </c>
      <c r="H696" s="62">
        <v>1</v>
      </c>
      <c r="I696" s="61"/>
      <c r="J696" s="20" t="str">
        <f>+A696</f>
        <v>PRH0-ALT1</v>
      </c>
      <c r="K696" s="48">
        <f>ROUND(K706,2)</f>
        <v>0</v>
      </c>
      <c r="L696" s="20"/>
      <c r="M696" s="20"/>
      <c r="N696" s="20"/>
      <c r="O696" s="20"/>
      <c r="P696" s="20"/>
      <c r="Q696" s="20"/>
      <c r="R696" s="20"/>
      <c r="S696" s="20"/>
      <c r="T696" s="20"/>
      <c r="U696" s="20"/>
      <c r="V696" s="20"/>
      <c r="W696" s="20"/>
      <c r="X696" s="20"/>
      <c r="Y696" s="20"/>
      <c r="Z696" s="20"/>
    </row>
    <row r="697" spans="1:26" x14ac:dyDescent="0.25">
      <c r="A697" s="15" t="s">
        <v>273</v>
      </c>
    </row>
    <row r="698" spans="1:26" x14ac:dyDescent="0.25">
      <c r="A698" t="s">
        <v>280</v>
      </c>
      <c r="B698" t="s">
        <v>275</v>
      </c>
      <c r="C698" t="s">
        <v>281</v>
      </c>
      <c r="D698" s="49">
        <v>3.0000000000000001E-3</v>
      </c>
      <c r="E698" t="s">
        <v>277</v>
      </c>
      <c r="F698" t="s">
        <v>278</v>
      </c>
      <c r="G698" s="22">
        <f>VLOOKUP(A698,'T-SMP'!$E$10:$F$68,2,0)</f>
        <v>0</v>
      </c>
      <c r="H698" t="s">
        <v>279</v>
      </c>
      <c r="I698" s="22">
        <f>ROUND(D698/H696* G698,5)</f>
        <v>0</v>
      </c>
      <c r="J698" s="22"/>
    </row>
    <row r="699" spans="1:26" x14ac:dyDescent="0.25">
      <c r="C699" s="23" t="s">
        <v>282</v>
      </c>
      <c r="K699" s="22">
        <f>SUM(I698:I698)</f>
        <v>0</v>
      </c>
    </row>
    <row r="700" spans="1:26" x14ac:dyDescent="0.25">
      <c r="A700" s="15" t="s">
        <v>283</v>
      </c>
    </row>
    <row r="701" spans="1:26" ht="30" x14ac:dyDescent="0.25">
      <c r="A701" t="s">
        <v>460</v>
      </c>
      <c r="B701" t="s">
        <v>275</v>
      </c>
      <c r="C701" s="33" t="s">
        <v>461</v>
      </c>
      <c r="D701" s="49">
        <v>3.0000000000000001E-3</v>
      </c>
      <c r="E701" t="s">
        <v>277</v>
      </c>
      <c r="F701" t="s">
        <v>278</v>
      </c>
      <c r="G701" s="22">
        <f>VLOOKUP(A701,'T-SMP'!$E$10:$F$68,2,0)</f>
        <v>0</v>
      </c>
      <c r="H701" t="s">
        <v>279</v>
      </c>
      <c r="I701" s="22">
        <f>ROUND(D701/H696* G701,5)</f>
        <v>0</v>
      </c>
      <c r="J701" s="22"/>
    </row>
    <row r="702" spans="1:26" x14ac:dyDescent="0.25">
      <c r="C702" s="23" t="s">
        <v>288</v>
      </c>
      <c r="K702" s="22">
        <f>SUM(I701:I701)</f>
        <v>0</v>
      </c>
    </row>
    <row r="704" spans="1:26" x14ac:dyDescent="0.25">
      <c r="C704" s="23" t="s">
        <v>294</v>
      </c>
      <c r="G704">
        <v>1.5</v>
      </c>
      <c r="H704" t="s">
        <v>295</v>
      </c>
      <c r="I704">
        <f>ROUND(G704/100*K699,5)</f>
        <v>0</v>
      </c>
    </row>
    <row r="705" spans="1:26" x14ac:dyDescent="0.25">
      <c r="C705" s="23" t="s">
        <v>296</v>
      </c>
      <c r="K705" s="50">
        <f>SUM(I697:I704)</f>
        <v>0</v>
      </c>
    </row>
    <row r="706" spans="1:26" x14ac:dyDescent="0.25">
      <c r="C706" s="23" t="s">
        <v>297</v>
      </c>
      <c r="K706" s="50">
        <f>SUM(K705:K705)</f>
        <v>0</v>
      </c>
    </row>
    <row r="708" spans="1:26" ht="45" customHeight="1" x14ac:dyDescent="0.25">
      <c r="A708" s="19" t="s">
        <v>462</v>
      </c>
      <c r="B708" s="20" t="s">
        <v>45</v>
      </c>
      <c r="C708" s="60" t="s">
        <v>463</v>
      </c>
      <c r="D708" s="61"/>
      <c r="E708" s="61"/>
      <c r="F708" s="20"/>
      <c r="G708" s="21" t="s">
        <v>272</v>
      </c>
      <c r="H708" s="62">
        <v>1</v>
      </c>
      <c r="I708" s="61"/>
      <c r="J708" s="20" t="str">
        <f>+A708</f>
        <v>PRH0-ALT3</v>
      </c>
      <c r="K708" s="48">
        <f>ROUND(K718,2)</f>
        <v>0</v>
      </c>
      <c r="L708" s="20"/>
      <c r="M708" s="20"/>
      <c r="N708" s="20"/>
      <c r="O708" s="20"/>
      <c r="P708" s="20"/>
      <c r="Q708" s="20"/>
      <c r="R708" s="20"/>
      <c r="S708" s="20"/>
      <c r="T708" s="20"/>
      <c r="U708" s="20"/>
      <c r="V708" s="20"/>
      <c r="W708" s="20"/>
      <c r="X708" s="20"/>
      <c r="Y708" s="20"/>
      <c r="Z708" s="20"/>
    </row>
    <row r="709" spans="1:26" x14ac:dyDescent="0.25">
      <c r="A709" s="15" t="s">
        <v>273</v>
      </c>
    </row>
    <row r="710" spans="1:26" x14ac:dyDescent="0.25">
      <c r="A710" t="s">
        <v>280</v>
      </c>
      <c r="B710" t="s">
        <v>275</v>
      </c>
      <c r="C710" t="s">
        <v>281</v>
      </c>
      <c r="D710" s="49">
        <v>3.0000000000000001E-3</v>
      </c>
      <c r="E710" t="s">
        <v>277</v>
      </c>
      <c r="F710" t="s">
        <v>278</v>
      </c>
      <c r="G710" s="22">
        <f>VLOOKUP(A710,'T-SMP'!$E$10:$F$68,2,0)</f>
        <v>0</v>
      </c>
      <c r="H710" t="s">
        <v>279</v>
      </c>
      <c r="I710" s="22">
        <f>ROUND(D710/H708* G710,5)</f>
        <v>0</v>
      </c>
      <c r="J710" s="22"/>
    </row>
    <row r="711" spans="1:26" x14ac:dyDescent="0.25">
      <c r="C711" s="23" t="s">
        <v>282</v>
      </c>
      <c r="K711" s="22">
        <f>SUM(I710:I710)</f>
        <v>0</v>
      </c>
    </row>
    <row r="712" spans="1:26" x14ac:dyDescent="0.25">
      <c r="A712" s="15" t="s">
        <v>283</v>
      </c>
    </row>
    <row r="713" spans="1:26" ht="30" x14ac:dyDescent="0.25">
      <c r="A713" t="s">
        <v>464</v>
      </c>
      <c r="B713" t="s">
        <v>275</v>
      </c>
      <c r="C713" s="33" t="s">
        <v>465</v>
      </c>
      <c r="D713" s="49">
        <v>2E-3</v>
      </c>
      <c r="E713" t="s">
        <v>277</v>
      </c>
      <c r="F713" t="s">
        <v>278</v>
      </c>
      <c r="G713" s="22">
        <f>VLOOKUP(A713,'T-SMP'!$E$10:$F$68,2,0)</f>
        <v>0</v>
      </c>
      <c r="H713" t="s">
        <v>279</v>
      </c>
      <c r="I713" s="22">
        <f>ROUND(D713/H708* G713,5)</f>
        <v>0</v>
      </c>
      <c r="J713" s="22"/>
    </row>
    <row r="714" spans="1:26" x14ac:dyDescent="0.25">
      <c r="C714" s="23" t="s">
        <v>288</v>
      </c>
      <c r="K714" s="22">
        <f>SUM(I713:I713)</f>
        <v>0</v>
      </c>
    </row>
    <row r="716" spans="1:26" x14ac:dyDescent="0.25">
      <c r="C716" s="23" t="s">
        <v>294</v>
      </c>
      <c r="G716">
        <v>1.5</v>
      </c>
      <c r="H716" t="s">
        <v>295</v>
      </c>
      <c r="I716">
        <f>ROUND(G716/100*K711,5)</f>
        <v>0</v>
      </c>
    </row>
    <row r="717" spans="1:26" x14ac:dyDescent="0.25">
      <c r="C717" s="23" t="s">
        <v>296</v>
      </c>
      <c r="K717" s="50">
        <f>SUM(I709:I716)</f>
        <v>0</v>
      </c>
    </row>
    <row r="718" spans="1:26" x14ac:dyDescent="0.25">
      <c r="C718" s="23" t="s">
        <v>297</v>
      </c>
      <c r="K718" s="50">
        <f>SUM(K717:K717)</f>
        <v>0</v>
      </c>
    </row>
    <row r="720" spans="1:26" ht="45" customHeight="1" x14ac:dyDescent="0.25">
      <c r="A720" s="19" t="s">
        <v>466</v>
      </c>
      <c r="B720" s="20" t="s">
        <v>45</v>
      </c>
      <c r="C720" s="60" t="s">
        <v>467</v>
      </c>
      <c r="D720" s="61"/>
      <c r="E720" s="61"/>
      <c r="F720" s="20"/>
      <c r="G720" s="21" t="s">
        <v>272</v>
      </c>
      <c r="H720" s="62">
        <v>1</v>
      </c>
      <c r="I720" s="61"/>
      <c r="J720" s="20" t="str">
        <f>+A720</f>
        <v>PRH0-MAI1</v>
      </c>
      <c r="K720" s="48">
        <f>ROUND(K730,2)</f>
        <v>0</v>
      </c>
      <c r="L720" s="20"/>
      <c r="M720" s="20"/>
      <c r="N720" s="20"/>
      <c r="O720" s="20"/>
      <c r="P720" s="20"/>
      <c r="Q720" s="20"/>
      <c r="R720" s="20"/>
      <c r="S720" s="20"/>
      <c r="T720" s="20"/>
      <c r="U720" s="20"/>
      <c r="V720" s="20"/>
      <c r="W720" s="20"/>
      <c r="X720" s="20"/>
      <c r="Y720" s="20"/>
      <c r="Z720" s="20"/>
    </row>
    <row r="721" spans="1:26" x14ac:dyDescent="0.25">
      <c r="A721" s="15" t="s">
        <v>273</v>
      </c>
    </row>
    <row r="722" spans="1:26" x14ac:dyDescent="0.25">
      <c r="A722" t="s">
        <v>280</v>
      </c>
      <c r="B722" t="s">
        <v>275</v>
      </c>
      <c r="C722" t="s">
        <v>281</v>
      </c>
      <c r="D722" s="49">
        <v>1.1999999999999999E-3</v>
      </c>
      <c r="E722" t="s">
        <v>277</v>
      </c>
      <c r="F722" t="s">
        <v>278</v>
      </c>
      <c r="G722" s="22">
        <f>VLOOKUP(A722,'T-SMP'!$E$10:$F$68,2,0)</f>
        <v>0</v>
      </c>
      <c r="H722" t="s">
        <v>279</v>
      </c>
      <c r="I722" s="22">
        <f>ROUND(D722/H720* G722,5)</f>
        <v>0</v>
      </c>
      <c r="J722" s="22"/>
    </row>
    <row r="723" spans="1:26" x14ac:dyDescent="0.25">
      <c r="C723" s="23" t="s">
        <v>282</v>
      </c>
      <c r="K723" s="22">
        <f>SUM(I722:I722)</f>
        <v>0</v>
      </c>
    </row>
    <row r="724" spans="1:26" x14ac:dyDescent="0.25">
      <c r="A724" s="15" t="s">
        <v>283</v>
      </c>
    </row>
    <row r="725" spans="1:26" ht="30" x14ac:dyDescent="0.25">
      <c r="A725" t="s">
        <v>460</v>
      </c>
      <c r="B725" t="s">
        <v>275</v>
      </c>
      <c r="C725" s="33" t="s">
        <v>461</v>
      </c>
      <c r="D725" s="49">
        <v>1.1999999999999999E-3</v>
      </c>
      <c r="E725" t="s">
        <v>277</v>
      </c>
      <c r="F725" t="s">
        <v>278</v>
      </c>
      <c r="G725" s="22">
        <f>VLOOKUP(A725,'T-SMP'!$E$10:$F$68,2,0)</f>
        <v>0</v>
      </c>
      <c r="H725" t="s">
        <v>279</v>
      </c>
      <c r="I725" s="22">
        <f>ROUND(D725/H720* G725,5)</f>
        <v>0</v>
      </c>
      <c r="J725" s="22"/>
    </row>
    <row r="726" spans="1:26" x14ac:dyDescent="0.25">
      <c r="C726" s="23" t="s">
        <v>288</v>
      </c>
      <c r="K726" s="22">
        <f>SUM(I725:I725)</f>
        <v>0</v>
      </c>
    </row>
    <row r="728" spans="1:26" x14ac:dyDescent="0.25">
      <c r="C728" s="23" t="s">
        <v>294</v>
      </c>
      <c r="G728">
        <v>1.5</v>
      </c>
      <c r="H728" t="s">
        <v>295</v>
      </c>
      <c r="I728">
        <f>ROUND(G728/100*K723,5)</f>
        <v>0</v>
      </c>
    </row>
    <row r="729" spans="1:26" x14ac:dyDescent="0.25">
      <c r="C729" s="23" t="s">
        <v>296</v>
      </c>
      <c r="K729" s="50">
        <f>SUM(I721:I728)</f>
        <v>0</v>
      </c>
    </row>
    <row r="730" spans="1:26" x14ac:dyDescent="0.25">
      <c r="C730" s="23" t="s">
        <v>297</v>
      </c>
      <c r="K730" s="50">
        <f>SUM(K729:K729)</f>
        <v>0</v>
      </c>
    </row>
    <row r="732" spans="1:26" ht="45" customHeight="1" x14ac:dyDescent="0.25">
      <c r="A732" s="19" t="s">
        <v>468</v>
      </c>
      <c r="B732" s="20" t="s">
        <v>331</v>
      </c>
      <c r="C732" s="60" t="s">
        <v>469</v>
      </c>
      <c r="D732" s="61"/>
      <c r="E732" s="61"/>
      <c r="F732" s="20"/>
      <c r="G732" s="21" t="s">
        <v>272</v>
      </c>
      <c r="H732" s="62">
        <v>1</v>
      </c>
      <c r="I732" s="61"/>
      <c r="J732" s="20" t="str">
        <f>+A732</f>
        <v>PRH0-RTA1</v>
      </c>
      <c r="K732" s="48">
        <f>ROUND(K743,2)</f>
        <v>0</v>
      </c>
      <c r="L732" s="20"/>
      <c r="M732" s="20"/>
      <c r="N732" s="20"/>
      <c r="O732" s="20"/>
      <c r="P732" s="20"/>
      <c r="Q732" s="20"/>
      <c r="R732" s="20"/>
      <c r="S732" s="20"/>
      <c r="T732" s="20"/>
      <c r="U732" s="20"/>
      <c r="V732" s="20"/>
      <c r="W732" s="20"/>
      <c r="X732" s="20"/>
      <c r="Y732" s="20"/>
      <c r="Z732" s="20"/>
    </row>
    <row r="733" spans="1:26" x14ac:dyDescent="0.25">
      <c r="A733" s="15" t="s">
        <v>273</v>
      </c>
    </row>
    <row r="734" spans="1:26" x14ac:dyDescent="0.25">
      <c r="A734" t="s">
        <v>280</v>
      </c>
      <c r="B734" t="s">
        <v>275</v>
      </c>
      <c r="C734" t="s">
        <v>281</v>
      </c>
      <c r="D734" s="49">
        <v>3.2000000000000002E-3</v>
      </c>
      <c r="E734" t="s">
        <v>277</v>
      </c>
      <c r="F734" t="s">
        <v>278</v>
      </c>
      <c r="G734" s="22">
        <f>VLOOKUP(A734,'T-SMP'!$E$10:$F$68,2,0)</f>
        <v>0</v>
      </c>
      <c r="H734" t="s">
        <v>279</v>
      </c>
      <c r="I734" s="22">
        <f>ROUND(D734/H732* G734,5)</f>
        <v>0</v>
      </c>
      <c r="J734" s="22"/>
    </row>
    <row r="735" spans="1:26" x14ac:dyDescent="0.25">
      <c r="C735" s="23" t="s">
        <v>282</v>
      </c>
      <c r="K735" s="22">
        <f>SUM(I734:I734)</f>
        <v>0</v>
      </c>
    </row>
    <row r="736" spans="1:26" x14ac:dyDescent="0.25">
      <c r="A736" s="15" t="s">
        <v>283</v>
      </c>
    </row>
    <row r="737" spans="1:26" ht="30" x14ac:dyDescent="0.25">
      <c r="A737" t="s">
        <v>460</v>
      </c>
      <c r="B737" t="s">
        <v>275</v>
      </c>
      <c r="C737" s="33" t="s">
        <v>461</v>
      </c>
      <c r="D737" s="49">
        <v>3.2000000000000002E-3</v>
      </c>
      <c r="E737" t="s">
        <v>277</v>
      </c>
      <c r="F737" t="s">
        <v>278</v>
      </c>
      <c r="G737" s="22">
        <f>VLOOKUP(A737,'T-SMP'!$E$10:$F$68,2,0)</f>
        <v>0</v>
      </c>
      <c r="H737" t="s">
        <v>279</v>
      </c>
      <c r="I737" s="22">
        <f>ROUND(D737/H732* G737,5)</f>
        <v>0</v>
      </c>
      <c r="J737" s="22"/>
    </row>
    <row r="738" spans="1:26" x14ac:dyDescent="0.25">
      <c r="A738" t="s">
        <v>371</v>
      </c>
      <c r="B738" t="s">
        <v>275</v>
      </c>
      <c r="C738" t="s">
        <v>324</v>
      </c>
      <c r="D738" s="49">
        <v>3.0000000000000001E-3</v>
      </c>
      <c r="E738" t="s">
        <v>277</v>
      </c>
      <c r="F738" t="s">
        <v>278</v>
      </c>
      <c r="G738" s="22">
        <f>VLOOKUP(A738,'T-SMP'!$E$10:$F$68,2,0)</f>
        <v>0</v>
      </c>
      <c r="H738" t="s">
        <v>279</v>
      </c>
      <c r="I738" s="22">
        <f>ROUND(D738/H732* G738,5)</f>
        <v>0</v>
      </c>
      <c r="J738" s="22"/>
    </row>
    <row r="739" spans="1:26" x14ac:dyDescent="0.25">
      <c r="C739" s="23" t="s">
        <v>288</v>
      </c>
      <c r="K739" s="22">
        <f>SUM(I737:I738)</f>
        <v>0</v>
      </c>
    </row>
    <row r="741" spans="1:26" x14ac:dyDescent="0.25">
      <c r="C741" s="23" t="s">
        <v>294</v>
      </c>
      <c r="G741">
        <v>1.5</v>
      </c>
      <c r="H741" t="s">
        <v>295</v>
      </c>
      <c r="I741">
        <f>ROUND(G741/100*K735,5)</f>
        <v>0</v>
      </c>
    </row>
    <row r="742" spans="1:26" x14ac:dyDescent="0.25">
      <c r="C742" s="23" t="s">
        <v>296</v>
      </c>
      <c r="K742" s="50">
        <f>SUM(I733:I741)</f>
        <v>0</v>
      </c>
    </row>
    <row r="743" spans="1:26" x14ac:dyDescent="0.25">
      <c r="C743" s="23" t="s">
        <v>297</v>
      </c>
      <c r="K743" s="50">
        <f>SUM(K742:K742)</f>
        <v>0</v>
      </c>
    </row>
    <row r="745" spans="1:26" ht="45" customHeight="1" x14ac:dyDescent="0.25">
      <c r="A745" s="19" t="s">
        <v>470</v>
      </c>
      <c r="B745" s="20" t="s">
        <v>45</v>
      </c>
      <c r="C745" s="60" t="s">
        <v>471</v>
      </c>
      <c r="D745" s="61"/>
      <c r="E745" s="61"/>
      <c r="F745" s="20"/>
      <c r="G745" s="21" t="s">
        <v>272</v>
      </c>
      <c r="H745" s="62">
        <v>1</v>
      </c>
      <c r="I745" s="61"/>
      <c r="J745" s="20" t="str">
        <f>+A745</f>
        <v>PRIH-HBH5</v>
      </c>
      <c r="K745" s="48">
        <f>ROUND(K757,2)</f>
        <v>0</v>
      </c>
      <c r="L745" s="20"/>
      <c r="M745" s="20"/>
      <c r="N745" s="20"/>
      <c r="O745" s="20"/>
      <c r="P745" s="20"/>
      <c r="Q745" s="20"/>
      <c r="R745" s="20"/>
      <c r="S745" s="20"/>
      <c r="T745" s="20"/>
      <c r="U745" s="20"/>
      <c r="V745" s="20"/>
      <c r="W745" s="20"/>
      <c r="X745" s="20"/>
      <c r="Y745" s="20"/>
      <c r="Z745" s="20"/>
    </row>
    <row r="746" spans="1:26" x14ac:dyDescent="0.25">
      <c r="A746" s="15" t="s">
        <v>273</v>
      </c>
    </row>
    <row r="747" spans="1:26" x14ac:dyDescent="0.25">
      <c r="A747" t="s">
        <v>274</v>
      </c>
      <c r="B747" t="s">
        <v>275</v>
      </c>
      <c r="C747" t="s">
        <v>276</v>
      </c>
      <c r="D747" s="49">
        <v>2.5000000000000001E-2</v>
      </c>
      <c r="E747" t="s">
        <v>277</v>
      </c>
      <c r="F747" t="s">
        <v>278</v>
      </c>
      <c r="G747" s="22">
        <f>VLOOKUP(A747,'T-SMP'!$E$10:$F$68,2,0)</f>
        <v>0</v>
      </c>
      <c r="H747" t="s">
        <v>279</v>
      </c>
      <c r="I747" s="22">
        <f>ROUND(D747/H745* G747,5)</f>
        <v>0</v>
      </c>
      <c r="J747" s="22"/>
    </row>
    <row r="748" spans="1:26" x14ac:dyDescent="0.25">
      <c r="A748" t="s">
        <v>280</v>
      </c>
      <c r="B748" t="s">
        <v>275</v>
      </c>
      <c r="C748" t="s">
        <v>281</v>
      </c>
      <c r="D748" s="49">
        <v>0.2</v>
      </c>
      <c r="E748" t="s">
        <v>277</v>
      </c>
      <c r="F748" t="s">
        <v>278</v>
      </c>
      <c r="G748" s="22">
        <f>VLOOKUP(A748,'T-SMP'!$E$10:$F$68,2,0)</f>
        <v>0</v>
      </c>
      <c r="H748" t="s">
        <v>279</v>
      </c>
      <c r="I748" s="22">
        <f>ROUND(D748/H745* G748,5)</f>
        <v>0</v>
      </c>
      <c r="J748" s="22"/>
    </row>
    <row r="749" spans="1:26" x14ac:dyDescent="0.25">
      <c r="C749" s="23" t="s">
        <v>282</v>
      </c>
      <c r="K749" s="22">
        <f>SUM(I747:I748)</f>
        <v>0</v>
      </c>
    </row>
    <row r="750" spans="1:26" x14ac:dyDescent="0.25">
      <c r="A750" s="15" t="s">
        <v>283</v>
      </c>
    </row>
    <row r="751" spans="1:26" ht="30" x14ac:dyDescent="0.25">
      <c r="A751" t="s">
        <v>472</v>
      </c>
      <c r="B751" t="s">
        <v>275</v>
      </c>
      <c r="C751" s="33" t="s">
        <v>473</v>
      </c>
      <c r="D751" s="49">
        <v>3.7999999999999999E-2</v>
      </c>
      <c r="E751" t="s">
        <v>277</v>
      </c>
      <c r="F751" t="s">
        <v>278</v>
      </c>
      <c r="G751" s="22">
        <f>VLOOKUP(A751,'T-SMP'!$E$10:$F$68,2,0)</f>
        <v>0</v>
      </c>
      <c r="H751" t="s">
        <v>279</v>
      </c>
      <c r="I751" s="22">
        <f>ROUND(D751/H745* G751,5)</f>
        <v>0</v>
      </c>
      <c r="J751" s="22"/>
    </row>
    <row r="752" spans="1:26" x14ac:dyDescent="0.25">
      <c r="A752" t="s">
        <v>474</v>
      </c>
      <c r="B752" t="s">
        <v>275</v>
      </c>
      <c r="C752" t="s">
        <v>475</v>
      </c>
      <c r="D752" s="49">
        <v>2.5000000000000001E-2</v>
      </c>
      <c r="E752" t="s">
        <v>277</v>
      </c>
      <c r="F752" t="s">
        <v>278</v>
      </c>
      <c r="G752" s="22">
        <f>VLOOKUP(A752,'T-SMP'!$E$10:$F$68,2,0)</f>
        <v>0</v>
      </c>
      <c r="H752" t="s">
        <v>279</v>
      </c>
      <c r="I752" s="22">
        <f>ROUND(D752/H745* G752,5)</f>
        <v>0</v>
      </c>
      <c r="J752" s="22"/>
    </row>
    <row r="753" spans="1:26" x14ac:dyDescent="0.25">
      <c r="C753" s="23" t="s">
        <v>288</v>
      </c>
      <c r="K753" s="22">
        <f>SUM(I751:I752)</f>
        <v>0</v>
      </c>
    </row>
    <row r="755" spans="1:26" x14ac:dyDescent="0.25">
      <c r="C755" s="23" t="s">
        <v>294</v>
      </c>
      <c r="G755">
        <v>1.5</v>
      </c>
      <c r="H755" t="s">
        <v>295</v>
      </c>
      <c r="I755">
        <f>ROUND(G755/100*K749,5)</f>
        <v>0</v>
      </c>
    </row>
    <row r="756" spans="1:26" x14ac:dyDescent="0.25">
      <c r="C756" s="23" t="s">
        <v>296</v>
      </c>
      <c r="K756" s="50">
        <f>SUM(I746:I755)</f>
        <v>0</v>
      </c>
    </row>
    <row r="757" spans="1:26" x14ac:dyDescent="0.25">
      <c r="C757" s="23" t="s">
        <v>297</v>
      </c>
      <c r="K757" s="50">
        <f>SUM(K756:K756)</f>
        <v>0</v>
      </c>
    </row>
    <row r="759" spans="1:26" ht="45" customHeight="1" x14ac:dyDescent="0.25">
      <c r="A759" s="19" t="s">
        <v>85</v>
      </c>
      <c r="B759" s="20" t="s">
        <v>28</v>
      </c>
      <c r="C759" s="60" t="s">
        <v>86</v>
      </c>
      <c r="D759" s="61"/>
      <c r="E759" s="61"/>
      <c r="F759" s="20"/>
      <c r="G759" s="21" t="s">
        <v>272</v>
      </c>
      <c r="H759" s="62">
        <v>1</v>
      </c>
      <c r="I759" s="61"/>
      <c r="J759" s="20" t="str">
        <f>+A759</f>
        <v>E21R11A0</v>
      </c>
      <c r="K759" s="48">
        <f>ROUND(K776,2)</f>
        <v>0</v>
      </c>
      <c r="L759" s="20"/>
      <c r="M759" s="20"/>
      <c r="N759" s="20"/>
      <c r="O759" s="20"/>
      <c r="P759" s="20"/>
      <c r="Q759" s="20"/>
      <c r="R759" s="20"/>
      <c r="S759" s="20"/>
      <c r="T759" s="20"/>
      <c r="U759" s="20"/>
      <c r="V759" s="20"/>
      <c r="W759" s="20"/>
      <c r="X759" s="20"/>
      <c r="Y759" s="20"/>
      <c r="Z759" s="20"/>
    </row>
    <row r="760" spans="1:26" x14ac:dyDescent="0.25">
      <c r="A760" s="15" t="s">
        <v>273</v>
      </c>
    </row>
    <row r="761" spans="1:26" x14ac:dyDescent="0.25">
      <c r="A761" t="s">
        <v>274</v>
      </c>
      <c r="B761" t="s">
        <v>275</v>
      </c>
      <c r="C761" t="s">
        <v>276</v>
      </c>
      <c r="D761" s="49">
        <v>0.37</v>
      </c>
      <c r="E761" t="s">
        <v>277</v>
      </c>
      <c r="F761" t="s">
        <v>278</v>
      </c>
      <c r="G761" s="22">
        <f>VLOOKUP(A761,'T-SMP'!$E$10:$F$68,2,0)</f>
        <v>0</v>
      </c>
      <c r="H761" t="s">
        <v>279</v>
      </c>
      <c r="I761" s="22">
        <f>ROUND(D761/H759* G761,5)</f>
        <v>0</v>
      </c>
      <c r="J761" s="22"/>
    </row>
    <row r="762" spans="1:26" x14ac:dyDescent="0.25">
      <c r="A762" t="s">
        <v>280</v>
      </c>
      <c r="B762" t="s">
        <v>275</v>
      </c>
      <c r="C762" t="s">
        <v>281</v>
      </c>
      <c r="D762" s="49">
        <v>0.60299999999999998</v>
      </c>
      <c r="E762" t="s">
        <v>277</v>
      </c>
      <c r="F762" t="s">
        <v>278</v>
      </c>
      <c r="G762" s="22">
        <f>VLOOKUP(A762,'T-SMP'!$E$10:$F$68,2,0)</f>
        <v>0</v>
      </c>
      <c r="H762" t="s">
        <v>279</v>
      </c>
      <c r="I762" s="22">
        <f>ROUND(D762/H759* G762,5)</f>
        <v>0</v>
      </c>
      <c r="J762" s="22"/>
    </row>
    <row r="763" spans="1:26" x14ac:dyDescent="0.25">
      <c r="C763" s="23" t="s">
        <v>282</v>
      </c>
      <c r="K763" s="22">
        <f>SUM(I761:I762)</f>
        <v>0</v>
      </c>
    </row>
    <row r="764" spans="1:26" x14ac:dyDescent="0.25">
      <c r="A764" s="15" t="s">
        <v>283</v>
      </c>
    </row>
    <row r="765" spans="1:26" x14ac:dyDescent="0.25">
      <c r="A765" t="s">
        <v>372</v>
      </c>
      <c r="B765" t="s">
        <v>275</v>
      </c>
      <c r="C765" t="s">
        <v>373</v>
      </c>
      <c r="D765" s="49">
        <v>0.3</v>
      </c>
      <c r="E765" t="s">
        <v>277</v>
      </c>
      <c r="F765" t="s">
        <v>278</v>
      </c>
      <c r="G765" s="22">
        <f>VLOOKUP(A765,'T-SMP'!$E$10:$F$68,2,0)</f>
        <v>0</v>
      </c>
      <c r="H765" t="s">
        <v>279</v>
      </c>
      <c r="I765" s="22">
        <f>ROUND(D765/H759* G765,5)</f>
        <v>0</v>
      </c>
      <c r="J765" s="22"/>
    </row>
    <row r="766" spans="1:26" ht="45" x14ac:dyDescent="0.25">
      <c r="A766" t="s">
        <v>353</v>
      </c>
      <c r="B766" t="s">
        <v>275</v>
      </c>
      <c r="C766" s="33" t="s">
        <v>354</v>
      </c>
      <c r="D766" s="49">
        <v>0.4</v>
      </c>
      <c r="E766" t="s">
        <v>277</v>
      </c>
      <c r="F766" t="s">
        <v>278</v>
      </c>
      <c r="G766" s="22">
        <f>VLOOKUP(A766,'T-SMP'!$E$10:$F$68,2,0)</f>
        <v>0</v>
      </c>
      <c r="H766" t="s">
        <v>279</v>
      </c>
      <c r="I766" s="22">
        <f>ROUND(D766/H759* G766,5)</f>
        <v>0</v>
      </c>
      <c r="J766" s="22"/>
    </row>
    <row r="767" spans="1:26" x14ac:dyDescent="0.25">
      <c r="A767" t="s">
        <v>323</v>
      </c>
      <c r="B767" t="s">
        <v>275</v>
      </c>
      <c r="C767" t="s">
        <v>324</v>
      </c>
      <c r="D767" s="49">
        <v>0.44</v>
      </c>
      <c r="E767" t="s">
        <v>277</v>
      </c>
      <c r="F767" t="s">
        <v>278</v>
      </c>
      <c r="G767" s="22">
        <f>VLOOKUP(A767,'T-SMP'!$E$10:$F$68,2,0)</f>
        <v>0</v>
      </c>
      <c r="H767" t="s">
        <v>279</v>
      </c>
      <c r="I767" s="22">
        <f>ROUND(D767/H759* G767,5)</f>
        <v>0</v>
      </c>
      <c r="J767" s="22"/>
    </row>
    <row r="768" spans="1:26" x14ac:dyDescent="0.25">
      <c r="C768" s="23" t="s">
        <v>288</v>
      </c>
      <c r="K768" s="22">
        <f>SUM(I765:I767)</f>
        <v>0</v>
      </c>
    </row>
    <row r="769" spans="1:26" x14ac:dyDescent="0.25">
      <c r="A769" s="15" t="s">
        <v>289</v>
      </c>
    </row>
    <row r="770" spans="1:26" ht="75" x14ac:dyDescent="0.25">
      <c r="A770" t="s">
        <v>290</v>
      </c>
      <c r="B770" t="s">
        <v>291</v>
      </c>
      <c r="C770" s="33" t="s">
        <v>292</v>
      </c>
      <c r="D770" s="49">
        <v>3.5999999999999997E-2</v>
      </c>
      <c r="F770" t="s">
        <v>278</v>
      </c>
      <c r="G770" s="22">
        <f>VLOOKUP(A770,'T-SMP'!$E$10:$F$68,2,0)</f>
        <v>0</v>
      </c>
      <c r="H770" t="s">
        <v>279</v>
      </c>
      <c r="I770" s="22">
        <f>ROUND(D770* G770,5)</f>
        <v>0</v>
      </c>
      <c r="J770" s="22"/>
    </row>
    <row r="771" spans="1:26" ht="75" x14ac:dyDescent="0.25">
      <c r="A771" t="s">
        <v>304</v>
      </c>
      <c r="B771" t="s">
        <v>291</v>
      </c>
      <c r="C771" s="33" t="s">
        <v>305</v>
      </c>
      <c r="D771" s="49">
        <v>0.15</v>
      </c>
      <c r="F771" t="s">
        <v>278</v>
      </c>
      <c r="G771" s="22">
        <f>VLOOKUP(A771,'T-SMP'!$E$10:$F$68,2,0)</f>
        <v>0</v>
      </c>
      <c r="H771" t="s">
        <v>279</v>
      </c>
      <c r="I771" s="22">
        <f>ROUND(D771* G771,5)</f>
        <v>0</v>
      </c>
      <c r="J771" s="22"/>
    </row>
    <row r="772" spans="1:26" x14ac:dyDescent="0.25">
      <c r="C772" s="23" t="s">
        <v>293</v>
      </c>
      <c r="K772" s="22">
        <f>SUM(I770:I771)</f>
        <v>0</v>
      </c>
    </row>
    <row r="774" spans="1:26" x14ac:dyDescent="0.25">
      <c r="C774" s="23" t="s">
        <v>294</v>
      </c>
      <c r="G774">
        <v>1.5</v>
      </c>
      <c r="H774" t="s">
        <v>295</v>
      </c>
      <c r="I774">
        <f>ROUND(G774/100*K763,5)</f>
        <v>0</v>
      </c>
    </row>
    <row r="775" spans="1:26" x14ac:dyDescent="0.25">
      <c r="C775" s="23" t="s">
        <v>296</v>
      </c>
      <c r="K775" s="50">
        <f>SUM(I760:I774)</f>
        <v>0</v>
      </c>
    </row>
    <row r="776" spans="1:26" x14ac:dyDescent="0.25">
      <c r="C776" s="23" t="s">
        <v>297</v>
      </c>
      <c r="K776" s="50">
        <f>SUM(K775:K775)</f>
        <v>0</v>
      </c>
    </row>
    <row r="778" spans="1:26" ht="45" customHeight="1" x14ac:dyDescent="0.25">
      <c r="A778" s="19" t="s">
        <v>77</v>
      </c>
      <c r="B778" s="20" t="s">
        <v>28</v>
      </c>
      <c r="C778" s="60" t="s">
        <v>78</v>
      </c>
      <c r="D778" s="61"/>
      <c r="E778" s="61"/>
      <c r="F778" s="20"/>
      <c r="G778" s="21" t="s">
        <v>272</v>
      </c>
      <c r="H778" s="62">
        <v>1</v>
      </c>
      <c r="I778" s="61"/>
      <c r="J778" s="20" t="str">
        <f>+A778</f>
        <v>E21R1260</v>
      </c>
      <c r="K778" s="48">
        <f>ROUND(K794,2)</f>
        <v>0</v>
      </c>
      <c r="L778" s="20"/>
      <c r="M778" s="20"/>
      <c r="N778" s="20"/>
      <c r="O778" s="20"/>
      <c r="P778" s="20"/>
      <c r="Q778" s="20"/>
      <c r="R778" s="20"/>
      <c r="S778" s="20"/>
      <c r="T778" s="20"/>
      <c r="U778" s="20"/>
      <c r="V778" s="20"/>
      <c r="W778" s="20"/>
      <c r="X778" s="20"/>
      <c r="Y778" s="20"/>
      <c r="Z778" s="20"/>
    </row>
    <row r="779" spans="1:26" x14ac:dyDescent="0.25">
      <c r="A779" s="15" t="s">
        <v>273</v>
      </c>
    </row>
    <row r="780" spans="1:26" x14ac:dyDescent="0.25">
      <c r="A780" t="s">
        <v>280</v>
      </c>
      <c r="B780" t="s">
        <v>275</v>
      </c>
      <c r="C780" t="s">
        <v>281</v>
      </c>
      <c r="D780" s="49">
        <v>0.60299999999999998</v>
      </c>
      <c r="E780" t="s">
        <v>277</v>
      </c>
      <c r="F780" t="s">
        <v>278</v>
      </c>
      <c r="G780" s="22">
        <f>VLOOKUP(A780,'T-SMP'!$E$10:$F$68,2,0)</f>
        <v>0</v>
      </c>
      <c r="H780" t="s">
        <v>279</v>
      </c>
      <c r="I780" s="22">
        <f>ROUND(D780/H778* G780,5)</f>
        <v>0</v>
      </c>
      <c r="J780" s="22"/>
    </row>
    <row r="781" spans="1:26" x14ac:dyDescent="0.25">
      <c r="A781" t="s">
        <v>274</v>
      </c>
      <c r="B781" t="s">
        <v>275</v>
      </c>
      <c r="C781" t="s">
        <v>276</v>
      </c>
      <c r="D781" s="49">
        <v>0.30599999999999999</v>
      </c>
      <c r="E781" t="s">
        <v>277</v>
      </c>
      <c r="F781" t="s">
        <v>278</v>
      </c>
      <c r="G781" s="22">
        <f>VLOOKUP(A781,'T-SMP'!$E$10:$F$68,2,0)</f>
        <v>0</v>
      </c>
      <c r="H781" t="s">
        <v>279</v>
      </c>
      <c r="I781" s="22">
        <f>ROUND(D781/H778* G781,5)</f>
        <v>0</v>
      </c>
      <c r="J781" s="22"/>
    </row>
    <row r="782" spans="1:26" x14ac:dyDescent="0.25">
      <c r="C782" s="23" t="s">
        <v>282</v>
      </c>
      <c r="K782" s="22">
        <f>SUM(I780:I781)</f>
        <v>0</v>
      </c>
    </row>
    <row r="783" spans="1:26" x14ac:dyDescent="0.25">
      <c r="A783" s="15" t="s">
        <v>283</v>
      </c>
    </row>
    <row r="784" spans="1:26" x14ac:dyDescent="0.25">
      <c r="A784" t="s">
        <v>323</v>
      </c>
      <c r="B784" t="s">
        <v>275</v>
      </c>
      <c r="C784" t="s">
        <v>324</v>
      </c>
      <c r="D784" s="49">
        <v>0.23400000000000001</v>
      </c>
      <c r="E784" t="s">
        <v>277</v>
      </c>
      <c r="F784" t="s">
        <v>278</v>
      </c>
      <c r="G784" s="22">
        <f>VLOOKUP(A784,'T-SMP'!$E$10:$F$68,2,0)</f>
        <v>0</v>
      </c>
      <c r="H784" t="s">
        <v>279</v>
      </c>
      <c r="I784" s="22">
        <f>ROUND(D784/H778* G784,5)</f>
        <v>0</v>
      </c>
      <c r="J784" s="22"/>
    </row>
    <row r="785" spans="1:26" x14ac:dyDescent="0.25">
      <c r="A785" t="s">
        <v>286</v>
      </c>
      <c r="B785" t="s">
        <v>275</v>
      </c>
      <c r="C785" t="s">
        <v>287</v>
      </c>
      <c r="D785" s="49">
        <v>0.3</v>
      </c>
      <c r="E785" t="s">
        <v>277</v>
      </c>
      <c r="F785" t="s">
        <v>278</v>
      </c>
      <c r="G785" s="22">
        <f>VLOOKUP(A785,'T-SMP'!$E$10:$F$68,2,0)</f>
        <v>0</v>
      </c>
      <c r="H785" t="s">
        <v>279</v>
      </c>
      <c r="I785" s="22">
        <f>ROUND(D785/H778* G785,5)</f>
        <v>0</v>
      </c>
      <c r="J785" s="22"/>
    </row>
    <row r="786" spans="1:26" x14ac:dyDescent="0.25">
      <c r="C786" s="23" t="s">
        <v>288</v>
      </c>
      <c r="K786" s="22">
        <f>SUM(I784:I785)</f>
        <v>0</v>
      </c>
    </row>
    <row r="787" spans="1:26" x14ac:dyDescent="0.25">
      <c r="A787" s="15" t="s">
        <v>289</v>
      </c>
    </row>
    <row r="788" spans="1:26" ht="75" x14ac:dyDescent="0.25">
      <c r="A788" t="s">
        <v>304</v>
      </c>
      <c r="B788" t="s">
        <v>291</v>
      </c>
      <c r="C788" s="33" t="s">
        <v>305</v>
      </c>
      <c r="D788" s="49">
        <v>0.1</v>
      </c>
      <c r="F788" t="s">
        <v>278</v>
      </c>
      <c r="G788" s="22">
        <f>VLOOKUP(A788,'T-SMP'!$E$10:$F$68,2,0)</f>
        <v>0</v>
      </c>
      <c r="H788" t="s">
        <v>279</v>
      </c>
      <c r="I788" s="22">
        <f>ROUND(D788* G788,5)</f>
        <v>0</v>
      </c>
      <c r="J788" s="22"/>
    </row>
    <row r="789" spans="1:26" ht="75" x14ac:dyDescent="0.25">
      <c r="A789" t="s">
        <v>290</v>
      </c>
      <c r="B789" t="s">
        <v>291</v>
      </c>
      <c r="C789" s="33" t="s">
        <v>292</v>
      </c>
      <c r="D789" s="49">
        <v>0.02</v>
      </c>
      <c r="F789" t="s">
        <v>278</v>
      </c>
      <c r="G789" s="22">
        <f>VLOOKUP(A789,'T-SMP'!$E$10:$F$68,2,0)</f>
        <v>0</v>
      </c>
      <c r="H789" t="s">
        <v>279</v>
      </c>
      <c r="I789" s="22">
        <f>ROUND(D789* G789,5)</f>
        <v>0</v>
      </c>
      <c r="J789" s="22"/>
    </row>
    <row r="790" spans="1:26" x14ac:dyDescent="0.25">
      <c r="C790" s="23" t="s">
        <v>293</v>
      </c>
      <c r="K790" s="22">
        <f>SUM(I788:I789)</f>
        <v>0</v>
      </c>
    </row>
    <row r="792" spans="1:26" x14ac:dyDescent="0.25">
      <c r="C792" s="23" t="s">
        <v>294</v>
      </c>
      <c r="G792">
        <v>1.5</v>
      </c>
      <c r="H792" t="s">
        <v>295</v>
      </c>
      <c r="I792">
        <f>ROUND(G792/100*K782,5)</f>
        <v>0</v>
      </c>
    </row>
    <row r="793" spans="1:26" x14ac:dyDescent="0.25">
      <c r="C793" s="23" t="s">
        <v>296</v>
      </c>
      <c r="K793" s="50">
        <f>SUM(I779:I792)</f>
        <v>0</v>
      </c>
    </row>
    <row r="794" spans="1:26" x14ac:dyDescent="0.25">
      <c r="C794" s="23" t="s">
        <v>297</v>
      </c>
      <c r="K794" s="50">
        <f>SUM(K793:K793)</f>
        <v>0</v>
      </c>
    </row>
    <row r="796" spans="1:26" ht="45" customHeight="1" x14ac:dyDescent="0.25">
      <c r="A796" s="19" t="s">
        <v>91</v>
      </c>
      <c r="B796" s="20" t="s">
        <v>28</v>
      </c>
      <c r="C796" s="60" t="s">
        <v>92</v>
      </c>
      <c r="D796" s="61"/>
      <c r="E796" s="61"/>
      <c r="F796" s="20"/>
      <c r="G796" s="21" t="s">
        <v>272</v>
      </c>
      <c r="H796" s="62">
        <v>1</v>
      </c>
      <c r="I796" s="61"/>
      <c r="J796" s="20" t="str">
        <f>+A796</f>
        <v>E21R12D0</v>
      </c>
      <c r="K796" s="48">
        <f>ROUND(K813,2)</f>
        <v>0</v>
      </c>
      <c r="L796" s="20"/>
      <c r="M796" s="20"/>
      <c r="N796" s="20"/>
      <c r="O796" s="20"/>
      <c r="P796" s="20"/>
      <c r="Q796" s="20"/>
      <c r="R796" s="20"/>
      <c r="S796" s="20"/>
      <c r="T796" s="20"/>
      <c r="U796" s="20"/>
      <c r="V796" s="20"/>
      <c r="W796" s="20"/>
      <c r="X796" s="20"/>
      <c r="Y796" s="20"/>
      <c r="Z796" s="20"/>
    </row>
    <row r="797" spans="1:26" x14ac:dyDescent="0.25">
      <c r="A797" s="15" t="s">
        <v>273</v>
      </c>
    </row>
    <row r="798" spans="1:26" x14ac:dyDescent="0.25">
      <c r="A798" t="s">
        <v>280</v>
      </c>
      <c r="B798" t="s">
        <v>275</v>
      </c>
      <c r="C798" t="s">
        <v>281</v>
      </c>
      <c r="D798" s="49">
        <v>0.96</v>
      </c>
      <c r="E798" t="s">
        <v>277</v>
      </c>
      <c r="F798" t="s">
        <v>278</v>
      </c>
      <c r="G798" s="22">
        <f>VLOOKUP(A798,'T-SMP'!$E$10:$F$68,2,0)</f>
        <v>0</v>
      </c>
      <c r="H798" t="s">
        <v>279</v>
      </c>
      <c r="I798" s="22">
        <f>ROUND(D798/H796* G798,5)</f>
        <v>0</v>
      </c>
      <c r="J798" s="22"/>
    </row>
    <row r="799" spans="1:26" x14ac:dyDescent="0.25">
      <c r="A799" t="s">
        <v>274</v>
      </c>
      <c r="B799" t="s">
        <v>275</v>
      </c>
      <c r="C799" t="s">
        <v>276</v>
      </c>
      <c r="D799" s="49">
        <v>0.48</v>
      </c>
      <c r="E799" t="s">
        <v>277</v>
      </c>
      <c r="F799" t="s">
        <v>278</v>
      </c>
      <c r="G799" s="22">
        <f>VLOOKUP(A799,'T-SMP'!$E$10:$F$68,2,0)</f>
        <v>0</v>
      </c>
      <c r="H799" t="s">
        <v>279</v>
      </c>
      <c r="I799" s="22">
        <f>ROUND(D799/H796* G799,5)</f>
        <v>0</v>
      </c>
      <c r="J799" s="22"/>
    </row>
    <row r="800" spans="1:26" x14ac:dyDescent="0.25">
      <c r="C800" s="23" t="s">
        <v>282</v>
      </c>
      <c r="K800" s="22">
        <f>SUM(I798:I799)</f>
        <v>0</v>
      </c>
    </row>
    <row r="801" spans="1:26" x14ac:dyDescent="0.25">
      <c r="A801" s="15" t="s">
        <v>283</v>
      </c>
    </row>
    <row r="802" spans="1:26" x14ac:dyDescent="0.25">
      <c r="A802" t="s">
        <v>372</v>
      </c>
      <c r="B802" t="s">
        <v>275</v>
      </c>
      <c r="C802" t="s">
        <v>373</v>
      </c>
      <c r="D802" s="49">
        <v>0.2</v>
      </c>
      <c r="E802" t="s">
        <v>277</v>
      </c>
      <c r="F802" t="s">
        <v>278</v>
      </c>
      <c r="G802" s="22">
        <f>VLOOKUP(A802,'T-SMP'!$E$10:$F$68,2,0)</f>
        <v>0</v>
      </c>
      <c r="H802" t="s">
        <v>279</v>
      </c>
      <c r="I802" s="22">
        <f>ROUND(D802/H796* G802,5)</f>
        <v>0</v>
      </c>
      <c r="J802" s="22"/>
    </row>
    <row r="803" spans="1:26" x14ac:dyDescent="0.25">
      <c r="A803" t="s">
        <v>323</v>
      </c>
      <c r="B803" t="s">
        <v>275</v>
      </c>
      <c r="C803" t="s">
        <v>324</v>
      </c>
      <c r="D803" s="49">
        <v>2.4</v>
      </c>
      <c r="E803" t="s">
        <v>277</v>
      </c>
      <c r="F803" t="s">
        <v>278</v>
      </c>
      <c r="G803" s="22">
        <f>VLOOKUP(A803,'T-SMP'!$E$10:$F$68,2,0)</f>
        <v>0</v>
      </c>
      <c r="H803" t="s">
        <v>279</v>
      </c>
      <c r="I803" s="22">
        <f>ROUND(D803/H796* G803,5)</f>
        <v>0</v>
      </c>
      <c r="J803" s="22"/>
    </row>
    <row r="804" spans="1:26" ht="45" x14ac:dyDescent="0.25">
      <c r="A804" t="s">
        <v>476</v>
      </c>
      <c r="B804" t="s">
        <v>275</v>
      </c>
      <c r="C804" s="33" t="s">
        <v>477</v>
      </c>
      <c r="D804" s="49">
        <v>0.9</v>
      </c>
      <c r="E804" t="s">
        <v>277</v>
      </c>
      <c r="F804" t="s">
        <v>278</v>
      </c>
      <c r="G804" s="22">
        <f>VLOOKUP(A804,'T-SMP'!$E$10:$F$68,2,0)</f>
        <v>0</v>
      </c>
      <c r="H804" t="s">
        <v>279</v>
      </c>
      <c r="I804" s="22">
        <f>ROUND(D804/H796* G804,5)</f>
        <v>0</v>
      </c>
      <c r="J804" s="22"/>
    </row>
    <row r="805" spans="1:26" x14ac:dyDescent="0.25">
      <c r="C805" s="23" t="s">
        <v>288</v>
      </c>
      <c r="K805" s="22">
        <f>SUM(I802:I804)</f>
        <v>0</v>
      </c>
    </row>
    <row r="806" spans="1:26" x14ac:dyDescent="0.25">
      <c r="A806" s="15" t="s">
        <v>289</v>
      </c>
    </row>
    <row r="807" spans="1:26" ht="75" x14ac:dyDescent="0.25">
      <c r="A807" t="s">
        <v>290</v>
      </c>
      <c r="B807" t="s">
        <v>291</v>
      </c>
      <c r="C807" s="33" t="s">
        <v>292</v>
      </c>
      <c r="D807" s="49">
        <v>0.9</v>
      </c>
      <c r="F807" t="s">
        <v>278</v>
      </c>
      <c r="G807" s="22">
        <f>VLOOKUP(A807,'T-SMP'!$E$10:$F$68,2,0)</f>
        <v>0</v>
      </c>
      <c r="H807" t="s">
        <v>279</v>
      </c>
      <c r="I807" s="22">
        <f>ROUND(D807* G807,5)</f>
        <v>0</v>
      </c>
      <c r="J807" s="22"/>
    </row>
    <row r="808" spans="1:26" ht="75" x14ac:dyDescent="0.25">
      <c r="A808" t="s">
        <v>304</v>
      </c>
      <c r="B808" t="s">
        <v>291</v>
      </c>
      <c r="C808" s="33" t="s">
        <v>305</v>
      </c>
      <c r="D808" s="49">
        <v>0.5</v>
      </c>
      <c r="F808" t="s">
        <v>278</v>
      </c>
      <c r="G808" s="22">
        <f>VLOOKUP(A808,'T-SMP'!$E$10:$F$68,2,0)</f>
        <v>0</v>
      </c>
      <c r="H808" t="s">
        <v>279</v>
      </c>
      <c r="I808" s="22">
        <f>ROUND(D808* G808,5)</f>
        <v>0</v>
      </c>
      <c r="J808" s="22"/>
    </row>
    <row r="809" spans="1:26" x14ac:dyDescent="0.25">
      <c r="C809" s="23" t="s">
        <v>293</v>
      </c>
      <c r="K809" s="22">
        <f>SUM(I807:I808)</f>
        <v>0</v>
      </c>
    </row>
    <row r="811" spans="1:26" x14ac:dyDescent="0.25">
      <c r="C811" s="23" t="s">
        <v>294</v>
      </c>
      <c r="G811">
        <v>1.5</v>
      </c>
      <c r="H811" t="s">
        <v>295</v>
      </c>
      <c r="I811">
        <f>ROUND(G811/100*K800,5)</f>
        <v>0</v>
      </c>
    </row>
    <row r="812" spans="1:26" x14ac:dyDescent="0.25">
      <c r="C812" s="23" t="s">
        <v>296</v>
      </c>
      <c r="K812" s="50">
        <f>SUM(I797:I811)</f>
        <v>0</v>
      </c>
    </row>
    <row r="813" spans="1:26" x14ac:dyDescent="0.25">
      <c r="C813" s="23" t="s">
        <v>297</v>
      </c>
      <c r="K813" s="50">
        <f>SUM(K812:K812)</f>
        <v>0</v>
      </c>
    </row>
    <row r="815" spans="1:26" ht="45" customHeight="1" x14ac:dyDescent="0.25">
      <c r="A815" s="19" t="s">
        <v>101</v>
      </c>
      <c r="B815" s="20" t="s">
        <v>28</v>
      </c>
      <c r="C815" s="60" t="s">
        <v>102</v>
      </c>
      <c r="D815" s="61"/>
      <c r="E815" s="61"/>
      <c r="F815" s="20"/>
      <c r="G815" s="21" t="s">
        <v>272</v>
      </c>
      <c r="H815" s="62">
        <v>1</v>
      </c>
      <c r="I815" s="61"/>
      <c r="J815" s="20" t="str">
        <f>+A815</f>
        <v>E21R12F0</v>
      </c>
      <c r="K815" s="48">
        <f>ROUND(K832,2)</f>
        <v>0</v>
      </c>
      <c r="L815" s="20"/>
      <c r="M815" s="20"/>
      <c r="N815" s="20"/>
      <c r="O815" s="20"/>
      <c r="P815" s="20"/>
      <c r="Q815" s="20"/>
      <c r="R815" s="20"/>
      <c r="S815" s="20"/>
      <c r="T815" s="20"/>
      <c r="U815" s="20"/>
      <c r="V815" s="20"/>
      <c r="W815" s="20"/>
      <c r="X815" s="20"/>
      <c r="Y815" s="20"/>
      <c r="Z815" s="20"/>
    </row>
    <row r="816" spans="1:26" x14ac:dyDescent="0.25">
      <c r="A816" s="15" t="s">
        <v>273</v>
      </c>
    </row>
    <row r="817" spans="1:11" x14ac:dyDescent="0.25">
      <c r="A817" t="s">
        <v>274</v>
      </c>
      <c r="B817" t="s">
        <v>275</v>
      </c>
      <c r="C817" t="s">
        <v>276</v>
      </c>
      <c r="D817" s="49">
        <v>1.8</v>
      </c>
      <c r="E817" t="s">
        <v>277</v>
      </c>
      <c r="F817" t="s">
        <v>278</v>
      </c>
      <c r="G817" s="22">
        <f>VLOOKUP(A817,'T-SMP'!$E$10:$F$68,2,0)</f>
        <v>0</v>
      </c>
      <c r="H817" t="s">
        <v>279</v>
      </c>
      <c r="I817" s="22">
        <f>ROUND(D817/H815* G817,5)</f>
        <v>0</v>
      </c>
      <c r="J817" s="22"/>
    </row>
    <row r="818" spans="1:11" x14ac:dyDescent="0.25">
      <c r="A818" t="s">
        <v>280</v>
      </c>
      <c r="B818" t="s">
        <v>275</v>
      </c>
      <c r="C818" t="s">
        <v>281</v>
      </c>
      <c r="D818" s="49">
        <v>2.66</v>
      </c>
      <c r="E818" t="s">
        <v>277</v>
      </c>
      <c r="F818" t="s">
        <v>278</v>
      </c>
      <c r="G818" s="22">
        <f>VLOOKUP(A818,'T-SMP'!$E$10:$F$68,2,0)</f>
        <v>0</v>
      </c>
      <c r="H818" t="s">
        <v>279</v>
      </c>
      <c r="I818" s="22">
        <f>ROUND(D818/H815* G818,5)</f>
        <v>0</v>
      </c>
      <c r="J818" s="22"/>
    </row>
    <row r="819" spans="1:11" x14ac:dyDescent="0.25">
      <c r="C819" s="23" t="s">
        <v>282</v>
      </c>
      <c r="K819" s="22">
        <f>SUM(I817:I818)</f>
        <v>0</v>
      </c>
    </row>
    <row r="820" spans="1:11" x14ac:dyDescent="0.25">
      <c r="A820" s="15" t="s">
        <v>283</v>
      </c>
    </row>
    <row r="821" spans="1:11" ht="45" x14ac:dyDescent="0.25">
      <c r="A821" t="s">
        <v>478</v>
      </c>
      <c r="B821" t="s">
        <v>275</v>
      </c>
      <c r="C821" s="33" t="s">
        <v>479</v>
      </c>
      <c r="D821" s="49">
        <v>4</v>
      </c>
      <c r="E821" t="s">
        <v>277</v>
      </c>
      <c r="F821" t="s">
        <v>278</v>
      </c>
      <c r="G821" s="22">
        <f>VLOOKUP(A821,'T-SMP'!$E$10:$F$68,2,0)</f>
        <v>0</v>
      </c>
      <c r="H821" t="s">
        <v>279</v>
      </c>
      <c r="I821" s="22">
        <f>ROUND(D821/H815* G821,5)</f>
        <v>0</v>
      </c>
      <c r="J821" s="22"/>
    </row>
    <row r="822" spans="1:11" x14ac:dyDescent="0.25">
      <c r="A822" t="s">
        <v>372</v>
      </c>
      <c r="B822" t="s">
        <v>275</v>
      </c>
      <c r="C822" t="s">
        <v>373</v>
      </c>
      <c r="D822" s="49">
        <v>0.3</v>
      </c>
      <c r="E822" t="s">
        <v>277</v>
      </c>
      <c r="F822" t="s">
        <v>278</v>
      </c>
      <c r="G822" s="22">
        <f>VLOOKUP(A822,'T-SMP'!$E$10:$F$68,2,0)</f>
        <v>0</v>
      </c>
      <c r="H822" t="s">
        <v>279</v>
      </c>
      <c r="I822" s="22">
        <f>ROUND(D822/H815* G822,5)</f>
        <v>0</v>
      </c>
      <c r="J822" s="22"/>
    </row>
    <row r="823" spans="1:11" x14ac:dyDescent="0.25">
      <c r="A823" t="s">
        <v>323</v>
      </c>
      <c r="B823" t="s">
        <v>275</v>
      </c>
      <c r="C823" t="s">
        <v>324</v>
      </c>
      <c r="D823" s="49">
        <v>10.7</v>
      </c>
      <c r="E823" t="s">
        <v>277</v>
      </c>
      <c r="F823" t="s">
        <v>278</v>
      </c>
      <c r="G823" s="22">
        <f>VLOOKUP(A823,'T-SMP'!$E$10:$F$68,2,0)</f>
        <v>0</v>
      </c>
      <c r="H823" t="s">
        <v>279</v>
      </c>
      <c r="I823" s="22">
        <f>ROUND(D823/H815* G823,5)</f>
        <v>0</v>
      </c>
      <c r="J823" s="22"/>
    </row>
    <row r="824" spans="1:11" x14ac:dyDescent="0.25">
      <c r="C824" s="23" t="s">
        <v>288</v>
      </c>
      <c r="K824" s="22">
        <f>SUM(I821:I823)</f>
        <v>0</v>
      </c>
    </row>
    <row r="825" spans="1:11" x14ac:dyDescent="0.25">
      <c r="A825" s="15" t="s">
        <v>289</v>
      </c>
    </row>
    <row r="826" spans="1:11" ht="75" x14ac:dyDescent="0.25">
      <c r="A826" t="s">
        <v>304</v>
      </c>
      <c r="B826" t="s">
        <v>291</v>
      </c>
      <c r="C826" s="33" t="s">
        <v>305</v>
      </c>
      <c r="D826" s="49">
        <v>1</v>
      </c>
      <c r="F826" t="s">
        <v>278</v>
      </c>
      <c r="G826" s="22">
        <f>VLOOKUP(A826,'T-SMP'!$E$10:$F$68,2,0)</f>
        <v>0</v>
      </c>
      <c r="H826" t="s">
        <v>279</v>
      </c>
      <c r="I826" s="22">
        <f>ROUND(D826* G826,5)</f>
        <v>0</v>
      </c>
      <c r="J826" s="22"/>
    </row>
    <row r="827" spans="1:11" ht="75" x14ac:dyDescent="0.25">
      <c r="A827" t="s">
        <v>290</v>
      </c>
      <c r="B827" t="s">
        <v>291</v>
      </c>
      <c r="C827" s="33" t="s">
        <v>292</v>
      </c>
      <c r="D827" s="49">
        <v>1.2</v>
      </c>
      <c r="F827" t="s">
        <v>278</v>
      </c>
      <c r="G827" s="22">
        <f>VLOOKUP(A827,'T-SMP'!$E$10:$F$68,2,0)</f>
        <v>0</v>
      </c>
      <c r="H827" t="s">
        <v>279</v>
      </c>
      <c r="I827" s="22">
        <f>ROUND(D827* G827,5)</f>
        <v>0</v>
      </c>
      <c r="J827" s="22"/>
    </row>
    <row r="828" spans="1:11" x14ac:dyDescent="0.25">
      <c r="C828" s="23" t="s">
        <v>293</v>
      </c>
      <c r="K828" s="22">
        <f>SUM(I826:I827)</f>
        <v>0</v>
      </c>
    </row>
    <row r="830" spans="1:11" x14ac:dyDescent="0.25">
      <c r="C830" s="23" t="s">
        <v>294</v>
      </c>
      <c r="G830">
        <v>1.5</v>
      </c>
      <c r="H830" t="s">
        <v>295</v>
      </c>
      <c r="I830">
        <f>ROUND(G830/100*K819,5)</f>
        <v>0</v>
      </c>
    </row>
    <row r="831" spans="1:11" x14ac:dyDescent="0.25">
      <c r="C831" s="23" t="s">
        <v>296</v>
      </c>
      <c r="K831" s="50">
        <f>SUM(I816:I830)</f>
        <v>0</v>
      </c>
    </row>
    <row r="832" spans="1:11" x14ac:dyDescent="0.25">
      <c r="C832" s="23" t="s">
        <v>297</v>
      </c>
      <c r="K832" s="50">
        <f>SUM(K831:K831)</f>
        <v>0</v>
      </c>
    </row>
    <row r="834" spans="1:26" ht="45" customHeight="1" x14ac:dyDescent="0.25">
      <c r="A834" s="19" t="s">
        <v>117</v>
      </c>
      <c r="B834" s="20" t="s">
        <v>118</v>
      </c>
      <c r="C834" s="60" t="s">
        <v>119</v>
      </c>
      <c r="D834" s="61"/>
      <c r="E834" s="61"/>
      <c r="F834" s="20"/>
      <c r="G834" s="21" t="s">
        <v>272</v>
      </c>
      <c r="H834" s="62">
        <v>1</v>
      </c>
      <c r="I834" s="61"/>
      <c r="J834" s="20" t="str">
        <f>+A834</f>
        <v>FGI_612342</v>
      </c>
      <c r="K834" s="48">
        <f>ROUND(K850,2)</f>
        <v>0</v>
      </c>
      <c r="L834" s="20"/>
      <c r="M834" s="20"/>
      <c r="N834" s="20"/>
      <c r="O834" s="20"/>
      <c r="P834" s="20"/>
      <c r="Q834" s="20"/>
      <c r="R834" s="20"/>
      <c r="S834" s="20"/>
      <c r="T834" s="20"/>
      <c r="U834" s="20"/>
      <c r="V834" s="20"/>
      <c r="W834" s="20"/>
      <c r="X834" s="20"/>
      <c r="Y834" s="20"/>
      <c r="Z834" s="20"/>
    </row>
    <row r="835" spans="1:26" x14ac:dyDescent="0.25">
      <c r="A835" s="15" t="s">
        <v>273</v>
      </c>
    </row>
    <row r="836" spans="1:26" x14ac:dyDescent="0.25">
      <c r="A836" t="s">
        <v>280</v>
      </c>
      <c r="B836" t="s">
        <v>275</v>
      </c>
      <c r="C836" t="s">
        <v>281</v>
      </c>
      <c r="D836" s="49">
        <v>15.5</v>
      </c>
      <c r="E836" t="s">
        <v>277</v>
      </c>
      <c r="F836" t="s">
        <v>278</v>
      </c>
      <c r="G836" s="22">
        <f>VLOOKUP(A836,'T-SMP'!$E$10:$F$68,2,0)</f>
        <v>0</v>
      </c>
      <c r="H836" t="s">
        <v>279</v>
      </c>
      <c r="I836" s="22">
        <f>ROUND(D836/H834* G836,5)</f>
        <v>0</v>
      </c>
      <c r="J836" s="22"/>
    </row>
    <row r="837" spans="1:26" x14ac:dyDescent="0.25">
      <c r="A837" t="s">
        <v>274</v>
      </c>
      <c r="B837" t="s">
        <v>275</v>
      </c>
      <c r="C837" t="s">
        <v>276</v>
      </c>
      <c r="D837" s="49">
        <v>15.5</v>
      </c>
      <c r="E837" t="s">
        <v>277</v>
      </c>
      <c r="F837" t="s">
        <v>278</v>
      </c>
      <c r="G837" s="22">
        <f>VLOOKUP(A837,'T-SMP'!$E$10:$F$68,2,0)</f>
        <v>0</v>
      </c>
      <c r="H837" t="s">
        <v>279</v>
      </c>
      <c r="I837" s="22">
        <f>ROUND(D837/H834* G837,5)</f>
        <v>0</v>
      </c>
      <c r="J837" s="22"/>
    </row>
    <row r="838" spans="1:26" x14ac:dyDescent="0.25">
      <c r="C838" s="23" t="s">
        <v>282</v>
      </c>
      <c r="K838" s="22">
        <f>SUM(I836:I837)</f>
        <v>0</v>
      </c>
    </row>
    <row r="839" spans="1:26" x14ac:dyDescent="0.25">
      <c r="A839" s="15" t="s">
        <v>283</v>
      </c>
    </row>
    <row r="840" spans="1:26" x14ac:dyDescent="0.25">
      <c r="A840" t="s">
        <v>313</v>
      </c>
      <c r="B840" t="s">
        <v>275</v>
      </c>
      <c r="C840" t="s">
        <v>314</v>
      </c>
      <c r="D840" s="49">
        <v>0.5</v>
      </c>
      <c r="E840" t="s">
        <v>277</v>
      </c>
      <c r="F840" t="s">
        <v>278</v>
      </c>
      <c r="G840" s="22">
        <f>VLOOKUP(A840,'T-SMP'!$E$10:$F$68,2,0)</f>
        <v>0</v>
      </c>
      <c r="H840" t="s">
        <v>279</v>
      </c>
      <c r="I840" s="22">
        <f>ROUND(D840/H834* G840,5)</f>
        <v>0</v>
      </c>
      <c r="J840" s="22"/>
    </row>
    <row r="841" spans="1:26" x14ac:dyDescent="0.25">
      <c r="C841" s="23" t="s">
        <v>288</v>
      </c>
      <c r="K841" s="22">
        <f>SUM(I840:I840)</f>
        <v>0</v>
      </c>
    </row>
    <row r="842" spans="1:26" x14ac:dyDescent="0.25">
      <c r="A842" s="15" t="s">
        <v>289</v>
      </c>
    </row>
    <row r="843" spans="1:26" x14ac:dyDescent="0.25">
      <c r="A843" t="s">
        <v>315</v>
      </c>
      <c r="B843" t="s">
        <v>17</v>
      </c>
      <c r="C843" t="s">
        <v>316</v>
      </c>
      <c r="D843" s="49">
        <v>1</v>
      </c>
      <c r="F843" t="s">
        <v>278</v>
      </c>
      <c r="G843" s="22">
        <f>VLOOKUP(A843,'T-SMP'!$E$10:$F$68,2,0)</f>
        <v>0</v>
      </c>
      <c r="H843" t="s">
        <v>279</v>
      </c>
      <c r="I843" s="22">
        <f>ROUND(D843* G843,5)</f>
        <v>0</v>
      </c>
      <c r="J843" s="22"/>
    </row>
    <row r="844" spans="1:26" ht="30" x14ac:dyDescent="0.25">
      <c r="A844" t="s">
        <v>480</v>
      </c>
      <c r="B844" t="s">
        <v>28</v>
      </c>
      <c r="C844" s="33" t="s">
        <v>481</v>
      </c>
      <c r="D844" s="49">
        <v>60</v>
      </c>
      <c r="F844" t="s">
        <v>278</v>
      </c>
      <c r="G844" s="22">
        <f>VLOOKUP(A844,'T-SMP'!$E$10:$F$68,2,0)</f>
        <v>0</v>
      </c>
      <c r="H844" t="s">
        <v>279</v>
      </c>
      <c r="I844" s="22">
        <f>ROUND(D844* G844,5)</f>
        <v>0</v>
      </c>
      <c r="J844" s="22"/>
    </row>
    <row r="845" spans="1:26" ht="60" x14ac:dyDescent="0.25">
      <c r="A845" t="s">
        <v>482</v>
      </c>
      <c r="B845" t="s">
        <v>28</v>
      </c>
      <c r="C845" s="33" t="s">
        <v>483</v>
      </c>
      <c r="D845" s="49">
        <v>60</v>
      </c>
      <c r="F845" t="s">
        <v>278</v>
      </c>
      <c r="G845" s="22">
        <f>VLOOKUP(A845,'T-SMP'!$E$10:$F$68,2,0)</f>
        <v>0</v>
      </c>
      <c r="H845" t="s">
        <v>279</v>
      </c>
      <c r="I845" s="22">
        <f>ROUND(D845* G845,5)</f>
        <v>0</v>
      </c>
      <c r="J845" s="22"/>
    </row>
    <row r="846" spans="1:26" x14ac:dyDescent="0.25">
      <c r="C846" s="23" t="s">
        <v>293</v>
      </c>
      <c r="K846" s="22">
        <f>SUM(I843:I845)</f>
        <v>0</v>
      </c>
    </row>
    <row r="848" spans="1:26" x14ac:dyDescent="0.25">
      <c r="C848" s="23" t="s">
        <v>294</v>
      </c>
      <c r="G848">
        <v>1.5</v>
      </c>
      <c r="H848" t="s">
        <v>295</v>
      </c>
      <c r="I848">
        <f>ROUND(G848/100*K838,5)</f>
        <v>0</v>
      </c>
    </row>
    <row r="849" spans="1:26" x14ac:dyDescent="0.25">
      <c r="C849" s="23" t="s">
        <v>296</v>
      </c>
      <c r="K849" s="50">
        <f>SUM(I835:I848)</f>
        <v>0</v>
      </c>
    </row>
    <row r="850" spans="1:26" x14ac:dyDescent="0.25">
      <c r="C850" s="23" t="s">
        <v>297</v>
      </c>
      <c r="K850" s="50">
        <f>SUM(K849:K849)</f>
        <v>0</v>
      </c>
    </row>
    <row r="852" spans="1:26" ht="45" customHeight="1" x14ac:dyDescent="0.25">
      <c r="A852" s="19" t="s">
        <v>81</v>
      </c>
      <c r="B852" s="20" t="s">
        <v>28</v>
      </c>
      <c r="C852" s="60" t="s">
        <v>82</v>
      </c>
      <c r="D852" s="61"/>
      <c r="E852" s="61"/>
      <c r="F852" s="20"/>
      <c r="G852" s="21" t="s">
        <v>272</v>
      </c>
      <c r="H852" s="62">
        <v>1</v>
      </c>
      <c r="I852" s="61"/>
      <c r="J852" s="20" t="str">
        <f>+A852</f>
        <v>FI_ARB06</v>
      </c>
      <c r="K852" s="48">
        <f>ROUND(K866,2)</f>
        <v>0</v>
      </c>
      <c r="L852" s="20"/>
      <c r="M852" s="20"/>
      <c r="N852" s="20"/>
      <c r="O852" s="20"/>
      <c r="P852" s="20"/>
      <c r="Q852" s="20"/>
      <c r="R852" s="20"/>
      <c r="S852" s="20"/>
      <c r="T852" s="20"/>
      <c r="U852" s="20"/>
      <c r="V852" s="20"/>
      <c r="W852" s="20"/>
      <c r="X852" s="20"/>
      <c r="Y852" s="20"/>
      <c r="Z852" s="20"/>
    </row>
    <row r="853" spans="1:26" x14ac:dyDescent="0.25">
      <c r="A853" s="15" t="s">
        <v>273</v>
      </c>
    </row>
    <row r="854" spans="1:26" x14ac:dyDescent="0.25">
      <c r="A854" t="s">
        <v>280</v>
      </c>
      <c r="B854" t="s">
        <v>275</v>
      </c>
      <c r="C854" t="s">
        <v>281</v>
      </c>
      <c r="D854" s="49">
        <v>0.15</v>
      </c>
      <c r="E854" t="s">
        <v>277</v>
      </c>
      <c r="F854" t="s">
        <v>278</v>
      </c>
      <c r="G854" s="22">
        <f>VLOOKUP(A854,'T-SMP'!$E$10:$F$68,2,0)</f>
        <v>0</v>
      </c>
      <c r="H854" t="s">
        <v>279</v>
      </c>
      <c r="I854" s="22">
        <f>ROUND(D854/H852* G854,5)</f>
        <v>0</v>
      </c>
      <c r="J854" s="22"/>
    </row>
    <row r="855" spans="1:26" x14ac:dyDescent="0.25">
      <c r="C855" s="23" t="s">
        <v>282</v>
      </c>
      <c r="K855" s="22">
        <f>SUM(I854:I854)</f>
        <v>0</v>
      </c>
    </row>
    <row r="856" spans="1:26" x14ac:dyDescent="0.25">
      <c r="A856" s="15" t="s">
        <v>283</v>
      </c>
    </row>
    <row r="857" spans="1:26" ht="30" x14ac:dyDescent="0.25">
      <c r="A857" t="s">
        <v>484</v>
      </c>
      <c r="B857" t="s">
        <v>275</v>
      </c>
      <c r="C857" s="33" t="s">
        <v>485</v>
      </c>
      <c r="D857" s="49">
        <v>0.15</v>
      </c>
      <c r="E857" t="s">
        <v>277</v>
      </c>
      <c r="F857" t="s">
        <v>278</v>
      </c>
      <c r="G857" s="22">
        <f>VLOOKUP(A857,'T-SMP'!$E$10:$F$68,2,0)</f>
        <v>0</v>
      </c>
      <c r="H857" t="s">
        <v>279</v>
      </c>
      <c r="I857" s="22">
        <f>ROUND(D857/H852* G857,5)</f>
        <v>0</v>
      </c>
      <c r="J857" s="22"/>
    </row>
    <row r="858" spans="1:26" x14ac:dyDescent="0.25">
      <c r="A858" t="s">
        <v>374</v>
      </c>
      <c r="B858" t="s">
        <v>275</v>
      </c>
      <c r="C858" t="s">
        <v>375</v>
      </c>
      <c r="D858" s="49">
        <v>0.08</v>
      </c>
      <c r="E858" t="s">
        <v>277</v>
      </c>
      <c r="F858" t="s">
        <v>278</v>
      </c>
      <c r="G858" s="22">
        <f>VLOOKUP(A858,'T-SMP'!$E$10:$F$68,2,0)</f>
        <v>0</v>
      </c>
      <c r="H858" t="s">
        <v>279</v>
      </c>
      <c r="I858" s="22">
        <f>ROUND(D858/H852* G858,5)</f>
        <v>0</v>
      </c>
      <c r="J858" s="22"/>
    </row>
    <row r="859" spans="1:26" x14ac:dyDescent="0.25">
      <c r="C859" s="23" t="s">
        <v>288</v>
      </c>
      <c r="K859" s="22">
        <f>SUM(I857:I858)</f>
        <v>0</v>
      </c>
    </row>
    <row r="860" spans="1:26" x14ac:dyDescent="0.25">
      <c r="A860" s="15" t="s">
        <v>289</v>
      </c>
    </row>
    <row r="861" spans="1:26" ht="75" x14ac:dyDescent="0.25">
      <c r="A861" t="s">
        <v>304</v>
      </c>
      <c r="B861" t="s">
        <v>291</v>
      </c>
      <c r="C861" s="33" t="s">
        <v>305</v>
      </c>
      <c r="D861" s="49">
        <v>0.02</v>
      </c>
      <c r="F861" t="s">
        <v>278</v>
      </c>
      <c r="G861" s="22">
        <f>VLOOKUP(A861,'T-SMP'!$E$10:$F$68,2,0)</f>
        <v>0</v>
      </c>
      <c r="H861" t="s">
        <v>279</v>
      </c>
      <c r="I861" s="22">
        <f>ROUND(D861* G861,5)</f>
        <v>0</v>
      </c>
      <c r="J861" s="22"/>
    </row>
    <row r="862" spans="1:26" x14ac:dyDescent="0.25">
      <c r="C862" s="23" t="s">
        <v>293</v>
      </c>
      <c r="K862" s="22">
        <f>SUM(I861:I861)</f>
        <v>0</v>
      </c>
    </row>
    <row r="864" spans="1:26" x14ac:dyDescent="0.25">
      <c r="C864" s="23" t="s">
        <v>294</v>
      </c>
      <c r="G864">
        <v>1.5</v>
      </c>
      <c r="H864" t="s">
        <v>295</v>
      </c>
      <c r="I864">
        <f>ROUND(G864/100*K855,5)</f>
        <v>0</v>
      </c>
    </row>
    <row r="865" spans="1:26" x14ac:dyDescent="0.25">
      <c r="C865" s="23" t="s">
        <v>296</v>
      </c>
      <c r="K865" s="50">
        <f>SUM(I853:I864)</f>
        <v>0</v>
      </c>
    </row>
    <row r="866" spans="1:26" x14ac:dyDescent="0.25">
      <c r="C866" s="23" t="s">
        <v>297</v>
      </c>
      <c r="K866" s="50">
        <f>SUM(K865:K865)</f>
        <v>0</v>
      </c>
    </row>
    <row r="868" spans="1:26" ht="45" customHeight="1" x14ac:dyDescent="0.25">
      <c r="A868" s="19" t="s">
        <v>192</v>
      </c>
      <c r="B868" s="20" t="s">
        <v>45</v>
      </c>
      <c r="C868" s="60" t="s">
        <v>193</v>
      </c>
      <c r="D868" s="61"/>
      <c r="E868" s="61"/>
      <c r="F868" s="20"/>
      <c r="G868" s="21" t="s">
        <v>272</v>
      </c>
      <c r="H868" s="62">
        <v>1</v>
      </c>
      <c r="I868" s="61"/>
      <c r="J868" s="20" t="str">
        <f>+A868</f>
        <v>FR118242</v>
      </c>
      <c r="K868" s="48">
        <f>ROUND(K878,2)</f>
        <v>0</v>
      </c>
      <c r="L868" s="20"/>
      <c r="M868" s="20"/>
      <c r="N868" s="20"/>
      <c r="O868" s="20"/>
      <c r="P868" s="20"/>
      <c r="Q868" s="20"/>
      <c r="R868" s="20"/>
      <c r="S868" s="20"/>
      <c r="T868" s="20"/>
      <c r="U868" s="20"/>
      <c r="V868" s="20"/>
      <c r="W868" s="20"/>
      <c r="X868" s="20"/>
      <c r="Y868" s="20"/>
      <c r="Z868" s="20"/>
    </row>
    <row r="869" spans="1:26" x14ac:dyDescent="0.25">
      <c r="A869" s="15" t="s">
        <v>273</v>
      </c>
    </row>
    <row r="870" spans="1:26" x14ac:dyDescent="0.25">
      <c r="A870" t="s">
        <v>280</v>
      </c>
      <c r="B870" t="s">
        <v>275</v>
      </c>
      <c r="C870" t="s">
        <v>281</v>
      </c>
      <c r="D870" s="49">
        <v>2E-3</v>
      </c>
      <c r="E870" t="s">
        <v>277</v>
      </c>
      <c r="F870" t="s">
        <v>278</v>
      </c>
      <c r="G870" s="22">
        <f>VLOOKUP(A870,'T-SMP'!$E$10:$F$68,2,0)</f>
        <v>0</v>
      </c>
      <c r="H870" t="s">
        <v>279</v>
      </c>
      <c r="I870" s="22">
        <f>ROUND(D870/H868* G870,5)</f>
        <v>0</v>
      </c>
      <c r="J870" s="22"/>
    </row>
    <row r="871" spans="1:26" x14ac:dyDescent="0.25">
      <c r="C871" s="23" t="s">
        <v>282</v>
      </c>
      <c r="K871" s="22">
        <f>SUM(I870:I870)</f>
        <v>0</v>
      </c>
    </row>
    <row r="872" spans="1:26" x14ac:dyDescent="0.25">
      <c r="A872" s="15" t="s">
        <v>283</v>
      </c>
    </row>
    <row r="873" spans="1:26" ht="45" x14ac:dyDescent="0.25">
      <c r="A873" t="s">
        <v>486</v>
      </c>
      <c r="B873" t="s">
        <v>275</v>
      </c>
      <c r="C873" s="33" t="s">
        <v>487</v>
      </c>
      <c r="D873" s="49">
        <v>2E-3</v>
      </c>
      <c r="E873" t="s">
        <v>277</v>
      </c>
      <c r="F873" t="s">
        <v>278</v>
      </c>
      <c r="G873" s="22">
        <f>VLOOKUP(A873,'T-SMP'!$E$10:$F$68,2,0)</f>
        <v>0</v>
      </c>
      <c r="H873" t="s">
        <v>279</v>
      </c>
      <c r="I873" s="22">
        <f>ROUND(D873/H868* G873,5)</f>
        <v>0</v>
      </c>
      <c r="J873" s="22"/>
    </row>
    <row r="874" spans="1:26" x14ac:dyDescent="0.25">
      <c r="C874" s="23" t="s">
        <v>288</v>
      </c>
      <c r="K874" s="22">
        <f>SUM(I873:I873)</f>
        <v>0</v>
      </c>
    </row>
    <row r="876" spans="1:26" x14ac:dyDescent="0.25">
      <c r="C876" s="23" t="s">
        <v>294</v>
      </c>
      <c r="G876">
        <v>1.5</v>
      </c>
      <c r="H876" t="s">
        <v>295</v>
      </c>
      <c r="I876">
        <f>ROUND(G876/100*K871,5)</f>
        <v>0</v>
      </c>
    </row>
    <row r="877" spans="1:26" x14ac:dyDescent="0.25">
      <c r="C877" s="23" t="s">
        <v>296</v>
      </c>
      <c r="K877" s="50">
        <f>SUM(I869:I876)</f>
        <v>0</v>
      </c>
    </row>
    <row r="878" spans="1:26" x14ac:dyDescent="0.25">
      <c r="C878" s="23" t="s">
        <v>297</v>
      </c>
      <c r="K878" s="50">
        <f>SUM(K877:K877)</f>
        <v>0</v>
      </c>
    </row>
    <row r="880" spans="1:26" ht="45" customHeight="1" x14ac:dyDescent="0.25">
      <c r="A880" s="19" t="s">
        <v>79</v>
      </c>
      <c r="B880" s="20" t="s">
        <v>28</v>
      </c>
      <c r="C880" s="60" t="s">
        <v>80</v>
      </c>
      <c r="D880" s="61"/>
      <c r="E880" s="61"/>
      <c r="F880" s="20"/>
      <c r="G880" s="21" t="s">
        <v>272</v>
      </c>
      <c r="H880" s="62">
        <v>1</v>
      </c>
      <c r="I880" s="61"/>
      <c r="J880" s="20" t="str">
        <f>+A880</f>
        <v>FRE6GI02</v>
      </c>
      <c r="K880" s="48">
        <f>ROUND(K896,2)</f>
        <v>0</v>
      </c>
      <c r="L880" s="20"/>
      <c r="M880" s="20"/>
      <c r="N880" s="20"/>
      <c r="O880" s="20"/>
      <c r="P880" s="20"/>
      <c r="Q880" s="20"/>
      <c r="R880" s="20"/>
      <c r="S880" s="20"/>
      <c r="T880" s="20"/>
      <c r="U880" s="20"/>
      <c r="V880" s="20"/>
      <c r="W880" s="20"/>
      <c r="X880" s="20"/>
      <c r="Y880" s="20"/>
      <c r="Z880" s="20"/>
    </row>
    <row r="881" spans="1:11" x14ac:dyDescent="0.25">
      <c r="A881" s="15" t="s">
        <v>273</v>
      </c>
    </row>
    <row r="882" spans="1:11" x14ac:dyDescent="0.25">
      <c r="A882" t="s">
        <v>321</v>
      </c>
      <c r="B882" t="s">
        <v>275</v>
      </c>
      <c r="C882" t="s">
        <v>322</v>
      </c>
      <c r="D882" s="49">
        <v>1</v>
      </c>
      <c r="E882" t="s">
        <v>277</v>
      </c>
      <c r="F882" t="s">
        <v>278</v>
      </c>
      <c r="G882" s="22">
        <f>VLOOKUP(A882,'T-SMP'!$E$10:$F$68,2,0)</f>
        <v>0</v>
      </c>
      <c r="H882" t="s">
        <v>279</v>
      </c>
      <c r="I882" s="22">
        <f>ROUND(D882/H880* G882,5)</f>
        <v>0</v>
      </c>
      <c r="J882" s="22"/>
    </row>
    <row r="883" spans="1:11" x14ac:dyDescent="0.25">
      <c r="A883" t="s">
        <v>280</v>
      </c>
      <c r="B883" t="s">
        <v>275</v>
      </c>
      <c r="C883" t="s">
        <v>281</v>
      </c>
      <c r="D883" s="49">
        <v>0.5</v>
      </c>
      <c r="E883" t="s">
        <v>277</v>
      </c>
      <c r="F883" t="s">
        <v>278</v>
      </c>
      <c r="G883" s="22">
        <f>VLOOKUP(A883,'T-SMP'!$E$10:$F$68,2,0)</f>
        <v>0</v>
      </c>
      <c r="H883" t="s">
        <v>279</v>
      </c>
      <c r="I883" s="22">
        <f>ROUND(D883/H880* G883,5)</f>
        <v>0</v>
      </c>
      <c r="J883" s="22"/>
    </row>
    <row r="884" spans="1:11" x14ac:dyDescent="0.25">
      <c r="C884" s="23" t="s">
        <v>282</v>
      </c>
      <c r="K884" s="22">
        <f>SUM(I882:I883)</f>
        <v>0</v>
      </c>
    </row>
    <row r="885" spans="1:11" x14ac:dyDescent="0.25">
      <c r="A885" s="15" t="s">
        <v>283</v>
      </c>
    </row>
    <row r="886" spans="1:11" x14ac:dyDescent="0.25">
      <c r="A886" t="s">
        <v>323</v>
      </c>
      <c r="B886" t="s">
        <v>275</v>
      </c>
      <c r="C886" t="s">
        <v>324</v>
      </c>
      <c r="D886" s="49">
        <v>1</v>
      </c>
      <c r="E886" t="s">
        <v>277</v>
      </c>
      <c r="F886" t="s">
        <v>278</v>
      </c>
      <c r="G886" s="22">
        <f>VLOOKUP(A886,'T-SMP'!$E$10:$F$68,2,0)</f>
        <v>0</v>
      </c>
      <c r="H886" t="s">
        <v>279</v>
      </c>
      <c r="I886" s="22">
        <f>ROUND(D886/H880* G886,5)</f>
        <v>0</v>
      </c>
      <c r="J886" s="22"/>
    </row>
    <row r="887" spans="1:11" ht="45" x14ac:dyDescent="0.25">
      <c r="A887" t="s">
        <v>353</v>
      </c>
      <c r="B887" t="s">
        <v>275</v>
      </c>
      <c r="C887" s="33" t="s">
        <v>354</v>
      </c>
      <c r="D887" s="49">
        <v>1</v>
      </c>
      <c r="E887" t="s">
        <v>277</v>
      </c>
      <c r="F887" t="s">
        <v>278</v>
      </c>
      <c r="G887" s="22">
        <f>VLOOKUP(A887,'T-SMP'!$E$10:$F$68,2,0)</f>
        <v>0</v>
      </c>
      <c r="H887" t="s">
        <v>279</v>
      </c>
      <c r="I887" s="22">
        <f>ROUND(D887/H880* G887,5)</f>
        <v>0</v>
      </c>
      <c r="J887" s="22"/>
    </row>
    <row r="888" spans="1:11" x14ac:dyDescent="0.25">
      <c r="A888" t="s">
        <v>286</v>
      </c>
      <c r="B888" t="s">
        <v>275</v>
      </c>
      <c r="C888" t="s">
        <v>287</v>
      </c>
      <c r="D888" s="49">
        <v>0.08</v>
      </c>
      <c r="E888" t="s">
        <v>277</v>
      </c>
      <c r="F888" t="s">
        <v>278</v>
      </c>
      <c r="G888" s="22">
        <f>VLOOKUP(A888,'T-SMP'!$E$10:$F$68,2,0)</f>
        <v>0</v>
      </c>
      <c r="H888" t="s">
        <v>279</v>
      </c>
      <c r="I888" s="22">
        <f>ROUND(D888/H880* G888,5)</f>
        <v>0</v>
      </c>
      <c r="J888" s="22"/>
    </row>
    <row r="889" spans="1:11" x14ac:dyDescent="0.25">
      <c r="C889" s="23" t="s">
        <v>288</v>
      </c>
      <c r="K889" s="22">
        <f>SUM(I886:I888)</f>
        <v>0</v>
      </c>
    </row>
    <row r="890" spans="1:11" x14ac:dyDescent="0.25">
      <c r="A890" s="15" t="s">
        <v>289</v>
      </c>
    </row>
    <row r="891" spans="1:11" ht="75" x14ac:dyDescent="0.25">
      <c r="A891" t="s">
        <v>304</v>
      </c>
      <c r="B891" t="s">
        <v>291</v>
      </c>
      <c r="C891" s="33" t="s">
        <v>305</v>
      </c>
      <c r="D891" s="49">
        <v>0.02</v>
      </c>
      <c r="F891" t="s">
        <v>278</v>
      </c>
      <c r="G891" s="22">
        <f>VLOOKUP(A891,'T-SMP'!$E$10:$F$68,2,0)</f>
        <v>0</v>
      </c>
      <c r="H891" t="s">
        <v>279</v>
      </c>
      <c r="I891" s="22">
        <f>ROUND(D891* G891,5)</f>
        <v>0</v>
      </c>
      <c r="J891" s="22"/>
    </row>
    <row r="892" spans="1:11" x14ac:dyDescent="0.25">
      <c r="C892" s="23" t="s">
        <v>293</v>
      </c>
      <c r="K892" s="22">
        <f>SUM(I891:I891)</f>
        <v>0</v>
      </c>
    </row>
    <row r="894" spans="1:11" x14ac:dyDescent="0.25">
      <c r="C894" s="23" t="s">
        <v>294</v>
      </c>
      <c r="G894">
        <v>1.5</v>
      </c>
      <c r="H894" t="s">
        <v>295</v>
      </c>
      <c r="I894">
        <f>ROUND(G894/100*K884,5)</f>
        <v>0</v>
      </c>
    </row>
    <row r="895" spans="1:11" x14ac:dyDescent="0.25">
      <c r="C895" s="23" t="s">
        <v>296</v>
      </c>
      <c r="K895" s="50">
        <f>SUM(I881:I894)</f>
        <v>0</v>
      </c>
    </row>
    <row r="896" spans="1:11" x14ac:dyDescent="0.25">
      <c r="C896" s="23" t="s">
        <v>297</v>
      </c>
      <c r="K896" s="50">
        <f>SUM(K895:K895)</f>
        <v>0</v>
      </c>
    </row>
    <row r="898" spans="1:26" ht="45" customHeight="1" x14ac:dyDescent="0.25">
      <c r="A898" s="19" t="s">
        <v>95</v>
      </c>
      <c r="B898" s="20" t="s">
        <v>28</v>
      </c>
      <c r="C898" s="60" t="s">
        <v>96</v>
      </c>
      <c r="D898" s="61"/>
      <c r="E898" s="61"/>
      <c r="F898" s="20"/>
      <c r="G898" s="21" t="s">
        <v>272</v>
      </c>
      <c r="H898" s="62">
        <v>1</v>
      </c>
      <c r="I898" s="61"/>
      <c r="J898" s="20" t="str">
        <f>+A898</f>
        <v>FRE6GI04</v>
      </c>
      <c r="K898" s="48">
        <f>ROUND(K914,2)</f>
        <v>0</v>
      </c>
      <c r="L898" s="20"/>
      <c r="M898" s="20"/>
      <c r="N898" s="20"/>
      <c r="O898" s="20"/>
      <c r="P898" s="20"/>
      <c r="Q898" s="20"/>
      <c r="R898" s="20"/>
      <c r="S898" s="20"/>
      <c r="T898" s="20"/>
      <c r="U898" s="20"/>
      <c r="V898" s="20"/>
      <c r="W898" s="20"/>
      <c r="X898" s="20"/>
      <c r="Y898" s="20"/>
      <c r="Z898" s="20"/>
    </row>
    <row r="899" spans="1:26" x14ac:dyDescent="0.25">
      <c r="A899" s="15" t="s">
        <v>273</v>
      </c>
    </row>
    <row r="900" spans="1:26" x14ac:dyDescent="0.25">
      <c r="A900" t="s">
        <v>321</v>
      </c>
      <c r="B900" t="s">
        <v>275</v>
      </c>
      <c r="C900" t="s">
        <v>322</v>
      </c>
      <c r="D900" s="49">
        <v>1.5</v>
      </c>
      <c r="E900" t="s">
        <v>277</v>
      </c>
      <c r="F900" t="s">
        <v>278</v>
      </c>
      <c r="G900" s="22">
        <f>VLOOKUP(A900,'T-SMP'!$E$10:$F$68,2,0)</f>
        <v>0</v>
      </c>
      <c r="H900" t="s">
        <v>279</v>
      </c>
      <c r="I900" s="22">
        <f>ROUND(D900/H898* G900,5)</f>
        <v>0</v>
      </c>
      <c r="J900" s="22"/>
    </row>
    <row r="901" spans="1:26" x14ac:dyDescent="0.25">
      <c r="A901" t="s">
        <v>280</v>
      </c>
      <c r="B901" t="s">
        <v>275</v>
      </c>
      <c r="C901" t="s">
        <v>281</v>
      </c>
      <c r="D901" s="49">
        <v>0.9</v>
      </c>
      <c r="E901" t="s">
        <v>277</v>
      </c>
      <c r="F901" t="s">
        <v>278</v>
      </c>
      <c r="G901" s="22">
        <f>VLOOKUP(A901,'T-SMP'!$E$10:$F$68,2,0)</f>
        <v>0</v>
      </c>
      <c r="H901" t="s">
        <v>279</v>
      </c>
      <c r="I901" s="22">
        <f>ROUND(D901/H898* G901,5)</f>
        <v>0</v>
      </c>
      <c r="J901" s="22"/>
    </row>
    <row r="902" spans="1:26" x14ac:dyDescent="0.25">
      <c r="C902" s="23" t="s">
        <v>282</v>
      </c>
      <c r="K902" s="22">
        <f>SUM(I900:I901)</f>
        <v>0</v>
      </c>
    </row>
    <row r="903" spans="1:26" x14ac:dyDescent="0.25">
      <c r="A903" s="15" t="s">
        <v>283</v>
      </c>
    </row>
    <row r="904" spans="1:26" ht="45" x14ac:dyDescent="0.25">
      <c r="A904" t="s">
        <v>476</v>
      </c>
      <c r="B904" t="s">
        <v>275</v>
      </c>
      <c r="C904" s="33" t="s">
        <v>477</v>
      </c>
      <c r="D904" s="49">
        <v>1</v>
      </c>
      <c r="E904" t="s">
        <v>277</v>
      </c>
      <c r="F904" t="s">
        <v>278</v>
      </c>
      <c r="G904" s="22">
        <f>VLOOKUP(A904,'T-SMP'!$E$10:$F$68,2,0)</f>
        <v>0</v>
      </c>
      <c r="H904" t="s">
        <v>279</v>
      </c>
      <c r="I904" s="22">
        <f>ROUND(D904/H898* G904,5)</f>
        <v>0</v>
      </c>
      <c r="J904" s="22"/>
    </row>
    <row r="905" spans="1:26" x14ac:dyDescent="0.25">
      <c r="A905" t="s">
        <v>323</v>
      </c>
      <c r="B905" t="s">
        <v>275</v>
      </c>
      <c r="C905" t="s">
        <v>324</v>
      </c>
      <c r="D905" s="49">
        <v>2</v>
      </c>
      <c r="E905" t="s">
        <v>277</v>
      </c>
      <c r="F905" t="s">
        <v>278</v>
      </c>
      <c r="G905" s="22">
        <f>VLOOKUP(A905,'T-SMP'!$E$10:$F$68,2,0)</f>
        <v>0</v>
      </c>
      <c r="H905" t="s">
        <v>279</v>
      </c>
      <c r="I905" s="22">
        <f>ROUND(D905/H898* G905,5)</f>
        <v>0</v>
      </c>
      <c r="J905" s="22"/>
    </row>
    <row r="906" spans="1:26" x14ac:dyDescent="0.25">
      <c r="A906" t="s">
        <v>286</v>
      </c>
      <c r="B906" t="s">
        <v>275</v>
      </c>
      <c r="C906" t="s">
        <v>287</v>
      </c>
      <c r="D906" s="49">
        <v>0.5</v>
      </c>
      <c r="E906" t="s">
        <v>277</v>
      </c>
      <c r="F906" t="s">
        <v>278</v>
      </c>
      <c r="G906" s="22">
        <f>VLOOKUP(A906,'T-SMP'!$E$10:$F$68,2,0)</f>
        <v>0</v>
      </c>
      <c r="H906" t="s">
        <v>279</v>
      </c>
      <c r="I906" s="22">
        <f>ROUND(D906/H898* G906,5)</f>
        <v>0</v>
      </c>
      <c r="J906" s="22"/>
    </row>
    <row r="907" spans="1:26" x14ac:dyDescent="0.25">
      <c r="C907" s="23" t="s">
        <v>288</v>
      </c>
      <c r="K907" s="22">
        <f>SUM(I904:I906)</f>
        <v>0</v>
      </c>
    </row>
    <row r="908" spans="1:26" x14ac:dyDescent="0.25">
      <c r="A908" s="15" t="s">
        <v>289</v>
      </c>
    </row>
    <row r="909" spans="1:26" ht="75" x14ac:dyDescent="0.25">
      <c r="A909" t="s">
        <v>304</v>
      </c>
      <c r="B909" t="s">
        <v>291</v>
      </c>
      <c r="C909" s="33" t="s">
        <v>305</v>
      </c>
      <c r="D909" s="49">
        <v>0.5</v>
      </c>
      <c r="F909" t="s">
        <v>278</v>
      </c>
      <c r="G909" s="22">
        <f>VLOOKUP(A909,'T-SMP'!$E$10:$F$68,2,0)</f>
        <v>0</v>
      </c>
      <c r="H909" t="s">
        <v>279</v>
      </c>
      <c r="I909" s="22">
        <f>ROUND(D909* G909,5)</f>
        <v>0</v>
      </c>
      <c r="J909" s="22"/>
    </row>
    <row r="910" spans="1:26" x14ac:dyDescent="0.25">
      <c r="C910" s="23" t="s">
        <v>293</v>
      </c>
      <c r="K910" s="22">
        <f>SUM(I909:I909)</f>
        <v>0</v>
      </c>
    </row>
    <row r="912" spans="1:26" x14ac:dyDescent="0.25">
      <c r="C912" s="23" t="s">
        <v>294</v>
      </c>
      <c r="G912">
        <v>1.5</v>
      </c>
      <c r="H912" t="s">
        <v>295</v>
      </c>
      <c r="I912">
        <f>ROUND(G912/100*K902,5)</f>
        <v>0</v>
      </c>
    </row>
    <row r="913" spans="1:26" x14ac:dyDescent="0.25">
      <c r="C913" s="23" t="s">
        <v>296</v>
      </c>
      <c r="K913" s="50">
        <f>SUM(I899:I912)</f>
        <v>0</v>
      </c>
    </row>
    <row r="914" spans="1:26" x14ac:dyDescent="0.25">
      <c r="C914" s="23" t="s">
        <v>297</v>
      </c>
      <c r="K914" s="50">
        <f>SUM(K913:K913)</f>
        <v>0</v>
      </c>
    </row>
    <row r="916" spans="1:26" ht="45" customHeight="1" x14ac:dyDescent="0.25">
      <c r="A916" s="19" t="s">
        <v>105</v>
      </c>
      <c r="B916" s="20" t="s">
        <v>28</v>
      </c>
      <c r="C916" s="60" t="s">
        <v>106</v>
      </c>
      <c r="D916" s="61"/>
      <c r="E916" s="61"/>
      <c r="F916" s="20"/>
      <c r="G916" s="21" t="s">
        <v>272</v>
      </c>
      <c r="H916" s="62">
        <v>1</v>
      </c>
      <c r="I916" s="61"/>
      <c r="J916" s="20" t="str">
        <f>+A916</f>
        <v>FRE6GI05</v>
      </c>
      <c r="K916" s="48">
        <f>ROUND(K932,2)</f>
        <v>0</v>
      </c>
      <c r="L916" s="20"/>
      <c r="M916" s="20"/>
      <c r="N916" s="20"/>
      <c r="O916" s="20"/>
      <c r="P916" s="20"/>
      <c r="Q916" s="20"/>
      <c r="R916" s="20"/>
      <c r="S916" s="20"/>
      <c r="T916" s="20"/>
      <c r="U916" s="20"/>
      <c r="V916" s="20"/>
      <c r="W916" s="20"/>
      <c r="X916" s="20"/>
      <c r="Y916" s="20"/>
      <c r="Z916" s="20"/>
    </row>
    <row r="917" spans="1:26" x14ac:dyDescent="0.25">
      <c r="A917" s="15" t="s">
        <v>273</v>
      </c>
    </row>
    <row r="918" spans="1:26" x14ac:dyDescent="0.25">
      <c r="A918" t="s">
        <v>321</v>
      </c>
      <c r="B918" t="s">
        <v>275</v>
      </c>
      <c r="C918" t="s">
        <v>322</v>
      </c>
      <c r="D918" s="49">
        <v>2</v>
      </c>
      <c r="E918" t="s">
        <v>277</v>
      </c>
      <c r="F918" t="s">
        <v>278</v>
      </c>
      <c r="G918" s="22">
        <f>VLOOKUP(A918,'T-SMP'!$E$10:$F$68,2,0)</f>
        <v>0</v>
      </c>
      <c r="H918" t="s">
        <v>279</v>
      </c>
      <c r="I918" s="22">
        <f>ROUND(D918/H916* G918,5)</f>
        <v>0</v>
      </c>
      <c r="J918" s="22"/>
    </row>
    <row r="919" spans="1:26" x14ac:dyDescent="0.25">
      <c r="A919" t="s">
        <v>280</v>
      </c>
      <c r="B919" t="s">
        <v>275</v>
      </c>
      <c r="C919" t="s">
        <v>281</v>
      </c>
      <c r="D919" s="49">
        <v>1.3</v>
      </c>
      <c r="E919" t="s">
        <v>277</v>
      </c>
      <c r="F919" t="s">
        <v>278</v>
      </c>
      <c r="G919" s="22">
        <f>VLOOKUP(A919,'T-SMP'!$E$10:$F$68,2,0)</f>
        <v>0</v>
      </c>
      <c r="H919" t="s">
        <v>279</v>
      </c>
      <c r="I919" s="22">
        <f>ROUND(D919/H916* G919,5)</f>
        <v>0</v>
      </c>
      <c r="J919" s="22"/>
    </row>
    <row r="920" spans="1:26" x14ac:dyDescent="0.25">
      <c r="C920" s="23" t="s">
        <v>282</v>
      </c>
      <c r="K920" s="22">
        <f>SUM(I918:I919)</f>
        <v>0</v>
      </c>
    </row>
    <row r="921" spans="1:26" x14ac:dyDescent="0.25">
      <c r="A921" s="15" t="s">
        <v>283</v>
      </c>
    </row>
    <row r="922" spans="1:26" x14ac:dyDescent="0.25">
      <c r="A922" t="s">
        <v>372</v>
      </c>
      <c r="B922" t="s">
        <v>275</v>
      </c>
      <c r="C922" t="s">
        <v>373</v>
      </c>
      <c r="D922" s="49">
        <v>1</v>
      </c>
      <c r="E922" t="s">
        <v>277</v>
      </c>
      <c r="F922" t="s">
        <v>278</v>
      </c>
      <c r="G922" s="22">
        <f>VLOOKUP(A922,'T-SMP'!$E$10:$F$68,2,0)</f>
        <v>0</v>
      </c>
      <c r="H922" t="s">
        <v>279</v>
      </c>
      <c r="I922" s="22">
        <f>ROUND(D922/H916* G922,5)</f>
        <v>0</v>
      </c>
      <c r="J922" s="22"/>
    </row>
    <row r="923" spans="1:26" ht="45" x14ac:dyDescent="0.25">
      <c r="A923" t="s">
        <v>476</v>
      </c>
      <c r="B923" t="s">
        <v>275</v>
      </c>
      <c r="C923" s="33" t="s">
        <v>477</v>
      </c>
      <c r="D923" s="49">
        <v>2</v>
      </c>
      <c r="E923" t="s">
        <v>277</v>
      </c>
      <c r="F923" t="s">
        <v>278</v>
      </c>
      <c r="G923" s="22">
        <f>VLOOKUP(A923,'T-SMP'!$E$10:$F$68,2,0)</f>
        <v>0</v>
      </c>
      <c r="H923" t="s">
        <v>279</v>
      </c>
      <c r="I923" s="22">
        <f>ROUND(D923/H916* G923,5)</f>
        <v>0</v>
      </c>
      <c r="J923" s="22"/>
    </row>
    <row r="924" spans="1:26" x14ac:dyDescent="0.25">
      <c r="A924" t="s">
        <v>323</v>
      </c>
      <c r="B924" t="s">
        <v>275</v>
      </c>
      <c r="C924" t="s">
        <v>324</v>
      </c>
      <c r="D924" s="49">
        <v>2</v>
      </c>
      <c r="E924" t="s">
        <v>277</v>
      </c>
      <c r="F924" t="s">
        <v>278</v>
      </c>
      <c r="G924" s="22">
        <f>VLOOKUP(A924,'T-SMP'!$E$10:$F$68,2,0)</f>
        <v>0</v>
      </c>
      <c r="H924" t="s">
        <v>279</v>
      </c>
      <c r="I924" s="22">
        <f>ROUND(D924/H916* G924,5)</f>
        <v>0</v>
      </c>
      <c r="J924" s="22"/>
    </row>
    <row r="925" spans="1:26" x14ac:dyDescent="0.25">
      <c r="C925" s="23" t="s">
        <v>288</v>
      </c>
      <c r="K925" s="22">
        <f>SUM(I922:I924)</f>
        <v>0</v>
      </c>
    </row>
    <row r="926" spans="1:26" x14ac:dyDescent="0.25">
      <c r="A926" s="15" t="s">
        <v>289</v>
      </c>
    </row>
    <row r="927" spans="1:26" ht="75" x14ac:dyDescent="0.25">
      <c r="A927" t="s">
        <v>304</v>
      </c>
      <c r="B927" t="s">
        <v>291</v>
      </c>
      <c r="C927" s="33" t="s">
        <v>305</v>
      </c>
      <c r="D927" s="49">
        <v>0.5</v>
      </c>
      <c r="F927" t="s">
        <v>278</v>
      </c>
      <c r="G927" s="22">
        <f>VLOOKUP(A927,'T-SMP'!$E$10:$F$68,2,0)</f>
        <v>0</v>
      </c>
      <c r="H927" t="s">
        <v>279</v>
      </c>
      <c r="I927" s="22">
        <f>ROUND(D927* G927,5)</f>
        <v>0</v>
      </c>
      <c r="J927" s="22"/>
    </row>
    <row r="928" spans="1:26" x14ac:dyDescent="0.25">
      <c r="C928" s="23" t="s">
        <v>293</v>
      </c>
      <c r="K928" s="22">
        <f>SUM(I927:I927)</f>
        <v>0</v>
      </c>
    </row>
    <row r="930" spans="1:26" x14ac:dyDescent="0.25">
      <c r="C930" s="23" t="s">
        <v>294</v>
      </c>
      <c r="G930">
        <v>1.5</v>
      </c>
      <c r="H930" t="s">
        <v>295</v>
      </c>
      <c r="I930">
        <f>ROUND(G930/100*K920,5)</f>
        <v>0</v>
      </c>
    </row>
    <row r="931" spans="1:26" x14ac:dyDescent="0.25">
      <c r="C931" s="23" t="s">
        <v>296</v>
      </c>
      <c r="K931" s="50">
        <f>SUM(I917:I930)</f>
        <v>0</v>
      </c>
    </row>
    <row r="932" spans="1:26" x14ac:dyDescent="0.25">
      <c r="C932" s="23" t="s">
        <v>297</v>
      </c>
      <c r="K932" s="50">
        <f>SUM(K931:K931)</f>
        <v>0</v>
      </c>
    </row>
    <row r="934" spans="1:26" ht="45" customHeight="1" x14ac:dyDescent="0.25">
      <c r="A934" s="19" t="s">
        <v>97</v>
      </c>
      <c r="B934" s="20" t="s">
        <v>28</v>
      </c>
      <c r="C934" s="60" t="s">
        <v>98</v>
      </c>
      <c r="D934" s="61"/>
      <c r="E934" s="61"/>
      <c r="F934" s="20"/>
      <c r="G934" s="21" t="s">
        <v>272</v>
      </c>
      <c r="H934" s="62">
        <v>1</v>
      </c>
      <c r="I934" s="61"/>
      <c r="J934" s="20" t="str">
        <f>+A934</f>
        <v>FRE6GI07</v>
      </c>
      <c r="K934" s="48">
        <f>ROUND(K944,2)</f>
        <v>0</v>
      </c>
      <c r="L934" s="20"/>
      <c r="M934" s="20"/>
      <c r="N934" s="20"/>
      <c r="O934" s="20"/>
      <c r="P934" s="20"/>
      <c r="Q934" s="20"/>
      <c r="R934" s="20"/>
      <c r="S934" s="20"/>
      <c r="T934" s="20"/>
      <c r="U934" s="20"/>
      <c r="V934" s="20"/>
      <c r="W934" s="20"/>
      <c r="X934" s="20"/>
      <c r="Y934" s="20"/>
      <c r="Z934" s="20"/>
    </row>
    <row r="935" spans="1:26" x14ac:dyDescent="0.25">
      <c r="A935" s="15" t="s">
        <v>273</v>
      </c>
    </row>
    <row r="936" spans="1:26" x14ac:dyDescent="0.25">
      <c r="A936" t="s">
        <v>280</v>
      </c>
      <c r="B936" t="s">
        <v>275</v>
      </c>
      <c r="C936" t="s">
        <v>281</v>
      </c>
      <c r="D936" s="49">
        <v>0.15</v>
      </c>
      <c r="E936" t="s">
        <v>277</v>
      </c>
      <c r="F936" t="s">
        <v>278</v>
      </c>
      <c r="G936" s="22">
        <f>VLOOKUP(A936,'T-SMP'!$E$10:$F$68,2,0)</f>
        <v>0</v>
      </c>
      <c r="H936" t="s">
        <v>279</v>
      </c>
      <c r="I936" s="22">
        <f>ROUND(D936/H934* G936,5)</f>
        <v>0</v>
      </c>
      <c r="J936" s="22"/>
    </row>
    <row r="937" spans="1:26" x14ac:dyDescent="0.25">
      <c r="C937" s="23" t="s">
        <v>282</v>
      </c>
      <c r="K937" s="22">
        <f>SUM(I936:I936)</f>
        <v>0</v>
      </c>
    </row>
    <row r="938" spans="1:26" x14ac:dyDescent="0.25">
      <c r="A938" s="15" t="s">
        <v>289</v>
      </c>
    </row>
    <row r="939" spans="1:26" ht="75" x14ac:dyDescent="0.25">
      <c r="A939" t="s">
        <v>304</v>
      </c>
      <c r="B939" t="s">
        <v>291</v>
      </c>
      <c r="C939" s="33" t="s">
        <v>305</v>
      </c>
      <c r="D939" s="49">
        <v>2E-3</v>
      </c>
      <c r="F939" t="s">
        <v>278</v>
      </c>
      <c r="G939" s="22">
        <f>VLOOKUP(A939,'T-SMP'!$E$10:$F$68,2,0)</f>
        <v>0</v>
      </c>
      <c r="H939" t="s">
        <v>279</v>
      </c>
      <c r="I939" s="22">
        <f>ROUND(D939* G939,5)</f>
        <v>0</v>
      </c>
      <c r="J939" s="22"/>
    </row>
    <row r="940" spans="1:26" x14ac:dyDescent="0.25">
      <c r="C940" s="23" t="s">
        <v>293</v>
      </c>
      <c r="K940" s="22">
        <f>SUM(I939:I939)</f>
        <v>0</v>
      </c>
    </row>
    <row r="942" spans="1:26" x14ac:dyDescent="0.25">
      <c r="C942" s="23" t="s">
        <v>294</v>
      </c>
      <c r="G942">
        <v>1.5</v>
      </c>
      <c r="H942" t="s">
        <v>295</v>
      </c>
      <c r="I942">
        <f>ROUND(G942/100*K937,5)</f>
        <v>0</v>
      </c>
    </row>
    <row r="943" spans="1:26" x14ac:dyDescent="0.25">
      <c r="C943" s="23" t="s">
        <v>296</v>
      </c>
      <c r="K943" s="50">
        <f>SUM(I935:I942)</f>
        <v>0</v>
      </c>
    </row>
    <row r="944" spans="1:26" x14ac:dyDescent="0.25">
      <c r="C944" s="23" t="s">
        <v>297</v>
      </c>
      <c r="K944" s="50">
        <f>SUM(K943:K943)</f>
        <v>0</v>
      </c>
    </row>
    <row r="946" spans="1:26" ht="45" customHeight="1" x14ac:dyDescent="0.25">
      <c r="A946" s="19" t="s">
        <v>87</v>
      </c>
      <c r="B946" s="20" t="s">
        <v>28</v>
      </c>
      <c r="C946" s="60" t="s">
        <v>88</v>
      </c>
      <c r="D946" s="61"/>
      <c r="E946" s="61"/>
      <c r="F946" s="20"/>
      <c r="G946" s="21" t="s">
        <v>272</v>
      </c>
      <c r="H946" s="62">
        <v>1</v>
      </c>
      <c r="I946" s="61"/>
      <c r="J946" s="20" t="str">
        <f>+A946</f>
        <v>FRE6GI09</v>
      </c>
      <c r="K946" s="48">
        <f>ROUND(K961,2)</f>
        <v>0</v>
      </c>
      <c r="L946" s="20"/>
      <c r="M946" s="20"/>
      <c r="N946" s="20"/>
      <c r="O946" s="20"/>
      <c r="P946" s="20"/>
      <c r="Q946" s="20"/>
      <c r="R946" s="20"/>
      <c r="S946" s="20"/>
      <c r="T946" s="20"/>
      <c r="U946" s="20"/>
      <c r="V946" s="20"/>
      <c r="W946" s="20"/>
      <c r="X946" s="20"/>
      <c r="Y946" s="20"/>
      <c r="Z946" s="20"/>
    </row>
    <row r="947" spans="1:26" x14ac:dyDescent="0.25">
      <c r="A947" s="15" t="s">
        <v>273</v>
      </c>
    </row>
    <row r="948" spans="1:26" x14ac:dyDescent="0.25">
      <c r="A948" t="s">
        <v>274</v>
      </c>
      <c r="B948" t="s">
        <v>275</v>
      </c>
      <c r="C948" t="s">
        <v>276</v>
      </c>
      <c r="D948" s="49">
        <v>0.25</v>
      </c>
      <c r="E948" t="s">
        <v>277</v>
      </c>
      <c r="F948" t="s">
        <v>278</v>
      </c>
      <c r="G948" s="22">
        <f>VLOOKUP(A948,'T-SMP'!$E$10:$F$68,2,0)</f>
        <v>0</v>
      </c>
      <c r="H948" t="s">
        <v>279</v>
      </c>
      <c r="I948" s="22">
        <f>ROUND(D948/H946* G948,5)</f>
        <v>0</v>
      </c>
      <c r="J948" s="22"/>
    </row>
    <row r="949" spans="1:26" x14ac:dyDescent="0.25">
      <c r="A949" t="s">
        <v>280</v>
      </c>
      <c r="B949" t="s">
        <v>275</v>
      </c>
      <c r="C949" t="s">
        <v>281</v>
      </c>
      <c r="D949" s="49">
        <v>0.25</v>
      </c>
      <c r="E949" t="s">
        <v>277</v>
      </c>
      <c r="F949" t="s">
        <v>278</v>
      </c>
      <c r="G949" s="22">
        <f>VLOOKUP(A949,'T-SMP'!$E$10:$F$68,2,0)</f>
        <v>0</v>
      </c>
      <c r="H949" t="s">
        <v>279</v>
      </c>
      <c r="I949" s="22">
        <f>ROUND(D949/H946* G949,5)</f>
        <v>0</v>
      </c>
      <c r="J949" s="22"/>
    </row>
    <row r="950" spans="1:26" x14ac:dyDescent="0.25">
      <c r="C950" s="23" t="s">
        <v>282</v>
      </c>
      <c r="K950" s="22">
        <f>SUM(I948:I949)</f>
        <v>0</v>
      </c>
    </row>
    <row r="951" spans="1:26" x14ac:dyDescent="0.25">
      <c r="A951" s="15" t="s">
        <v>283</v>
      </c>
    </row>
    <row r="952" spans="1:26" x14ac:dyDescent="0.25">
      <c r="A952" t="s">
        <v>286</v>
      </c>
      <c r="B952" t="s">
        <v>275</v>
      </c>
      <c r="C952" t="s">
        <v>287</v>
      </c>
      <c r="D952" s="49">
        <v>0.25</v>
      </c>
      <c r="E952" t="s">
        <v>277</v>
      </c>
      <c r="F952" t="s">
        <v>278</v>
      </c>
      <c r="G952" s="22">
        <f>VLOOKUP(A952,'T-SMP'!$E$10:$F$68,2,0)</f>
        <v>0</v>
      </c>
      <c r="H952" t="s">
        <v>279</v>
      </c>
      <c r="I952" s="22">
        <f>ROUND(D952/H946* G952,5)</f>
        <v>0</v>
      </c>
      <c r="J952" s="22"/>
    </row>
    <row r="953" spans="1:26" x14ac:dyDescent="0.25">
      <c r="A953" t="s">
        <v>323</v>
      </c>
      <c r="B953" t="s">
        <v>275</v>
      </c>
      <c r="C953" t="s">
        <v>324</v>
      </c>
      <c r="D953" s="49">
        <v>0.25</v>
      </c>
      <c r="E953" t="s">
        <v>277</v>
      </c>
      <c r="F953" t="s">
        <v>278</v>
      </c>
      <c r="G953" s="22">
        <f>VLOOKUP(A953,'T-SMP'!$E$10:$F$68,2,0)</f>
        <v>0</v>
      </c>
      <c r="H953" t="s">
        <v>279</v>
      </c>
      <c r="I953" s="22">
        <f>ROUND(D953/H946* G953,5)</f>
        <v>0</v>
      </c>
      <c r="J953" s="22"/>
    </row>
    <row r="954" spans="1:26" x14ac:dyDescent="0.25">
      <c r="C954" s="23" t="s">
        <v>288</v>
      </c>
      <c r="K954" s="22">
        <f>SUM(I952:I953)</f>
        <v>0</v>
      </c>
    </row>
    <row r="955" spans="1:26" x14ac:dyDescent="0.25">
      <c r="A955" s="15" t="s">
        <v>289</v>
      </c>
    </row>
    <row r="956" spans="1:26" ht="75" x14ac:dyDescent="0.25">
      <c r="A956" t="s">
        <v>304</v>
      </c>
      <c r="B956" t="s">
        <v>291</v>
      </c>
      <c r="C956" s="33" t="s">
        <v>305</v>
      </c>
      <c r="D956" s="49">
        <v>0.02</v>
      </c>
      <c r="F956" t="s">
        <v>278</v>
      </c>
      <c r="G956" s="22">
        <f>VLOOKUP(A956,'T-SMP'!$E$10:$F$68,2,0)</f>
        <v>0</v>
      </c>
      <c r="H956" t="s">
        <v>279</v>
      </c>
      <c r="I956" s="22">
        <f>ROUND(D956* G956,5)</f>
        <v>0</v>
      </c>
      <c r="J956" s="22"/>
    </row>
    <row r="957" spans="1:26" x14ac:dyDescent="0.25">
      <c r="C957" s="23" t="s">
        <v>293</v>
      </c>
      <c r="K957" s="22">
        <f>SUM(I956:I956)</f>
        <v>0</v>
      </c>
    </row>
    <row r="959" spans="1:26" x14ac:dyDescent="0.25">
      <c r="C959" s="23" t="s">
        <v>294</v>
      </c>
      <c r="G959">
        <v>1.5</v>
      </c>
      <c r="H959" t="s">
        <v>295</v>
      </c>
      <c r="I959">
        <f>ROUND(G959/100*K950,5)</f>
        <v>0</v>
      </c>
    </row>
    <row r="960" spans="1:26" x14ac:dyDescent="0.25">
      <c r="C960" s="23" t="s">
        <v>296</v>
      </c>
      <c r="K960" s="50">
        <f>SUM(I947:I959)</f>
        <v>0</v>
      </c>
    </row>
    <row r="961" spans="1:26" x14ac:dyDescent="0.25">
      <c r="C961" s="23" t="s">
        <v>297</v>
      </c>
      <c r="K961" s="50">
        <f>SUM(K960:K960)</f>
        <v>0</v>
      </c>
    </row>
    <row r="963" spans="1:26" ht="45" customHeight="1" x14ac:dyDescent="0.25">
      <c r="A963" s="19" t="s">
        <v>93</v>
      </c>
      <c r="B963" s="20" t="s">
        <v>28</v>
      </c>
      <c r="C963" s="60" t="s">
        <v>94</v>
      </c>
      <c r="D963" s="61"/>
      <c r="E963" s="61"/>
      <c r="F963" s="20"/>
      <c r="G963" s="21" t="s">
        <v>272</v>
      </c>
      <c r="H963" s="62">
        <v>1</v>
      </c>
      <c r="I963" s="61"/>
      <c r="J963" s="20" t="str">
        <f>+A963</f>
        <v>FRE6GI10</v>
      </c>
      <c r="K963" s="48">
        <f>ROUND(K979,2)</f>
        <v>0</v>
      </c>
      <c r="L963" s="20"/>
      <c r="M963" s="20"/>
      <c r="N963" s="20"/>
      <c r="O963" s="20"/>
      <c r="P963" s="20"/>
      <c r="Q963" s="20"/>
      <c r="R963" s="20"/>
      <c r="S963" s="20"/>
      <c r="T963" s="20"/>
      <c r="U963" s="20"/>
      <c r="V963" s="20"/>
      <c r="W963" s="20"/>
      <c r="X963" s="20"/>
      <c r="Y963" s="20"/>
      <c r="Z963" s="20"/>
    </row>
    <row r="964" spans="1:26" x14ac:dyDescent="0.25">
      <c r="A964" s="15" t="s">
        <v>273</v>
      </c>
    </row>
    <row r="965" spans="1:26" x14ac:dyDescent="0.25">
      <c r="A965" t="s">
        <v>274</v>
      </c>
      <c r="B965" t="s">
        <v>275</v>
      </c>
      <c r="C965" t="s">
        <v>276</v>
      </c>
      <c r="D965" s="49">
        <v>1.3</v>
      </c>
      <c r="E965" t="s">
        <v>277</v>
      </c>
      <c r="F965" t="s">
        <v>278</v>
      </c>
      <c r="G965" s="22">
        <f>VLOOKUP(A965,'T-SMP'!$E$10:$F$68,2,0)</f>
        <v>0</v>
      </c>
      <c r="H965" t="s">
        <v>279</v>
      </c>
      <c r="I965" s="22">
        <f>ROUND(D965/H963* G965,5)</f>
        <v>0</v>
      </c>
      <c r="J965" s="22"/>
    </row>
    <row r="966" spans="1:26" x14ac:dyDescent="0.25">
      <c r="A966" t="s">
        <v>280</v>
      </c>
      <c r="B966" t="s">
        <v>275</v>
      </c>
      <c r="C966" t="s">
        <v>281</v>
      </c>
      <c r="D966" s="49">
        <v>0.7</v>
      </c>
      <c r="E966" t="s">
        <v>277</v>
      </c>
      <c r="F966" t="s">
        <v>278</v>
      </c>
      <c r="G966" s="22">
        <f>VLOOKUP(A966,'T-SMP'!$E$10:$F$68,2,0)</f>
        <v>0</v>
      </c>
      <c r="H966" t="s">
        <v>279</v>
      </c>
      <c r="I966" s="22">
        <f>ROUND(D966/H963* G966,5)</f>
        <v>0</v>
      </c>
      <c r="J966" s="22"/>
    </row>
    <row r="967" spans="1:26" x14ac:dyDescent="0.25">
      <c r="C967" s="23" t="s">
        <v>282</v>
      </c>
      <c r="K967" s="22">
        <f>SUM(I965:I966)</f>
        <v>0</v>
      </c>
    </row>
    <row r="968" spans="1:26" x14ac:dyDescent="0.25">
      <c r="A968" s="15" t="s">
        <v>283</v>
      </c>
    </row>
    <row r="969" spans="1:26" x14ac:dyDescent="0.25">
      <c r="A969" t="s">
        <v>323</v>
      </c>
      <c r="B969" t="s">
        <v>275</v>
      </c>
      <c r="C969" t="s">
        <v>324</v>
      </c>
      <c r="D969" s="49">
        <v>1.3</v>
      </c>
      <c r="E969" t="s">
        <v>277</v>
      </c>
      <c r="F969" t="s">
        <v>278</v>
      </c>
      <c r="G969" s="22">
        <f>VLOOKUP(A969,'T-SMP'!$E$10:$F$68,2,0)</f>
        <v>0</v>
      </c>
      <c r="H969" t="s">
        <v>279</v>
      </c>
      <c r="I969" s="22">
        <f>ROUND(D969/H963* G969,5)</f>
        <v>0</v>
      </c>
      <c r="J969" s="22"/>
    </row>
    <row r="970" spans="1:26" x14ac:dyDescent="0.25">
      <c r="A970" t="s">
        <v>372</v>
      </c>
      <c r="B970" t="s">
        <v>275</v>
      </c>
      <c r="C970" t="s">
        <v>373</v>
      </c>
      <c r="D970" s="49">
        <v>0.9</v>
      </c>
      <c r="E970" t="s">
        <v>277</v>
      </c>
      <c r="F970" t="s">
        <v>278</v>
      </c>
      <c r="G970" s="22">
        <f>VLOOKUP(A970,'T-SMP'!$E$10:$F$68,2,0)</f>
        <v>0</v>
      </c>
      <c r="H970" t="s">
        <v>279</v>
      </c>
      <c r="I970" s="22">
        <f>ROUND(D970/H963* G970,5)</f>
        <v>0</v>
      </c>
      <c r="J970" s="22"/>
    </row>
    <row r="971" spans="1:26" x14ac:dyDescent="0.25">
      <c r="C971" s="23" t="s">
        <v>288</v>
      </c>
      <c r="K971" s="22">
        <f>SUM(I969:I970)</f>
        <v>0</v>
      </c>
    </row>
    <row r="972" spans="1:26" x14ac:dyDescent="0.25">
      <c r="A972" s="15" t="s">
        <v>289</v>
      </c>
    </row>
    <row r="973" spans="1:26" ht="75" x14ac:dyDescent="0.25">
      <c r="A973" t="s">
        <v>304</v>
      </c>
      <c r="B973" t="s">
        <v>291</v>
      </c>
      <c r="C973" s="33" t="s">
        <v>305</v>
      </c>
      <c r="D973" s="49">
        <v>0.5</v>
      </c>
      <c r="F973" t="s">
        <v>278</v>
      </c>
      <c r="G973" s="22">
        <f>VLOOKUP(A973,'T-SMP'!$E$10:$F$68,2,0)</f>
        <v>0</v>
      </c>
      <c r="H973" t="s">
        <v>279</v>
      </c>
      <c r="I973" s="22">
        <f>ROUND(D973* G973,5)</f>
        <v>0</v>
      </c>
      <c r="J973" s="22"/>
    </row>
    <row r="974" spans="1:26" ht="75" x14ac:dyDescent="0.25">
      <c r="A974" t="s">
        <v>290</v>
      </c>
      <c r="B974" t="s">
        <v>291</v>
      </c>
      <c r="C974" s="33" t="s">
        <v>292</v>
      </c>
      <c r="D974" s="49">
        <v>1.5</v>
      </c>
      <c r="F974" t="s">
        <v>278</v>
      </c>
      <c r="G974" s="22">
        <f>VLOOKUP(A974,'T-SMP'!$E$10:$F$68,2,0)</f>
        <v>0</v>
      </c>
      <c r="H974" t="s">
        <v>279</v>
      </c>
      <c r="I974" s="22">
        <f>ROUND(D974* G974,5)</f>
        <v>0</v>
      </c>
      <c r="J974" s="22"/>
    </row>
    <row r="975" spans="1:26" x14ac:dyDescent="0.25">
      <c r="C975" s="23" t="s">
        <v>293</v>
      </c>
      <c r="K975" s="22">
        <f>SUM(I973:I974)</f>
        <v>0</v>
      </c>
    </row>
    <row r="977" spans="1:26" x14ac:dyDescent="0.25">
      <c r="C977" s="23" t="s">
        <v>294</v>
      </c>
      <c r="G977">
        <v>1.5</v>
      </c>
      <c r="H977" t="s">
        <v>295</v>
      </c>
      <c r="I977">
        <f>ROUND(G977/100*K967,5)</f>
        <v>0</v>
      </c>
    </row>
    <row r="978" spans="1:26" x14ac:dyDescent="0.25">
      <c r="C978" s="23" t="s">
        <v>296</v>
      </c>
      <c r="K978" s="50">
        <f>SUM(I964:I977)</f>
        <v>0</v>
      </c>
    </row>
    <row r="979" spans="1:26" x14ac:dyDescent="0.25">
      <c r="C979" s="23" t="s">
        <v>297</v>
      </c>
      <c r="K979" s="50">
        <f>SUM(K978:K978)</f>
        <v>0</v>
      </c>
    </row>
    <row r="981" spans="1:26" ht="45" customHeight="1" x14ac:dyDescent="0.25">
      <c r="A981" s="19" t="s">
        <v>103</v>
      </c>
      <c r="B981" s="20" t="s">
        <v>28</v>
      </c>
      <c r="C981" s="60" t="s">
        <v>104</v>
      </c>
      <c r="D981" s="61"/>
      <c r="E981" s="61"/>
      <c r="F981" s="20"/>
      <c r="G981" s="21" t="s">
        <v>272</v>
      </c>
      <c r="H981" s="62">
        <v>1</v>
      </c>
      <c r="I981" s="61"/>
      <c r="J981" s="20" t="str">
        <f>+A981</f>
        <v>FRE6GI11</v>
      </c>
      <c r="K981" s="48">
        <f>ROUND(K997,2)</f>
        <v>0</v>
      </c>
      <c r="L981" s="20"/>
      <c r="M981" s="20"/>
      <c r="N981" s="20"/>
      <c r="O981" s="20"/>
      <c r="P981" s="20"/>
      <c r="Q981" s="20"/>
      <c r="R981" s="20"/>
      <c r="S981" s="20"/>
      <c r="T981" s="20"/>
      <c r="U981" s="20"/>
      <c r="V981" s="20"/>
      <c r="W981" s="20"/>
      <c r="X981" s="20"/>
      <c r="Y981" s="20"/>
      <c r="Z981" s="20"/>
    </row>
    <row r="982" spans="1:26" x14ac:dyDescent="0.25">
      <c r="A982" s="15" t="s">
        <v>273</v>
      </c>
    </row>
    <row r="983" spans="1:26" x14ac:dyDescent="0.25">
      <c r="A983" t="s">
        <v>274</v>
      </c>
      <c r="B983" t="s">
        <v>275</v>
      </c>
      <c r="C983" t="s">
        <v>276</v>
      </c>
      <c r="D983" s="49">
        <v>1.2</v>
      </c>
      <c r="E983" t="s">
        <v>277</v>
      </c>
      <c r="F983" t="s">
        <v>278</v>
      </c>
      <c r="G983" s="22">
        <f>VLOOKUP(A983,'T-SMP'!$E$10:$F$68,2,0)</f>
        <v>0</v>
      </c>
      <c r="H983" t="s">
        <v>279</v>
      </c>
      <c r="I983" s="22">
        <f>ROUND(D983/H981* G983,5)</f>
        <v>0</v>
      </c>
      <c r="J983" s="22"/>
    </row>
    <row r="984" spans="1:26" x14ac:dyDescent="0.25">
      <c r="A984" t="s">
        <v>280</v>
      </c>
      <c r="B984" t="s">
        <v>275</v>
      </c>
      <c r="C984" t="s">
        <v>281</v>
      </c>
      <c r="D984" s="49">
        <v>1.7</v>
      </c>
      <c r="E984" t="s">
        <v>277</v>
      </c>
      <c r="F984" t="s">
        <v>278</v>
      </c>
      <c r="G984" s="22">
        <f>VLOOKUP(A984,'T-SMP'!$E$10:$F$68,2,0)</f>
        <v>0</v>
      </c>
      <c r="H984" t="s">
        <v>279</v>
      </c>
      <c r="I984" s="22">
        <f>ROUND(D984/H981* G984,5)</f>
        <v>0</v>
      </c>
      <c r="J984" s="22"/>
    </row>
    <row r="985" spans="1:26" x14ac:dyDescent="0.25">
      <c r="C985" s="23" t="s">
        <v>282</v>
      </c>
      <c r="K985" s="22">
        <f>SUM(I983:I984)</f>
        <v>0</v>
      </c>
    </row>
    <row r="986" spans="1:26" x14ac:dyDescent="0.25">
      <c r="A986" s="15" t="s">
        <v>283</v>
      </c>
    </row>
    <row r="987" spans="1:26" x14ac:dyDescent="0.25">
      <c r="A987" t="s">
        <v>323</v>
      </c>
      <c r="B987" t="s">
        <v>275</v>
      </c>
      <c r="C987" t="s">
        <v>324</v>
      </c>
      <c r="D987" s="49">
        <v>6.2</v>
      </c>
      <c r="E987" t="s">
        <v>277</v>
      </c>
      <c r="F987" t="s">
        <v>278</v>
      </c>
      <c r="G987" s="22">
        <f>VLOOKUP(A987,'T-SMP'!$E$10:$F$68,2,0)</f>
        <v>0</v>
      </c>
      <c r="H987" t="s">
        <v>279</v>
      </c>
      <c r="I987" s="22">
        <f>ROUND(D987/H981* G987,5)</f>
        <v>0</v>
      </c>
      <c r="J987" s="22"/>
    </row>
    <row r="988" spans="1:26" x14ac:dyDescent="0.25">
      <c r="A988" t="s">
        <v>372</v>
      </c>
      <c r="B988" t="s">
        <v>275</v>
      </c>
      <c r="C988" t="s">
        <v>373</v>
      </c>
      <c r="D988" s="49">
        <v>0.3</v>
      </c>
      <c r="E988" t="s">
        <v>277</v>
      </c>
      <c r="F988" t="s">
        <v>278</v>
      </c>
      <c r="G988" s="22">
        <f>VLOOKUP(A988,'T-SMP'!$E$10:$F$68,2,0)</f>
        <v>0</v>
      </c>
      <c r="H988" t="s">
        <v>279</v>
      </c>
      <c r="I988" s="22">
        <f>ROUND(D988/H981* G988,5)</f>
        <v>0</v>
      </c>
      <c r="J988" s="22"/>
    </row>
    <row r="989" spans="1:26" x14ac:dyDescent="0.25">
      <c r="C989" s="23" t="s">
        <v>288</v>
      </c>
      <c r="K989" s="22">
        <f>SUM(I987:I988)</f>
        <v>0</v>
      </c>
    </row>
    <row r="990" spans="1:26" x14ac:dyDescent="0.25">
      <c r="A990" s="15" t="s">
        <v>289</v>
      </c>
    </row>
    <row r="991" spans="1:26" ht="75" x14ac:dyDescent="0.25">
      <c r="A991" t="s">
        <v>304</v>
      </c>
      <c r="B991" t="s">
        <v>291</v>
      </c>
      <c r="C991" s="33" t="s">
        <v>305</v>
      </c>
      <c r="D991" s="49">
        <v>1</v>
      </c>
      <c r="F991" t="s">
        <v>278</v>
      </c>
      <c r="G991" s="22">
        <f>VLOOKUP(A991,'T-SMP'!$E$10:$F$68,2,0)</f>
        <v>0</v>
      </c>
      <c r="H991" t="s">
        <v>279</v>
      </c>
      <c r="I991" s="22">
        <f>ROUND(D991* G991,5)</f>
        <v>0</v>
      </c>
      <c r="J991" s="22"/>
    </row>
    <row r="992" spans="1:26" ht="75" x14ac:dyDescent="0.25">
      <c r="A992" t="s">
        <v>290</v>
      </c>
      <c r="B992" t="s">
        <v>291</v>
      </c>
      <c r="C992" s="33" t="s">
        <v>292</v>
      </c>
      <c r="D992" s="49">
        <v>1.2</v>
      </c>
      <c r="F992" t="s">
        <v>278</v>
      </c>
      <c r="G992" s="22">
        <f>VLOOKUP(A992,'T-SMP'!$E$10:$F$68,2,0)</f>
        <v>0</v>
      </c>
      <c r="H992" t="s">
        <v>279</v>
      </c>
      <c r="I992" s="22">
        <f>ROUND(D992* G992,5)</f>
        <v>0</v>
      </c>
      <c r="J992" s="22"/>
    </row>
    <row r="993" spans="1:26" x14ac:dyDescent="0.25">
      <c r="C993" s="23" t="s">
        <v>293</v>
      </c>
      <c r="K993" s="22">
        <f>SUM(I991:I992)</f>
        <v>0</v>
      </c>
    </row>
    <row r="995" spans="1:26" x14ac:dyDescent="0.25">
      <c r="C995" s="23" t="s">
        <v>294</v>
      </c>
      <c r="G995">
        <v>1.5</v>
      </c>
      <c r="H995" t="s">
        <v>295</v>
      </c>
      <c r="I995">
        <f>ROUND(G995/100*K985,5)</f>
        <v>0</v>
      </c>
    </row>
    <row r="996" spans="1:26" x14ac:dyDescent="0.25">
      <c r="C996" s="23" t="s">
        <v>296</v>
      </c>
      <c r="K996" s="50">
        <f>SUM(I982:I995)</f>
        <v>0</v>
      </c>
    </row>
    <row r="997" spans="1:26" x14ac:dyDescent="0.25">
      <c r="C997" s="23" t="s">
        <v>297</v>
      </c>
      <c r="K997" s="50">
        <f>SUM(K996:K996)</f>
        <v>0</v>
      </c>
    </row>
    <row r="999" spans="1:26" ht="45" customHeight="1" x14ac:dyDescent="0.25">
      <c r="A999" s="19" t="s">
        <v>122</v>
      </c>
      <c r="B999" s="20" t="s">
        <v>28</v>
      </c>
      <c r="C999" s="60" t="s">
        <v>123</v>
      </c>
      <c r="D999" s="61"/>
      <c r="E999" s="61"/>
      <c r="F999" s="20"/>
      <c r="G999" s="21" t="s">
        <v>272</v>
      </c>
      <c r="H999" s="62">
        <v>1</v>
      </c>
      <c r="I999" s="61"/>
      <c r="J999" s="20" t="str">
        <f>+A999</f>
        <v>FRI2U053</v>
      </c>
      <c r="K999" s="48">
        <f>ROUND(K1011,2)</f>
        <v>0</v>
      </c>
      <c r="L999" s="20"/>
      <c r="M999" s="20"/>
      <c r="N999" s="20"/>
      <c r="O999" s="20"/>
      <c r="P999" s="20"/>
      <c r="Q999" s="20"/>
      <c r="R999" s="20"/>
      <c r="S999" s="20"/>
      <c r="T999" s="20"/>
      <c r="U999" s="20"/>
      <c r="V999" s="20"/>
      <c r="W999" s="20"/>
      <c r="X999" s="20"/>
      <c r="Y999" s="20"/>
      <c r="Z999" s="20"/>
    </row>
    <row r="1000" spans="1:26" x14ac:dyDescent="0.25">
      <c r="A1000" s="15" t="s">
        <v>273</v>
      </c>
    </row>
    <row r="1001" spans="1:26" x14ac:dyDescent="0.25">
      <c r="A1001" t="s">
        <v>274</v>
      </c>
      <c r="B1001" t="s">
        <v>275</v>
      </c>
      <c r="C1001" t="s">
        <v>276</v>
      </c>
      <c r="D1001" s="49">
        <v>2.5</v>
      </c>
      <c r="E1001" t="s">
        <v>277</v>
      </c>
      <c r="F1001" t="s">
        <v>278</v>
      </c>
      <c r="G1001" s="22">
        <f>VLOOKUP(A1001,'T-SMP'!$E$10:$F$68,2,0)</f>
        <v>0</v>
      </c>
      <c r="H1001" t="s">
        <v>279</v>
      </c>
      <c r="I1001" s="22">
        <f>ROUND(D1001/H999* G1001,5)</f>
        <v>0</v>
      </c>
      <c r="J1001" s="22"/>
    </row>
    <row r="1002" spans="1:26" x14ac:dyDescent="0.25">
      <c r="A1002" t="s">
        <v>280</v>
      </c>
      <c r="B1002" t="s">
        <v>275</v>
      </c>
      <c r="C1002" t="s">
        <v>281</v>
      </c>
      <c r="D1002" s="49">
        <v>2.5</v>
      </c>
      <c r="E1002" t="s">
        <v>277</v>
      </c>
      <c r="F1002" t="s">
        <v>278</v>
      </c>
      <c r="G1002" s="22">
        <f>VLOOKUP(A1002,'T-SMP'!$E$10:$F$68,2,0)</f>
        <v>0</v>
      </c>
      <c r="H1002" t="s">
        <v>279</v>
      </c>
      <c r="I1002" s="22">
        <f>ROUND(D1002/H999* G1002,5)</f>
        <v>0</v>
      </c>
      <c r="J1002" s="22"/>
    </row>
    <row r="1003" spans="1:26" x14ac:dyDescent="0.25">
      <c r="C1003" s="23" t="s">
        <v>282</v>
      </c>
      <c r="K1003" s="22">
        <f>SUM(I1001:I1002)</f>
        <v>0</v>
      </c>
    </row>
    <row r="1004" spans="1:26" x14ac:dyDescent="0.25">
      <c r="A1004" s="15" t="s">
        <v>283</v>
      </c>
    </row>
    <row r="1005" spans="1:26" x14ac:dyDescent="0.25">
      <c r="A1005" t="s">
        <v>374</v>
      </c>
      <c r="B1005" t="s">
        <v>275</v>
      </c>
      <c r="C1005" t="s">
        <v>375</v>
      </c>
      <c r="D1005" s="49">
        <v>2.5</v>
      </c>
      <c r="E1005" t="s">
        <v>277</v>
      </c>
      <c r="F1005" t="s">
        <v>278</v>
      </c>
      <c r="G1005" s="22">
        <f>VLOOKUP(A1005,'T-SMP'!$E$10:$F$68,2,0)</f>
        <v>0</v>
      </c>
      <c r="H1005" t="s">
        <v>279</v>
      </c>
      <c r="I1005" s="22">
        <f>ROUND(D1005/H999* G1005,5)</f>
        <v>0</v>
      </c>
      <c r="J1005" s="22"/>
    </row>
    <row r="1006" spans="1:26" x14ac:dyDescent="0.25">
      <c r="A1006" t="s">
        <v>371</v>
      </c>
      <c r="B1006" t="s">
        <v>275</v>
      </c>
      <c r="C1006" t="s">
        <v>324</v>
      </c>
      <c r="D1006" s="49">
        <v>2.5</v>
      </c>
      <c r="E1006" t="s">
        <v>277</v>
      </c>
      <c r="F1006" t="s">
        <v>278</v>
      </c>
      <c r="G1006" s="22">
        <f>VLOOKUP(A1006,'T-SMP'!$E$10:$F$68,2,0)</f>
        <v>0</v>
      </c>
      <c r="H1006" t="s">
        <v>279</v>
      </c>
      <c r="I1006" s="22">
        <f>ROUND(D1006/H999* G1006,5)</f>
        <v>0</v>
      </c>
      <c r="J1006" s="22"/>
    </row>
    <row r="1007" spans="1:26" x14ac:dyDescent="0.25">
      <c r="C1007" s="23" t="s">
        <v>288</v>
      </c>
      <c r="K1007" s="22">
        <f>SUM(I1005:I1006)</f>
        <v>0</v>
      </c>
    </row>
    <row r="1009" spans="1:26" x14ac:dyDescent="0.25">
      <c r="C1009" s="23" t="s">
        <v>294</v>
      </c>
      <c r="G1009">
        <v>1.5</v>
      </c>
      <c r="H1009" t="s">
        <v>295</v>
      </c>
      <c r="I1009">
        <f>ROUND(G1009/100*K1003,5)</f>
        <v>0</v>
      </c>
    </row>
    <row r="1010" spans="1:26" x14ac:dyDescent="0.25">
      <c r="C1010" s="23" t="s">
        <v>296</v>
      </c>
      <c r="K1010" s="50">
        <f>SUM(I1000:I1009)</f>
        <v>0</v>
      </c>
    </row>
    <row r="1011" spans="1:26" x14ac:dyDescent="0.25">
      <c r="C1011" s="23" t="s">
        <v>297</v>
      </c>
      <c r="K1011" s="50">
        <f>SUM(K1010:K1010)</f>
        <v>0</v>
      </c>
    </row>
    <row r="1013" spans="1:26" ht="45" customHeight="1" x14ac:dyDescent="0.25">
      <c r="A1013" s="19" t="s">
        <v>124</v>
      </c>
      <c r="B1013" s="20" t="s">
        <v>28</v>
      </c>
      <c r="C1013" s="60" t="s">
        <v>125</v>
      </c>
      <c r="D1013" s="61"/>
      <c r="E1013" s="61"/>
      <c r="F1013" s="20"/>
      <c r="G1013" s="21" t="s">
        <v>272</v>
      </c>
      <c r="H1013" s="62">
        <v>1</v>
      </c>
      <c r="I1013" s="61"/>
      <c r="J1013" s="20" t="str">
        <f>+A1013</f>
        <v>FRI2U054</v>
      </c>
      <c r="K1013" s="48">
        <f>ROUND(K1025,2)</f>
        <v>0</v>
      </c>
      <c r="L1013" s="20"/>
      <c r="M1013" s="20"/>
      <c r="N1013" s="20"/>
      <c r="O1013" s="20"/>
      <c r="P1013" s="20"/>
      <c r="Q1013" s="20"/>
      <c r="R1013" s="20"/>
      <c r="S1013" s="20"/>
      <c r="T1013" s="20"/>
      <c r="U1013" s="20"/>
      <c r="V1013" s="20"/>
      <c r="W1013" s="20"/>
      <c r="X1013" s="20"/>
      <c r="Y1013" s="20"/>
      <c r="Z1013" s="20"/>
    </row>
    <row r="1014" spans="1:26" x14ac:dyDescent="0.25">
      <c r="A1014" s="15" t="s">
        <v>273</v>
      </c>
    </row>
    <row r="1015" spans="1:26" x14ac:dyDescent="0.25">
      <c r="A1015" t="s">
        <v>274</v>
      </c>
      <c r="B1015" t="s">
        <v>275</v>
      </c>
      <c r="C1015" t="s">
        <v>276</v>
      </c>
      <c r="D1015" s="49">
        <v>7.0000000000000007E-2</v>
      </c>
      <c r="E1015" t="s">
        <v>277</v>
      </c>
      <c r="F1015" t="s">
        <v>278</v>
      </c>
      <c r="G1015" s="22">
        <f>VLOOKUP(A1015,'T-SMP'!$E$10:$F$68,2,0)</f>
        <v>0</v>
      </c>
      <c r="H1015" t="s">
        <v>279</v>
      </c>
      <c r="I1015" s="22">
        <f>ROUND(D1015/H1013* G1015,5)</f>
        <v>0</v>
      </c>
      <c r="J1015" s="22"/>
    </row>
    <row r="1016" spans="1:26" x14ac:dyDescent="0.25">
      <c r="A1016" t="s">
        <v>280</v>
      </c>
      <c r="B1016" t="s">
        <v>275</v>
      </c>
      <c r="C1016" t="s">
        <v>281</v>
      </c>
      <c r="D1016" s="49">
        <v>7.0000000000000007E-2</v>
      </c>
      <c r="E1016" t="s">
        <v>277</v>
      </c>
      <c r="F1016" t="s">
        <v>278</v>
      </c>
      <c r="G1016" s="22">
        <f>VLOOKUP(A1016,'T-SMP'!$E$10:$F$68,2,0)</f>
        <v>0</v>
      </c>
      <c r="H1016" t="s">
        <v>279</v>
      </c>
      <c r="I1016" s="22">
        <f>ROUND(D1016/H1013* G1016,5)</f>
        <v>0</v>
      </c>
      <c r="J1016" s="22"/>
    </row>
    <row r="1017" spans="1:26" x14ac:dyDescent="0.25">
      <c r="C1017" s="23" t="s">
        <v>282</v>
      </c>
      <c r="K1017" s="22">
        <f>SUM(I1015:I1016)</f>
        <v>0</v>
      </c>
    </row>
    <row r="1018" spans="1:26" x14ac:dyDescent="0.25">
      <c r="A1018" s="15" t="s">
        <v>283</v>
      </c>
    </row>
    <row r="1019" spans="1:26" x14ac:dyDescent="0.25">
      <c r="A1019" t="s">
        <v>371</v>
      </c>
      <c r="B1019" t="s">
        <v>275</v>
      </c>
      <c r="C1019" t="s">
        <v>324</v>
      </c>
      <c r="D1019" s="49">
        <v>0.02</v>
      </c>
      <c r="E1019" t="s">
        <v>277</v>
      </c>
      <c r="F1019" t="s">
        <v>278</v>
      </c>
      <c r="G1019" s="22">
        <f>VLOOKUP(A1019,'T-SMP'!$E$10:$F$68,2,0)</f>
        <v>0</v>
      </c>
      <c r="H1019" t="s">
        <v>279</v>
      </c>
      <c r="I1019" s="22">
        <f>ROUND(D1019/H1013* G1019,5)</f>
        <v>0</v>
      </c>
      <c r="J1019" s="22"/>
    </row>
    <row r="1020" spans="1:26" x14ac:dyDescent="0.25">
      <c r="A1020" t="s">
        <v>374</v>
      </c>
      <c r="B1020" t="s">
        <v>275</v>
      </c>
      <c r="C1020" t="s">
        <v>375</v>
      </c>
      <c r="D1020" s="49">
        <v>0.02</v>
      </c>
      <c r="E1020" t="s">
        <v>277</v>
      </c>
      <c r="F1020" t="s">
        <v>278</v>
      </c>
      <c r="G1020" s="22">
        <f>VLOOKUP(A1020,'T-SMP'!$E$10:$F$68,2,0)</f>
        <v>0</v>
      </c>
      <c r="H1020" t="s">
        <v>279</v>
      </c>
      <c r="I1020" s="22">
        <f>ROUND(D1020/H1013* G1020,5)</f>
        <v>0</v>
      </c>
      <c r="J1020" s="22"/>
    </row>
    <row r="1021" spans="1:26" x14ac:dyDescent="0.25">
      <c r="C1021" s="23" t="s">
        <v>288</v>
      </c>
      <c r="K1021" s="22">
        <f>SUM(I1019:I1020)</f>
        <v>0</v>
      </c>
    </row>
    <row r="1023" spans="1:26" x14ac:dyDescent="0.25">
      <c r="C1023" s="23" t="s">
        <v>294</v>
      </c>
      <c r="G1023">
        <v>1.5</v>
      </c>
      <c r="H1023" t="s">
        <v>295</v>
      </c>
      <c r="I1023">
        <f>ROUND(G1023/100*K1017,5)</f>
        <v>0</v>
      </c>
    </row>
    <row r="1024" spans="1:26" x14ac:dyDescent="0.25">
      <c r="C1024" s="23" t="s">
        <v>296</v>
      </c>
      <c r="K1024" s="50">
        <f>SUM(I1014:I1023)</f>
        <v>0</v>
      </c>
    </row>
    <row r="1025" spans="1:26" x14ac:dyDescent="0.25">
      <c r="C1025" s="23" t="s">
        <v>297</v>
      </c>
      <c r="K1025" s="50">
        <f>SUM(K1024:K1024)</f>
        <v>0</v>
      </c>
    </row>
    <row r="1027" spans="1:26" ht="45" customHeight="1" x14ac:dyDescent="0.25">
      <c r="A1027" s="19" t="s">
        <v>19</v>
      </c>
      <c r="B1027" s="20" t="s">
        <v>20</v>
      </c>
      <c r="C1027" s="60" t="s">
        <v>21</v>
      </c>
      <c r="D1027" s="61"/>
      <c r="E1027" s="61"/>
      <c r="F1027" s="20"/>
      <c r="G1027" s="21" t="s">
        <v>272</v>
      </c>
      <c r="H1027" s="62">
        <v>1</v>
      </c>
      <c r="I1027" s="61"/>
      <c r="J1027" s="20" t="str">
        <f>+A1027</f>
        <v>FRI2U055</v>
      </c>
      <c r="K1027" s="48">
        <f>ROUND(K1032,2)</f>
        <v>0</v>
      </c>
      <c r="L1027" s="20"/>
      <c r="M1027" s="20"/>
      <c r="N1027" s="20"/>
      <c r="O1027" s="20"/>
      <c r="P1027" s="20"/>
      <c r="Q1027" s="20"/>
      <c r="R1027" s="20"/>
      <c r="S1027" s="20"/>
      <c r="T1027" s="20"/>
      <c r="U1027" s="20"/>
      <c r="V1027" s="20"/>
      <c r="W1027" s="20"/>
      <c r="X1027" s="20"/>
      <c r="Y1027" s="20"/>
      <c r="Z1027" s="20"/>
    </row>
    <row r="1028" spans="1:26" x14ac:dyDescent="0.25">
      <c r="A1028" s="15" t="s">
        <v>283</v>
      </c>
    </row>
    <row r="1029" spans="1:26" ht="30" x14ac:dyDescent="0.25">
      <c r="A1029" t="s">
        <v>391</v>
      </c>
      <c r="B1029" t="s">
        <v>275</v>
      </c>
      <c r="C1029" s="33" t="s">
        <v>392</v>
      </c>
      <c r="D1029" s="49">
        <v>2E-3</v>
      </c>
      <c r="E1029" t="s">
        <v>277</v>
      </c>
      <c r="F1029" t="s">
        <v>278</v>
      </c>
      <c r="G1029" s="22">
        <f>VLOOKUP(A1029,'T-SMP'!$E$10:$F$68,2,0)</f>
        <v>0</v>
      </c>
      <c r="H1029" t="s">
        <v>279</v>
      </c>
      <c r="I1029" s="22">
        <f>ROUND(D1029/H1027* G1029,5)</f>
        <v>0</v>
      </c>
      <c r="J1029" s="22"/>
    </row>
    <row r="1030" spans="1:26" x14ac:dyDescent="0.25">
      <c r="C1030" s="23" t="s">
        <v>288</v>
      </c>
      <c r="K1030" s="22">
        <f>SUM(I1029:I1029)</f>
        <v>0</v>
      </c>
    </row>
    <row r="1031" spans="1:26" x14ac:dyDescent="0.25">
      <c r="C1031" s="23" t="s">
        <v>296</v>
      </c>
      <c r="K1031" s="50">
        <f>SUM(I1028:I1030)</f>
        <v>0</v>
      </c>
    </row>
    <row r="1032" spans="1:26" x14ac:dyDescent="0.25">
      <c r="C1032" s="23" t="s">
        <v>297</v>
      </c>
      <c r="K1032" s="50">
        <f>SUM(K1031:K1031)</f>
        <v>0</v>
      </c>
    </row>
    <row r="1034" spans="1:26" ht="45" customHeight="1" x14ac:dyDescent="0.25">
      <c r="A1034" s="19" t="s">
        <v>131</v>
      </c>
      <c r="B1034" s="20" t="s">
        <v>45</v>
      </c>
      <c r="C1034" s="60" t="s">
        <v>132</v>
      </c>
      <c r="D1034" s="61"/>
      <c r="E1034" s="61"/>
      <c r="F1034" s="20"/>
      <c r="G1034" s="21" t="s">
        <v>272</v>
      </c>
      <c r="H1034" s="62">
        <v>2.1680000000000001</v>
      </c>
      <c r="I1034" s="61"/>
      <c r="J1034" s="20" t="str">
        <f>+A1034</f>
        <v>P1R2-ARD1</v>
      </c>
      <c r="K1034" s="48">
        <f>ROUND(K1049,2)</f>
        <v>0</v>
      </c>
      <c r="L1034" s="20"/>
      <c r="M1034" s="20"/>
      <c r="N1034" s="20"/>
      <c r="O1034" s="20"/>
      <c r="P1034" s="20"/>
      <c r="Q1034" s="20"/>
      <c r="R1034" s="20"/>
      <c r="S1034" s="20"/>
      <c r="T1034" s="20"/>
      <c r="U1034" s="20"/>
      <c r="V1034" s="20"/>
      <c r="W1034" s="20"/>
      <c r="X1034" s="20"/>
      <c r="Y1034" s="20"/>
      <c r="Z1034" s="20"/>
    </row>
    <row r="1035" spans="1:26" x14ac:dyDescent="0.25">
      <c r="A1035" s="15" t="s">
        <v>273</v>
      </c>
    </row>
    <row r="1036" spans="1:26" x14ac:dyDescent="0.25">
      <c r="A1036" t="s">
        <v>280</v>
      </c>
      <c r="B1036" t="s">
        <v>275</v>
      </c>
      <c r="C1036" t="s">
        <v>281</v>
      </c>
      <c r="D1036" s="49">
        <v>3.0000000000000001E-3</v>
      </c>
      <c r="E1036" t="s">
        <v>277</v>
      </c>
      <c r="F1036" t="s">
        <v>278</v>
      </c>
      <c r="G1036" s="22">
        <f>VLOOKUP(A1036,'T-SMP'!$E$10:$F$68,2,0)</f>
        <v>0</v>
      </c>
      <c r="H1036" t="s">
        <v>279</v>
      </c>
      <c r="I1036" s="22">
        <f>ROUND(D1036/H1034* G1036,5)</f>
        <v>0</v>
      </c>
      <c r="J1036" s="22"/>
    </row>
    <row r="1037" spans="1:26" x14ac:dyDescent="0.25">
      <c r="A1037" t="s">
        <v>274</v>
      </c>
      <c r="B1037" t="s">
        <v>275</v>
      </c>
      <c r="C1037" t="s">
        <v>276</v>
      </c>
      <c r="D1037" s="49">
        <v>3.0000000000000001E-3</v>
      </c>
      <c r="E1037" t="s">
        <v>277</v>
      </c>
      <c r="F1037" t="s">
        <v>278</v>
      </c>
      <c r="G1037" s="22">
        <f>VLOOKUP(A1037,'T-SMP'!$E$10:$F$68,2,0)</f>
        <v>0</v>
      </c>
      <c r="H1037" t="s">
        <v>279</v>
      </c>
      <c r="I1037" s="22">
        <f>ROUND(D1037/H1034* G1037,5)</f>
        <v>0</v>
      </c>
      <c r="J1037" s="22"/>
    </row>
    <row r="1038" spans="1:26" x14ac:dyDescent="0.25">
      <c r="C1038" s="23" t="s">
        <v>282</v>
      </c>
      <c r="K1038" s="22">
        <f>SUM(I1036:I1037)</f>
        <v>0</v>
      </c>
    </row>
    <row r="1039" spans="1:26" x14ac:dyDescent="0.25">
      <c r="A1039" s="15" t="s">
        <v>283</v>
      </c>
    </row>
    <row r="1040" spans="1:26" ht="30" x14ac:dyDescent="0.25">
      <c r="A1040" t="s">
        <v>385</v>
      </c>
      <c r="B1040" t="s">
        <v>275</v>
      </c>
      <c r="C1040" s="33" t="s">
        <v>378</v>
      </c>
      <c r="D1040" s="49">
        <v>5.0000000000000001E-3</v>
      </c>
      <c r="E1040" t="s">
        <v>277</v>
      </c>
      <c r="F1040" t="s">
        <v>278</v>
      </c>
      <c r="G1040" s="22">
        <f>VLOOKUP(A1040,'T-SMP'!$E$10:$F$68,2,0)</f>
        <v>0</v>
      </c>
      <c r="H1040" t="s">
        <v>279</v>
      </c>
      <c r="I1040" s="22">
        <f>ROUND(D1040/H1034* G1040,5)</f>
        <v>0</v>
      </c>
      <c r="J1040" s="22"/>
    </row>
    <row r="1041" spans="1:26" x14ac:dyDescent="0.25">
      <c r="A1041" t="s">
        <v>286</v>
      </c>
      <c r="B1041" t="s">
        <v>275</v>
      </c>
      <c r="C1041" t="s">
        <v>287</v>
      </c>
      <c r="D1041" s="49">
        <v>1E-3</v>
      </c>
      <c r="E1041" t="s">
        <v>277</v>
      </c>
      <c r="F1041" t="s">
        <v>278</v>
      </c>
      <c r="G1041" s="22">
        <f>VLOOKUP(A1041,'T-SMP'!$E$10:$F$68,2,0)</f>
        <v>0</v>
      </c>
      <c r="H1041" t="s">
        <v>279</v>
      </c>
      <c r="I1041" s="22">
        <f>ROUND(D1041/H1034* G1041,5)</f>
        <v>0</v>
      </c>
      <c r="J1041" s="22"/>
    </row>
    <row r="1042" spans="1:26" x14ac:dyDescent="0.25">
      <c r="C1042" s="23" t="s">
        <v>288</v>
      </c>
      <c r="K1042" s="22">
        <f>SUM(I1040:I1041)</f>
        <v>0</v>
      </c>
    </row>
    <row r="1043" spans="1:26" x14ac:dyDescent="0.25">
      <c r="A1043" s="15" t="s">
        <v>289</v>
      </c>
    </row>
    <row r="1044" spans="1:26" ht="75" x14ac:dyDescent="0.25">
      <c r="A1044" t="s">
        <v>304</v>
      </c>
      <c r="B1044" t="s">
        <v>291</v>
      </c>
      <c r="C1044" s="33" t="s">
        <v>305</v>
      </c>
      <c r="D1044" s="49">
        <v>1E-4</v>
      </c>
      <c r="F1044" t="s">
        <v>278</v>
      </c>
      <c r="G1044" s="22">
        <f>VLOOKUP(A1044,'T-SMP'!$E$10:$F$68,2,0)</f>
        <v>0</v>
      </c>
      <c r="H1044" t="s">
        <v>279</v>
      </c>
      <c r="I1044" s="22">
        <f>ROUND(D1044* G1044,5)</f>
        <v>0</v>
      </c>
      <c r="J1044" s="22"/>
    </row>
    <row r="1045" spans="1:26" x14ac:dyDescent="0.25">
      <c r="C1045" s="23" t="s">
        <v>293</v>
      </c>
      <c r="K1045" s="22">
        <f>SUM(I1044:I1044)</f>
        <v>0</v>
      </c>
    </row>
    <row r="1047" spans="1:26" x14ac:dyDescent="0.25">
      <c r="C1047" s="23" t="s">
        <v>294</v>
      </c>
      <c r="G1047">
        <v>1.5</v>
      </c>
      <c r="H1047" t="s">
        <v>295</v>
      </c>
      <c r="I1047">
        <f>ROUND(G1047/100*K1038,5)</f>
        <v>0</v>
      </c>
    </row>
    <row r="1048" spans="1:26" x14ac:dyDescent="0.25">
      <c r="C1048" s="23" t="s">
        <v>296</v>
      </c>
      <c r="K1048" s="50">
        <f>SUM(I1035:I1047)</f>
        <v>0</v>
      </c>
    </row>
    <row r="1049" spans="1:26" x14ac:dyDescent="0.25">
      <c r="C1049" s="23" t="s">
        <v>297</v>
      </c>
      <c r="K1049" s="50">
        <f>SUM(K1048:K1048)</f>
        <v>0</v>
      </c>
    </row>
    <row r="1051" spans="1:26" ht="45" customHeight="1" x14ac:dyDescent="0.25">
      <c r="A1051" s="19" t="s">
        <v>135</v>
      </c>
      <c r="B1051" s="20" t="s">
        <v>45</v>
      </c>
      <c r="C1051" s="60" t="s">
        <v>136</v>
      </c>
      <c r="D1051" s="61"/>
      <c r="E1051" s="61"/>
      <c r="F1051" s="20"/>
      <c r="G1051" s="21" t="s">
        <v>272</v>
      </c>
      <c r="H1051" s="62">
        <v>1</v>
      </c>
      <c r="I1051" s="61"/>
      <c r="J1051" s="20" t="str">
        <f>+A1051</f>
        <v>P1R2-ARD2</v>
      </c>
      <c r="K1051" s="48">
        <f>ROUND(K1066,2)</f>
        <v>0</v>
      </c>
      <c r="L1051" s="20"/>
      <c r="M1051" s="20"/>
      <c r="N1051" s="20"/>
      <c r="O1051" s="20"/>
      <c r="P1051" s="20"/>
      <c r="Q1051" s="20"/>
      <c r="R1051" s="20"/>
      <c r="S1051" s="20"/>
      <c r="T1051" s="20"/>
      <c r="U1051" s="20"/>
      <c r="V1051" s="20"/>
      <c r="W1051" s="20"/>
      <c r="X1051" s="20"/>
      <c r="Y1051" s="20"/>
      <c r="Z1051" s="20"/>
    </row>
    <row r="1052" spans="1:26" x14ac:dyDescent="0.25">
      <c r="A1052" s="15" t="s">
        <v>273</v>
      </c>
    </row>
    <row r="1053" spans="1:26" x14ac:dyDescent="0.25">
      <c r="A1053" t="s">
        <v>274</v>
      </c>
      <c r="B1053" t="s">
        <v>275</v>
      </c>
      <c r="C1053" t="s">
        <v>276</v>
      </c>
      <c r="D1053" s="49">
        <v>2E-3</v>
      </c>
      <c r="E1053" t="s">
        <v>277</v>
      </c>
      <c r="F1053" t="s">
        <v>278</v>
      </c>
      <c r="G1053" s="22">
        <f>VLOOKUP(A1053,'T-SMP'!$E$10:$F$68,2,0)</f>
        <v>0</v>
      </c>
      <c r="H1053" t="s">
        <v>279</v>
      </c>
      <c r="I1053" s="22">
        <f>ROUND(D1053/H1051* G1053,5)</f>
        <v>0</v>
      </c>
      <c r="J1053" s="22"/>
    </row>
    <row r="1054" spans="1:26" x14ac:dyDescent="0.25">
      <c r="A1054" t="s">
        <v>280</v>
      </c>
      <c r="B1054" t="s">
        <v>275</v>
      </c>
      <c r="C1054" t="s">
        <v>281</v>
      </c>
      <c r="D1054" s="49">
        <v>2E-3</v>
      </c>
      <c r="E1054" t="s">
        <v>277</v>
      </c>
      <c r="F1054" t="s">
        <v>278</v>
      </c>
      <c r="G1054" s="22">
        <f>VLOOKUP(A1054,'T-SMP'!$E$10:$F$68,2,0)</f>
        <v>0</v>
      </c>
      <c r="H1054" t="s">
        <v>279</v>
      </c>
      <c r="I1054" s="22">
        <f>ROUND(D1054/H1051* G1054,5)</f>
        <v>0</v>
      </c>
      <c r="J1054" s="22"/>
    </row>
    <row r="1055" spans="1:26" x14ac:dyDescent="0.25">
      <c r="C1055" s="23" t="s">
        <v>282</v>
      </c>
      <c r="K1055" s="22">
        <f>SUM(I1053:I1054)</f>
        <v>0</v>
      </c>
    </row>
    <row r="1056" spans="1:26" x14ac:dyDescent="0.25">
      <c r="A1056" s="15" t="s">
        <v>283</v>
      </c>
    </row>
    <row r="1057" spans="1:26" ht="30" x14ac:dyDescent="0.25">
      <c r="A1057" t="s">
        <v>385</v>
      </c>
      <c r="B1057" t="s">
        <v>275</v>
      </c>
      <c r="C1057" s="33" t="s">
        <v>378</v>
      </c>
      <c r="D1057" s="49">
        <v>5.0000000000000001E-3</v>
      </c>
      <c r="E1057" t="s">
        <v>277</v>
      </c>
      <c r="F1057" t="s">
        <v>278</v>
      </c>
      <c r="G1057" s="22">
        <f>VLOOKUP(A1057,'T-SMP'!$E$10:$F$68,2,0)</f>
        <v>0</v>
      </c>
      <c r="H1057" t="s">
        <v>279</v>
      </c>
      <c r="I1057" s="22">
        <f>ROUND(D1057/H1051* G1057,5)</f>
        <v>0</v>
      </c>
      <c r="J1057" s="22"/>
    </row>
    <row r="1058" spans="1:26" x14ac:dyDescent="0.25">
      <c r="A1058" t="s">
        <v>286</v>
      </c>
      <c r="B1058" t="s">
        <v>275</v>
      </c>
      <c r="C1058" t="s">
        <v>287</v>
      </c>
      <c r="D1058" s="49">
        <v>1E-3</v>
      </c>
      <c r="E1058" t="s">
        <v>277</v>
      </c>
      <c r="F1058" t="s">
        <v>278</v>
      </c>
      <c r="G1058" s="22">
        <f>VLOOKUP(A1058,'T-SMP'!$E$10:$F$68,2,0)</f>
        <v>0</v>
      </c>
      <c r="H1058" t="s">
        <v>279</v>
      </c>
      <c r="I1058" s="22">
        <f>ROUND(D1058/H1051* G1058,5)</f>
        <v>0</v>
      </c>
      <c r="J1058" s="22"/>
    </row>
    <row r="1059" spans="1:26" x14ac:dyDescent="0.25">
      <c r="C1059" s="23" t="s">
        <v>288</v>
      </c>
      <c r="K1059" s="22">
        <f>SUM(I1057:I1058)</f>
        <v>0</v>
      </c>
    </row>
    <row r="1060" spans="1:26" x14ac:dyDescent="0.25">
      <c r="A1060" s="15" t="s">
        <v>289</v>
      </c>
    </row>
    <row r="1061" spans="1:26" ht="75" x14ac:dyDescent="0.25">
      <c r="A1061" t="s">
        <v>304</v>
      </c>
      <c r="B1061" t="s">
        <v>291</v>
      </c>
      <c r="C1061" s="33" t="s">
        <v>305</v>
      </c>
      <c r="D1061" s="49">
        <v>1E-4</v>
      </c>
      <c r="F1061" t="s">
        <v>278</v>
      </c>
      <c r="G1061" s="22">
        <f>VLOOKUP(A1061,'T-SMP'!$E$10:$F$68,2,0)</f>
        <v>0</v>
      </c>
      <c r="H1061" t="s">
        <v>279</v>
      </c>
      <c r="I1061" s="22">
        <f>ROUND(D1061* G1061,5)</f>
        <v>0</v>
      </c>
      <c r="J1061" s="22"/>
    </row>
    <row r="1062" spans="1:26" x14ac:dyDescent="0.25">
      <c r="C1062" s="23" t="s">
        <v>293</v>
      </c>
      <c r="K1062" s="22">
        <f>SUM(I1061:I1061)</f>
        <v>0</v>
      </c>
    </row>
    <row r="1064" spans="1:26" x14ac:dyDescent="0.25">
      <c r="C1064" s="23" t="s">
        <v>294</v>
      </c>
      <c r="G1064">
        <v>1.5</v>
      </c>
      <c r="H1064" t="s">
        <v>295</v>
      </c>
      <c r="I1064">
        <f>ROUND(G1064/100*K1055,5)</f>
        <v>0</v>
      </c>
    </row>
    <row r="1065" spans="1:26" x14ac:dyDescent="0.25">
      <c r="C1065" s="23" t="s">
        <v>296</v>
      </c>
      <c r="K1065" s="50">
        <f>SUM(I1052:I1064)</f>
        <v>0</v>
      </c>
    </row>
    <row r="1066" spans="1:26" x14ac:dyDescent="0.25">
      <c r="C1066" s="23" t="s">
        <v>297</v>
      </c>
      <c r="K1066" s="50">
        <f>SUM(K1065:K1065)</f>
        <v>0</v>
      </c>
    </row>
    <row r="1068" spans="1:26" ht="45" customHeight="1" x14ac:dyDescent="0.25">
      <c r="A1068" s="19" t="s">
        <v>16</v>
      </c>
      <c r="B1068" s="20" t="s">
        <v>17</v>
      </c>
      <c r="C1068" s="60" t="s">
        <v>18</v>
      </c>
      <c r="D1068" s="61"/>
      <c r="E1068" s="61"/>
      <c r="F1068" s="20"/>
      <c r="G1068" s="21" t="s">
        <v>272</v>
      </c>
      <c r="H1068" s="62">
        <v>1</v>
      </c>
      <c r="I1068" s="61"/>
      <c r="J1068" s="20" t="str">
        <f>+A1068</f>
        <v>P221D-ARD1</v>
      </c>
      <c r="K1068" s="48">
        <f>ROUND(K1079,2)</f>
        <v>0</v>
      </c>
      <c r="L1068" s="20"/>
      <c r="M1068" s="20"/>
      <c r="N1068" s="20"/>
      <c r="O1068" s="20"/>
      <c r="P1068" s="20"/>
      <c r="Q1068" s="20"/>
      <c r="R1068" s="20"/>
      <c r="S1068" s="20"/>
      <c r="T1068" s="20"/>
      <c r="U1068" s="20"/>
      <c r="V1068" s="20"/>
      <c r="W1068" s="20"/>
      <c r="X1068" s="20"/>
      <c r="Y1068" s="20"/>
      <c r="Z1068" s="20"/>
    </row>
    <row r="1069" spans="1:26" x14ac:dyDescent="0.25">
      <c r="A1069" s="15" t="s">
        <v>273</v>
      </c>
    </row>
    <row r="1070" spans="1:26" x14ac:dyDescent="0.25">
      <c r="A1070" t="s">
        <v>280</v>
      </c>
      <c r="B1070" t="s">
        <v>275</v>
      </c>
      <c r="C1070" t="s">
        <v>281</v>
      </c>
      <c r="D1070" s="49">
        <v>0.2</v>
      </c>
      <c r="E1070" t="s">
        <v>277</v>
      </c>
      <c r="F1070" t="s">
        <v>278</v>
      </c>
      <c r="G1070" s="22">
        <f>VLOOKUP(A1070,'T-SMP'!$E$10:$F$68,2,0)</f>
        <v>0</v>
      </c>
      <c r="H1070" t="s">
        <v>279</v>
      </c>
      <c r="I1070" s="22">
        <f>ROUND(D1070/H1068* G1070,5)</f>
        <v>0</v>
      </c>
      <c r="J1070" s="22"/>
    </row>
    <row r="1071" spans="1:26" x14ac:dyDescent="0.25">
      <c r="C1071" s="23" t="s">
        <v>282</v>
      </c>
      <c r="K1071" s="22">
        <f>SUM(I1070:I1070)</f>
        <v>0</v>
      </c>
    </row>
    <row r="1072" spans="1:26" x14ac:dyDescent="0.25">
      <c r="A1072" s="15" t="s">
        <v>283</v>
      </c>
    </row>
    <row r="1073" spans="1:26" ht="45" x14ac:dyDescent="0.25">
      <c r="A1073" t="s">
        <v>488</v>
      </c>
      <c r="B1073" t="s">
        <v>275</v>
      </c>
      <c r="C1073" s="33" t="s">
        <v>489</v>
      </c>
      <c r="D1073" s="49">
        <v>0.19500000000000001</v>
      </c>
      <c r="E1073" t="s">
        <v>277</v>
      </c>
      <c r="F1073" t="s">
        <v>278</v>
      </c>
      <c r="G1073" s="22">
        <f>VLOOKUP(A1073,'T-SMP'!$E$10:$F$68,2,0)</f>
        <v>0</v>
      </c>
      <c r="H1073" t="s">
        <v>279</v>
      </c>
      <c r="I1073" s="22">
        <f>ROUND(D1073/H1068* G1073,5)</f>
        <v>0</v>
      </c>
      <c r="J1073" s="22"/>
    </row>
    <row r="1074" spans="1:26" x14ac:dyDescent="0.25">
      <c r="A1074" t="s">
        <v>371</v>
      </c>
      <c r="B1074" t="s">
        <v>275</v>
      </c>
      <c r="C1074" t="s">
        <v>324</v>
      </c>
      <c r="D1074" s="49">
        <v>0.1</v>
      </c>
      <c r="E1074" t="s">
        <v>277</v>
      </c>
      <c r="F1074" t="s">
        <v>278</v>
      </c>
      <c r="G1074" s="22">
        <f>VLOOKUP(A1074,'T-SMP'!$E$10:$F$68,2,0)</f>
        <v>0</v>
      </c>
      <c r="H1074" t="s">
        <v>279</v>
      </c>
      <c r="I1074" s="22">
        <f>ROUND(D1074/H1068* G1074,5)</f>
        <v>0</v>
      </c>
      <c r="J1074" s="22"/>
    </row>
    <row r="1075" spans="1:26" x14ac:dyDescent="0.25">
      <c r="C1075" s="23" t="s">
        <v>288</v>
      </c>
      <c r="K1075" s="22">
        <f>SUM(I1073:I1074)</f>
        <v>0</v>
      </c>
    </row>
    <row r="1077" spans="1:26" x14ac:dyDescent="0.25">
      <c r="C1077" s="23" t="s">
        <v>294</v>
      </c>
      <c r="G1077">
        <v>1.5</v>
      </c>
      <c r="H1077" t="s">
        <v>295</v>
      </c>
      <c r="I1077">
        <f>ROUND(G1077/100*K1071,5)</f>
        <v>0</v>
      </c>
    </row>
    <row r="1078" spans="1:26" x14ac:dyDescent="0.25">
      <c r="C1078" s="23" t="s">
        <v>296</v>
      </c>
      <c r="K1078" s="50">
        <f>SUM(I1069:I1077)</f>
        <v>0</v>
      </c>
    </row>
    <row r="1079" spans="1:26" x14ac:dyDescent="0.25">
      <c r="C1079" s="23" t="s">
        <v>297</v>
      </c>
      <c r="K1079" s="50">
        <f>SUM(K1078:K1078)</f>
        <v>0</v>
      </c>
    </row>
    <row r="1081" spans="1:26" ht="45" customHeight="1" x14ac:dyDescent="0.25">
      <c r="A1081" s="19" t="s">
        <v>111</v>
      </c>
      <c r="B1081" s="20" t="s">
        <v>45</v>
      </c>
      <c r="C1081" s="60" t="s">
        <v>112</v>
      </c>
      <c r="D1081" s="61"/>
      <c r="E1081" s="61"/>
      <c r="F1081" s="20"/>
      <c r="G1081" s="21" t="s">
        <v>272</v>
      </c>
      <c r="H1081" s="62">
        <v>1</v>
      </c>
      <c r="I1081" s="61"/>
      <c r="J1081" s="20" t="str">
        <f>+A1081</f>
        <v>PRE2-ARD1</v>
      </c>
      <c r="K1081" s="48">
        <f>ROUND(K1092,2)</f>
        <v>0</v>
      </c>
      <c r="L1081" s="20"/>
      <c r="M1081" s="20"/>
      <c r="N1081" s="20"/>
      <c r="O1081" s="20"/>
      <c r="P1081" s="20"/>
      <c r="Q1081" s="20"/>
      <c r="R1081" s="20"/>
      <c r="S1081" s="20"/>
      <c r="T1081" s="20"/>
      <c r="U1081" s="20"/>
      <c r="V1081" s="20"/>
      <c r="W1081" s="20"/>
      <c r="X1081" s="20"/>
      <c r="Y1081" s="20"/>
      <c r="Z1081" s="20"/>
    </row>
    <row r="1082" spans="1:26" x14ac:dyDescent="0.25">
      <c r="A1082" s="15" t="s">
        <v>273</v>
      </c>
    </row>
    <row r="1083" spans="1:26" x14ac:dyDescent="0.25">
      <c r="A1083" t="s">
        <v>280</v>
      </c>
      <c r="B1083" t="s">
        <v>275</v>
      </c>
      <c r="C1083" t="s">
        <v>281</v>
      </c>
      <c r="D1083" s="49">
        <v>8.0000000000000002E-3</v>
      </c>
      <c r="E1083" t="s">
        <v>277</v>
      </c>
      <c r="F1083" t="s">
        <v>278</v>
      </c>
      <c r="G1083" s="22">
        <f>VLOOKUP(A1083,'T-SMP'!$E$10:$F$68,2,0)</f>
        <v>0</v>
      </c>
      <c r="H1083" t="s">
        <v>279</v>
      </c>
      <c r="I1083" s="22">
        <f>ROUND(D1083/H1081* G1083,5)</f>
        <v>0</v>
      </c>
      <c r="J1083" s="22"/>
    </row>
    <row r="1084" spans="1:26" x14ac:dyDescent="0.25">
      <c r="A1084" t="s">
        <v>274</v>
      </c>
      <c r="B1084" t="s">
        <v>275</v>
      </c>
      <c r="C1084" t="s">
        <v>276</v>
      </c>
      <c r="D1084" s="49">
        <v>1E-3</v>
      </c>
      <c r="E1084" t="s">
        <v>277</v>
      </c>
      <c r="F1084" t="s">
        <v>278</v>
      </c>
      <c r="G1084" s="22">
        <f>VLOOKUP(A1084,'T-SMP'!$E$10:$F$68,2,0)</f>
        <v>0</v>
      </c>
      <c r="H1084" t="s">
        <v>279</v>
      </c>
      <c r="I1084" s="22">
        <f>ROUND(D1084/H1081* G1084,5)</f>
        <v>0</v>
      </c>
      <c r="J1084" s="22"/>
    </row>
    <row r="1085" spans="1:26" x14ac:dyDescent="0.25">
      <c r="C1085" s="23" t="s">
        <v>282</v>
      </c>
      <c r="K1085" s="22">
        <f>SUM(I1083:I1084)</f>
        <v>0</v>
      </c>
    </row>
    <row r="1086" spans="1:26" x14ac:dyDescent="0.25">
      <c r="A1086" s="15" t="s">
        <v>283</v>
      </c>
    </row>
    <row r="1087" spans="1:26" ht="30" x14ac:dyDescent="0.25">
      <c r="A1087" t="s">
        <v>377</v>
      </c>
      <c r="B1087" t="s">
        <v>275</v>
      </c>
      <c r="C1087" s="33" t="s">
        <v>378</v>
      </c>
      <c r="D1087" s="49">
        <v>8.0000000000000002E-3</v>
      </c>
      <c r="E1087" t="s">
        <v>277</v>
      </c>
      <c r="F1087" t="s">
        <v>278</v>
      </c>
      <c r="G1087" s="22">
        <f>VLOOKUP(A1087,'T-SMP'!$E$10:$F$68,2,0)</f>
        <v>0</v>
      </c>
      <c r="H1087" t="s">
        <v>279</v>
      </c>
      <c r="I1087" s="22">
        <f>ROUND(D1087/H1081* G1087,5)</f>
        <v>0</v>
      </c>
      <c r="J1087" s="22"/>
    </row>
    <row r="1088" spans="1:26" x14ac:dyDescent="0.25">
      <c r="C1088" s="23" t="s">
        <v>288</v>
      </c>
      <c r="K1088" s="22">
        <f>SUM(I1087:I1087)</f>
        <v>0</v>
      </c>
    </row>
    <row r="1090" spans="1:26" x14ac:dyDescent="0.25">
      <c r="C1090" s="23" t="s">
        <v>294</v>
      </c>
      <c r="G1090">
        <v>1.5</v>
      </c>
      <c r="H1090" t="s">
        <v>295</v>
      </c>
      <c r="I1090">
        <f>ROUND(G1090/100*K1085,5)</f>
        <v>0</v>
      </c>
    </row>
    <row r="1091" spans="1:26" x14ac:dyDescent="0.25">
      <c r="C1091" s="23" t="s">
        <v>296</v>
      </c>
      <c r="K1091" s="50">
        <f>SUM(I1082:I1090)</f>
        <v>0</v>
      </c>
    </row>
    <row r="1092" spans="1:26" x14ac:dyDescent="0.25">
      <c r="C1092" s="23" t="s">
        <v>297</v>
      </c>
      <c r="K1092" s="50">
        <f>SUM(K1091:K1091)</f>
        <v>0</v>
      </c>
    </row>
    <row r="1094" spans="1:26" ht="45" customHeight="1" x14ac:dyDescent="0.25">
      <c r="A1094" s="19" t="s">
        <v>67</v>
      </c>
      <c r="B1094" s="20" t="s">
        <v>45</v>
      </c>
      <c r="C1094" s="60" t="s">
        <v>68</v>
      </c>
      <c r="D1094" s="61"/>
      <c r="E1094" s="61"/>
      <c r="F1094" s="20"/>
      <c r="G1094" s="21" t="s">
        <v>272</v>
      </c>
      <c r="H1094" s="62">
        <v>1</v>
      </c>
      <c r="I1094" s="61"/>
      <c r="J1094" s="20" t="str">
        <f>+A1094</f>
        <v>PRE91-BUIV</v>
      </c>
      <c r="K1094" s="48">
        <f>ROUND(K1107,2)</f>
        <v>0</v>
      </c>
      <c r="L1094" s="20"/>
      <c r="M1094" s="20"/>
      <c r="N1094" s="20"/>
      <c r="O1094" s="20"/>
      <c r="P1094" s="20"/>
      <c r="Q1094" s="20"/>
      <c r="R1094" s="20"/>
      <c r="S1094" s="20"/>
      <c r="T1094" s="20"/>
      <c r="U1094" s="20"/>
      <c r="V1094" s="20"/>
      <c r="W1094" s="20"/>
      <c r="X1094" s="20"/>
      <c r="Y1094" s="20"/>
      <c r="Z1094" s="20"/>
    </row>
    <row r="1095" spans="1:26" x14ac:dyDescent="0.25">
      <c r="A1095" s="15" t="s">
        <v>273</v>
      </c>
    </row>
    <row r="1096" spans="1:26" x14ac:dyDescent="0.25">
      <c r="A1096" t="s">
        <v>280</v>
      </c>
      <c r="B1096" t="s">
        <v>275</v>
      </c>
      <c r="C1096" t="s">
        <v>281</v>
      </c>
      <c r="D1096" s="49">
        <v>5.0000000000000001E-3</v>
      </c>
      <c r="E1096" t="s">
        <v>277</v>
      </c>
      <c r="F1096" t="s">
        <v>278</v>
      </c>
      <c r="G1096" s="22">
        <f>VLOOKUP(A1096,'T-SMP'!$E$10:$F$68,2,0)</f>
        <v>0</v>
      </c>
      <c r="H1096" t="s">
        <v>279</v>
      </c>
      <c r="I1096" s="22">
        <f>ROUND(D1096/H1094* G1096,5)</f>
        <v>0</v>
      </c>
      <c r="J1096" s="22"/>
    </row>
    <row r="1097" spans="1:26" x14ac:dyDescent="0.25">
      <c r="C1097" s="23" t="s">
        <v>282</v>
      </c>
      <c r="K1097" s="22">
        <f>SUM(I1096:I1096)</f>
        <v>0</v>
      </c>
    </row>
    <row r="1098" spans="1:26" x14ac:dyDescent="0.25">
      <c r="A1098" s="15" t="s">
        <v>283</v>
      </c>
    </row>
    <row r="1099" spans="1:26" x14ac:dyDescent="0.25">
      <c r="A1099" t="s">
        <v>371</v>
      </c>
      <c r="B1099" t="s">
        <v>275</v>
      </c>
      <c r="C1099" t="s">
        <v>324</v>
      </c>
      <c r="D1099" s="49">
        <v>5.0000000000000001E-3</v>
      </c>
      <c r="E1099" t="s">
        <v>277</v>
      </c>
      <c r="F1099" t="s">
        <v>278</v>
      </c>
      <c r="G1099" s="22">
        <f>VLOOKUP(A1099,'T-SMP'!$E$10:$F$68,2,0)</f>
        <v>0</v>
      </c>
      <c r="H1099" t="s">
        <v>279</v>
      </c>
      <c r="I1099" s="22">
        <f>ROUND(D1099/H1094* G1099,5)</f>
        <v>0</v>
      </c>
      <c r="J1099" s="22"/>
    </row>
    <row r="1100" spans="1:26" x14ac:dyDescent="0.25">
      <c r="C1100" s="23" t="s">
        <v>288</v>
      </c>
      <c r="K1100" s="22">
        <f>SUM(I1099:I1099)</f>
        <v>0</v>
      </c>
    </row>
    <row r="1101" spans="1:26" x14ac:dyDescent="0.25">
      <c r="A1101" s="15" t="s">
        <v>289</v>
      </c>
    </row>
    <row r="1102" spans="1:26" ht="75" x14ac:dyDescent="0.25">
      <c r="A1102" t="s">
        <v>393</v>
      </c>
      <c r="B1102" t="s">
        <v>291</v>
      </c>
      <c r="C1102" s="33" t="s">
        <v>394</v>
      </c>
      <c r="D1102" s="49">
        <v>0.1</v>
      </c>
      <c r="F1102" t="s">
        <v>278</v>
      </c>
      <c r="G1102" s="22">
        <f>VLOOKUP(A1102,'T-SMP'!$E$10:$F$68,2,0)</f>
        <v>0</v>
      </c>
      <c r="H1102" t="s">
        <v>279</v>
      </c>
      <c r="I1102" s="22">
        <f>ROUND(D1102* G1102,5)</f>
        <v>0</v>
      </c>
      <c r="J1102" s="22"/>
    </row>
    <row r="1103" spans="1:26" x14ac:dyDescent="0.25">
      <c r="C1103" s="23" t="s">
        <v>293</v>
      </c>
      <c r="K1103" s="22">
        <f>SUM(I1102:I1102)</f>
        <v>0</v>
      </c>
    </row>
    <row r="1105" spans="1:26" x14ac:dyDescent="0.25">
      <c r="C1105" s="23" t="s">
        <v>294</v>
      </c>
      <c r="G1105">
        <v>1.5</v>
      </c>
      <c r="H1105" t="s">
        <v>295</v>
      </c>
      <c r="I1105">
        <f>ROUND(G1105/100*K1097,5)</f>
        <v>0</v>
      </c>
    </row>
    <row r="1106" spans="1:26" x14ac:dyDescent="0.25">
      <c r="C1106" s="23" t="s">
        <v>296</v>
      </c>
      <c r="K1106" s="50">
        <f>SUM(I1095:I1105)</f>
        <v>0</v>
      </c>
    </row>
    <row r="1107" spans="1:26" x14ac:dyDescent="0.25">
      <c r="C1107" s="23" t="s">
        <v>297</v>
      </c>
      <c r="K1107" s="50">
        <f>SUM(K1106:K1106)</f>
        <v>0</v>
      </c>
    </row>
    <row r="1109" spans="1:26" ht="45" customHeight="1" x14ac:dyDescent="0.25">
      <c r="A1109" s="19" t="s">
        <v>71</v>
      </c>
      <c r="B1109" s="20" t="s">
        <v>45</v>
      </c>
      <c r="C1109" s="60" t="s">
        <v>72</v>
      </c>
      <c r="D1109" s="61"/>
      <c r="E1109" s="61"/>
      <c r="F1109" s="20"/>
      <c r="G1109" s="21" t="s">
        <v>272</v>
      </c>
      <c r="H1109" s="62">
        <v>1</v>
      </c>
      <c r="I1109" s="61"/>
      <c r="J1109" s="20" t="str">
        <f>+A1109</f>
        <v>PRE91-RETC</v>
      </c>
      <c r="K1109" s="48">
        <f>ROUND(K1119,2)</f>
        <v>0</v>
      </c>
      <c r="L1109" s="20"/>
      <c r="M1109" s="20"/>
      <c r="N1109" s="20"/>
      <c r="O1109" s="20"/>
      <c r="P1109" s="20"/>
      <c r="Q1109" s="20"/>
      <c r="R1109" s="20"/>
      <c r="S1109" s="20"/>
      <c r="T1109" s="20"/>
      <c r="U1109" s="20"/>
      <c r="V1109" s="20"/>
      <c r="W1109" s="20"/>
      <c r="X1109" s="20"/>
      <c r="Y1109" s="20"/>
      <c r="Z1109" s="20"/>
    </row>
    <row r="1110" spans="1:26" x14ac:dyDescent="0.25">
      <c r="A1110" s="15" t="s">
        <v>273</v>
      </c>
    </row>
    <row r="1111" spans="1:26" x14ac:dyDescent="0.25">
      <c r="A1111" t="s">
        <v>280</v>
      </c>
      <c r="B1111" t="s">
        <v>275</v>
      </c>
      <c r="C1111" t="s">
        <v>281</v>
      </c>
      <c r="D1111" s="49">
        <v>0.1</v>
      </c>
      <c r="E1111" t="s">
        <v>277</v>
      </c>
      <c r="F1111" t="s">
        <v>278</v>
      </c>
      <c r="G1111" s="22">
        <f>VLOOKUP(A1111,'T-SMP'!$E$10:$F$68,2,0)</f>
        <v>0</v>
      </c>
      <c r="H1111" t="s">
        <v>279</v>
      </c>
      <c r="I1111" s="22">
        <f>ROUND(D1111/H1109* G1111,5)</f>
        <v>0</v>
      </c>
      <c r="J1111" s="22"/>
    </row>
    <row r="1112" spans="1:26" x14ac:dyDescent="0.25">
      <c r="C1112" s="23" t="s">
        <v>282</v>
      </c>
      <c r="K1112" s="22">
        <f>SUM(I1111:I1111)</f>
        <v>0</v>
      </c>
    </row>
    <row r="1113" spans="1:26" x14ac:dyDescent="0.25">
      <c r="A1113" s="15" t="s">
        <v>289</v>
      </c>
    </row>
    <row r="1114" spans="1:26" ht="75" x14ac:dyDescent="0.25">
      <c r="A1114" t="s">
        <v>393</v>
      </c>
      <c r="B1114" t="s">
        <v>291</v>
      </c>
      <c r="C1114" s="33" t="s">
        <v>394</v>
      </c>
      <c r="D1114" s="49">
        <v>0.01</v>
      </c>
      <c r="F1114" t="s">
        <v>278</v>
      </c>
      <c r="G1114" s="22">
        <f>VLOOKUP(A1114,'T-SMP'!$E$10:$F$68,2,0)</f>
        <v>0</v>
      </c>
      <c r="H1114" t="s">
        <v>279</v>
      </c>
      <c r="I1114" s="22">
        <f>ROUND(D1114* G1114,5)</f>
        <v>0</v>
      </c>
      <c r="J1114" s="22"/>
    </row>
    <row r="1115" spans="1:26" x14ac:dyDescent="0.25">
      <c r="C1115" s="23" t="s">
        <v>293</v>
      </c>
      <c r="K1115" s="22">
        <f>SUM(I1114:I1114)</f>
        <v>0</v>
      </c>
    </row>
    <row r="1117" spans="1:26" x14ac:dyDescent="0.25">
      <c r="C1117" s="23" t="s">
        <v>294</v>
      </c>
      <c r="G1117">
        <v>1.5</v>
      </c>
      <c r="H1117" t="s">
        <v>295</v>
      </c>
      <c r="I1117">
        <f>ROUND(G1117/100*K1112,5)</f>
        <v>0</v>
      </c>
    </row>
    <row r="1118" spans="1:26" x14ac:dyDescent="0.25">
      <c r="C1118" s="23" t="s">
        <v>296</v>
      </c>
      <c r="K1118" s="50">
        <f>SUM(I1110:I1117)</f>
        <v>0</v>
      </c>
    </row>
    <row r="1119" spans="1:26" x14ac:dyDescent="0.25">
      <c r="C1119" s="23" t="s">
        <v>297</v>
      </c>
      <c r="K1119" s="50">
        <f>SUM(K1118:K1118)</f>
        <v>0</v>
      </c>
    </row>
    <row r="1121" spans="1:26" ht="45" customHeight="1" x14ac:dyDescent="0.25">
      <c r="A1121" s="19" t="s">
        <v>59</v>
      </c>
      <c r="B1121" s="20" t="s">
        <v>45</v>
      </c>
      <c r="C1121" s="60" t="s">
        <v>60</v>
      </c>
      <c r="D1121" s="61"/>
      <c r="E1121" s="61"/>
      <c r="F1121" s="20"/>
      <c r="G1121" s="21" t="s">
        <v>272</v>
      </c>
      <c r="H1121" s="62">
        <v>1</v>
      </c>
      <c r="I1121" s="61"/>
      <c r="J1121" s="20" t="str">
        <f>+A1121</f>
        <v>PRE91-RETV</v>
      </c>
      <c r="K1121" s="48">
        <f>ROUND(K1131,2)</f>
        <v>0</v>
      </c>
      <c r="L1121" s="20"/>
      <c r="M1121" s="20"/>
      <c r="N1121" s="20"/>
      <c r="O1121" s="20"/>
      <c r="P1121" s="20"/>
      <c r="Q1121" s="20"/>
      <c r="R1121" s="20"/>
      <c r="S1121" s="20"/>
      <c r="T1121" s="20"/>
      <c r="U1121" s="20"/>
      <c r="V1121" s="20"/>
      <c r="W1121" s="20"/>
      <c r="X1121" s="20"/>
      <c r="Y1121" s="20"/>
      <c r="Z1121" s="20"/>
    </row>
    <row r="1122" spans="1:26" x14ac:dyDescent="0.25">
      <c r="A1122" s="15" t="s">
        <v>273</v>
      </c>
    </row>
    <row r="1123" spans="1:26" x14ac:dyDescent="0.25">
      <c r="A1123" t="s">
        <v>280</v>
      </c>
      <c r="B1123" t="s">
        <v>275</v>
      </c>
      <c r="C1123" t="s">
        <v>281</v>
      </c>
      <c r="D1123" s="49">
        <v>8.5000000000000006E-3</v>
      </c>
      <c r="E1123" t="s">
        <v>277</v>
      </c>
      <c r="F1123" t="s">
        <v>278</v>
      </c>
      <c r="G1123" s="22">
        <f>VLOOKUP(A1123,'T-SMP'!$E$10:$F$68,2,0)</f>
        <v>0</v>
      </c>
      <c r="H1123" t="s">
        <v>279</v>
      </c>
      <c r="I1123" s="22">
        <f>ROUND(D1123/H1121* G1123,5)</f>
        <v>0</v>
      </c>
      <c r="J1123" s="22"/>
    </row>
    <row r="1124" spans="1:26" x14ac:dyDescent="0.25">
      <c r="C1124" s="23" t="s">
        <v>282</v>
      </c>
      <c r="K1124" s="22">
        <f>SUM(I1123:I1123)</f>
        <v>0</v>
      </c>
    </row>
    <row r="1125" spans="1:26" x14ac:dyDescent="0.25">
      <c r="A1125" s="15" t="s">
        <v>289</v>
      </c>
    </row>
    <row r="1126" spans="1:26" ht="75" x14ac:dyDescent="0.25">
      <c r="A1126" t="s">
        <v>393</v>
      </c>
      <c r="B1126" t="s">
        <v>291</v>
      </c>
      <c r="C1126" s="33" t="s">
        <v>394</v>
      </c>
      <c r="D1126" s="49">
        <v>0.1</v>
      </c>
      <c r="F1126" t="s">
        <v>278</v>
      </c>
      <c r="G1126" s="22">
        <f>VLOOKUP(A1126,'T-SMP'!$E$10:$F$68,2,0)</f>
        <v>0</v>
      </c>
      <c r="H1126" t="s">
        <v>279</v>
      </c>
      <c r="I1126" s="22">
        <f>ROUND(D1126* G1126,5)</f>
        <v>0</v>
      </c>
      <c r="J1126" s="22"/>
    </row>
    <row r="1127" spans="1:26" x14ac:dyDescent="0.25">
      <c r="C1127" s="23" t="s">
        <v>293</v>
      </c>
      <c r="K1127" s="22">
        <f>SUM(I1126:I1126)</f>
        <v>0</v>
      </c>
    </row>
    <row r="1129" spans="1:26" x14ac:dyDescent="0.25">
      <c r="C1129" s="23" t="s">
        <v>294</v>
      </c>
      <c r="G1129">
        <v>1.5</v>
      </c>
      <c r="H1129" t="s">
        <v>295</v>
      </c>
      <c r="I1129">
        <f>ROUND(G1129/100*K1124,5)</f>
        <v>0</v>
      </c>
    </row>
    <row r="1130" spans="1:26" x14ac:dyDescent="0.25">
      <c r="C1130" s="23" t="s">
        <v>296</v>
      </c>
      <c r="K1130" s="50">
        <f>SUM(I1122:I1129)</f>
        <v>0</v>
      </c>
    </row>
    <row r="1131" spans="1:26" x14ac:dyDescent="0.25">
      <c r="C1131" s="23" t="s">
        <v>297</v>
      </c>
      <c r="K1131" s="50">
        <f>SUM(K1130:K1130)</f>
        <v>0</v>
      </c>
    </row>
    <row r="1133" spans="1:26" ht="45" customHeight="1" x14ac:dyDescent="0.25">
      <c r="A1133" s="19" t="s">
        <v>63</v>
      </c>
      <c r="B1133" s="20" t="s">
        <v>45</v>
      </c>
      <c r="C1133" s="60" t="s">
        <v>64</v>
      </c>
      <c r="D1133" s="61"/>
      <c r="E1133" s="61"/>
      <c r="F1133" s="20"/>
      <c r="G1133" s="21" t="s">
        <v>272</v>
      </c>
      <c r="H1133" s="62">
        <v>1</v>
      </c>
      <c r="I1133" s="61"/>
      <c r="J1133" s="20" t="str">
        <f>+A1133</f>
        <v>PRE91-TALV</v>
      </c>
      <c r="K1133" s="48">
        <f>ROUND(K1146,2)</f>
        <v>0</v>
      </c>
      <c r="L1133" s="20"/>
      <c r="M1133" s="20"/>
      <c r="N1133" s="20"/>
      <c r="O1133" s="20"/>
      <c r="P1133" s="20"/>
      <c r="Q1133" s="20"/>
      <c r="R1133" s="20"/>
      <c r="S1133" s="20"/>
      <c r="T1133" s="20"/>
      <c r="U1133" s="20"/>
      <c r="V1133" s="20"/>
      <c r="W1133" s="20"/>
      <c r="X1133" s="20"/>
      <c r="Y1133" s="20"/>
      <c r="Z1133" s="20"/>
    </row>
    <row r="1134" spans="1:26" x14ac:dyDescent="0.25">
      <c r="A1134" s="15" t="s">
        <v>273</v>
      </c>
    </row>
    <row r="1135" spans="1:26" x14ac:dyDescent="0.25">
      <c r="A1135" t="s">
        <v>280</v>
      </c>
      <c r="B1135" t="s">
        <v>275</v>
      </c>
      <c r="C1135" t="s">
        <v>281</v>
      </c>
      <c r="D1135" s="49">
        <v>5.0000000000000001E-3</v>
      </c>
      <c r="E1135" t="s">
        <v>277</v>
      </c>
      <c r="F1135" t="s">
        <v>278</v>
      </c>
      <c r="G1135" s="22">
        <f>VLOOKUP(A1135,'T-SMP'!$E$10:$F$68,2,0)</f>
        <v>0</v>
      </c>
      <c r="H1135" t="s">
        <v>279</v>
      </c>
      <c r="I1135" s="22">
        <f>ROUND(D1135/H1133* G1135,5)</f>
        <v>0</v>
      </c>
      <c r="J1135" s="22"/>
    </row>
    <row r="1136" spans="1:26" x14ac:dyDescent="0.25">
      <c r="C1136" s="23" t="s">
        <v>282</v>
      </c>
      <c r="K1136" s="22">
        <f>SUM(I1135:I1135)</f>
        <v>0</v>
      </c>
    </row>
    <row r="1137" spans="1:26" x14ac:dyDescent="0.25">
      <c r="A1137" s="15" t="s">
        <v>283</v>
      </c>
    </row>
    <row r="1138" spans="1:26" x14ac:dyDescent="0.25">
      <c r="A1138" t="s">
        <v>371</v>
      </c>
      <c r="B1138" t="s">
        <v>275</v>
      </c>
      <c r="C1138" t="s">
        <v>324</v>
      </c>
      <c r="D1138" s="49">
        <v>5.0000000000000001E-3</v>
      </c>
      <c r="E1138" t="s">
        <v>277</v>
      </c>
      <c r="F1138" t="s">
        <v>278</v>
      </c>
      <c r="G1138" s="22">
        <f>VLOOKUP(A1138,'T-SMP'!$E$10:$F$68,2,0)</f>
        <v>0</v>
      </c>
      <c r="H1138" t="s">
        <v>279</v>
      </c>
      <c r="I1138" s="22">
        <f>ROUND(D1138/H1133* G1138,5)</f>
        <v>0</v>
      </c>
      <c r="J1138" s="22"/>
    </row>
    <row r="1139" spans="1:26" x14ac:dyDescent="0.25">
      <c r="C1139" s="23" t="s">
        <v>288</v>
      </c>
      <c r="K1139" s="22">
        <f>SUM(I1138:I1138)</f>
        <v>0</v>
      </c>
    </row>
    <row r="1140" spans="1:26" x14ac:dyDescent="0.25">
      <c r="A1140" s="15" t="s">
        <v>289</v>
      </c>
    </row>
    <row r="1141" spans="1:26" ht="75" x14ac:dyDescent="0.25">
      <c r="A1141" t="s">
        <v>393</v>
      </c>
      <c r="B1141" t="s">
        <v>291</v>
      </c>
      <c r="C1141" s="33" t="s">
        <v>394</v>
      </c>
      <c r="D1141" s="49">
        <v>0.1</v>
      </c>
      <c r="F1141" t="s">
        <v>278</v>
      </c>
      <c r="G1141" s="22">
        <f>VLOOKUP(A1141,'T-SMP'!$E$10:$F$68,2,0)</f>
        <v>0</v>
      </c>
      <c r="H1141" t="s">
        <v>279</v>
      </c>
      <c r="I1141" s="22">
        <f>ROUND(D1141* G1141,5)</f>
        <v>0</v>
      </c>
      <c r="J1141" s="22"/>
    </row>
    <row r="1142" spans="1:26" x14ac:dyDescent="0.25">
      <c r="C1142" s="23" t="s">
        <v>293</v>
      </c>
      <c r="K1142" s="22">
        <f>SUM(I1141:I1141)</f>
        <v>0</v>
      </c>
    </row>
    <row r="1144" spans="1:26" x14ac:dyDescent="0.25">
      <c r="C1144" s="23" t="s">
        <v>294</v>
      </c>
      <c r="G1144">
        <v>1.5</v>
      </c>
      <c r="H1144" t="s">
        <v>295</v>
      </c>
      <c r="I1144">
        <f>ROUND(G1144/100*K1136,5)</f>
        <v>0</v>
      </c>
    </row>
    <row r="1145" spans="1:26" x14ac:dyDescent="0.25">
      <c r="C1145" s="23" t="s">
        <v>296</v>
      </c>
      <c r="K1145" s="50">
        <f>SUM(I1134:I1144)</f>
        <v>0</v>
      </c>
    </row>
    <row r="1146" spans="1:26" x14ac:dyDescent="0.25">
      <c r="C1146" s="23" t="s">
        <v>297</v>
      </c>
      <c r="K1146" s="50">
        <f>SUM(K1145:K1145)</f>
        <v>0</v>
      </c>
    </row>
    <row r="1148" spans="1:26" ht="45" customHeight="1" x14ac:dyDescent="0.25">
      <c r="A1148" s="19" t="s">
        <v>34</v>
      </c>
      <c r="B1148" s="20" t="s">
        <v>17</v>
      </c>
      <c r="C1148" s="60" t="s">
        <v>35</v>
      </c>
      <c r="D1148" s="61"/>
      <c r="E1148" s="61"/>
      <c r="F1148" s="20"/>
      <c r="G1148" s="21" t="s">
        <v>272</v>
      </c>
      <c r="H1148" s="62">
        <v>1</v>
      </c>
      <c r="I1148" s="61"/>
      <c r="J1148" s="20" t="str">
        <f>+A1148</f>
        <v>PRELZ-I7ZL</v>
      </c>
      <c r="K1148" s="48">
        <f>ROUND(K1159,2)</f>
        <v>0</v>
      </c>
      <c r="L1148" s="20"/>
      <c r="M1148" s="20"/>
      <c r="N1148" s="20"/>
      <c r="O1148" s="20"/>
      <c r="P1148" s="20"/>
      <c r="Q1148" s="20"/>
      <c r="R1148" s="20"/>
      <c r="S1148" s="20"/>
      <c r="T1148" s="20"/>
      <c r="U1148" s="20"/>
      <c r="V1148" s="20"/>
      <c r="W1148" s="20"/>
      <c r="X1148" s="20"/>
      <c r="Y1148" s="20"/>
      <c r="Z1148" s="20"/>
    </row>
    <row r="1149" spans="1:26" x14ac:dyDescent="0.25">
      <c r="A1149" s="15" t="s">
        <v>273</v>
      </c>
    </row>
    <row r="1150" spans="1:26" x14ac:dyDescent="0.25">
      <c r="A1150" t="s">
        <v>280</v>
      </c>
      <c r="B1150" t="s">
        <v>275</v>
      </c>
      <c r="C1150" t="s">
        <v>281</v>
      </c>
      <c r="D1150" s="49">
        <v>3.8E-3</v>
      </c>
      <c r="E1150" t="s">
        <v>277</v>
      </c>
      <c r="F1150" t="s">
        <v>278</v>
      </c>
      <c r="G1150" s="22">
        <f>VLOOKUP(A1150,'T-SMP'!$E$10:$F$68,2,0)</f>
        <v>0</v>
      </c>
      <c r="H1150" t="s">
        <v>279</v>
      </c>
      <c r="I1150" s="22">
        <f>ROUND(D1150/H1148* G1150,5)</f>
        <v>0</v>
      </c>
      <c r="J1150" s="22"/>
    </row>
    <row r="1151" spans="1:26" x14ac:dyDescent="0.25">
      <c r="A1151" t="s">
        <v>274</v>
      </c>
      <c r="B1151" t="s">
        <v>275</v>
      </c>
      <c r="C1151" t="s">
        <v>276</v>
      </c>
      <c r="D1151" s="49">
        <v>1E-3</v>
      </c>
      <c r="E1151" t="s">
        <v>277</v>
      </c>
      <c r="F1151" t="s">
        <v>278</v>
      </c>
      <c r="G1151" s="22">
        <f>VLOOKUP(A1151,'T-SMP'!$E$10:$F$68,2,0)</f>
        <v>0</v>
      </c>
      <c r="H1151" t="s">
        <v>279</v>
      </c>
      <c r="I1151" s="22">
        <f>ROUND(D1151/H1148* G1151,5)</f>
        <v>0</v>
      </c>
      <c r="J1151" s="22"/>
    </row>
    <row r="1152" spans="1:26" x14ac:dyDescent="0.25">
      <c r="C1152" s="23" t="s">
        <v>282</v>
      </c>
      <c r="K1152" s="22">
        <f>SUM(I1150:I1151)</f>
        <v>0</v>
      </c>
    </row>
    <row r="1153" spans="1:26" x14ac:dyDescent="0.25">
      <c r="A1153" s="15" t="s">
        <v>283</v>
      </c>
      <c r="C1153" s="33"/>
    </row>
    <row r="1154" spans="1:26" ht="30" x14ac:dyDescent="0.25">
      <c r="A1154" t="s">
        <v>490</v>
      </c>
      <c r="B1154" t="s">
        <v>275</v>
      </c>
      <c r="C1154" s="33" t="s">
        <v>491</v>
      </c>
      <c r="D1154" s="49">
        <v>3.8E-3</v>
      </c>
      <c r="E1154" t="s">
        <v>277</v>
      </c>
      <c r="F1154" t="s">
        <v>278</v>
      </c>
      <c r="G1154" s="22">
        <f>VLOOKUP(A1154,'T-SMP'!$E$10:$F$68,2,0)</f>
        <v>0</v>
      </c>
      <c r="H1154" t="s">
        <v>279</v>
      </c>
      <c r="I1154" s="22">
        <f>ROUND(D1154/H1148* G1154,5)</f>
        <v>0</v>
      </c>
      <c r="J1154" s="22"/>
    </row>
    <row r="1155" spans="1:26" x14ac:dyDescent="0.25">
      <c r="C1155" s="23" t="s">
        <v>288</v>
      </c>
      <c r="K1155" s="22">
        <f>SUM(I1154:I1154)</f>
        <v>0</v>
      </c>
    </row>
    <row r="1157" spans="1:26" x14ac:dyDescent="0.25">
      <c r="C1157" s="23" t="s">
        <v>294</v>
      </c>
      <c r="G1157">
        <v>1.5</v>
      </c>
      <c r="H1157" t="s">
        <v>295</v>
      </c>
      <c r="I1157">
        <f>ROUND(G1157/100*K1152,5)</f>
        <v>0</v>
      </c>
    </row>
    <row r="1158" spans="1:26" x14ac:dyDescent="0.25">
      <c r="C1158" s="23" t="s">
        <v>296</v>
      </c>
      <c r="K1158" s="50">
        <f>SUM(I1149:I1157)</f>
        <v>0</v>
      </c>
    </row>
    <row r="1159" spans="1:26" x14ac:dyDescent="0.25">
      <c r="C1159" s="23" t="s">
        <v>297</v>
      </c>
      <c r="K1159" s="50">
        <f>SUM(K1158:K1158)</f>
        <v>0</v>
      </c>
    </row>
    <row r="1161" spans="1:26" ht="45" customHeight="1" x14ac:dyDescent="0.25">
      <c r="A1161" s="19" t="s">
        <v>36</v>
      </c>
      <c r="B1161" s="20" t="s">
        <v>17</v>
      </c>
      <c r="C1161" s="60" t="s">
        <v>37</v>
      </c>
      <c r="D1161" s="61"/>
      <c r="E1161" s="61"/>
      <c r="F1161" s="20"/>
      <c r="G1161" s="21" t="s">
        <v>272</v>
      </c>
      <c r="H1161" s="62">
        <v>1</v>
      </c>
      <c r="I1161" s="61"/>
      <c r="J1161" s="20" t="str">
        <f>+A1161</f>
        <v>PRELZ-I7ZM</v>
      </c>
      <c r="K1161" s="48">
        <f>ROUND(K1171,2)</f>
        <v>0</v>
      </c>
      <c r="L1161" s="20"/>
      <c r="M1161" s="20"/>
      <c r="N1161" s="20"/>
      <c r="O1161" s="20"/>
      <c r="P1161" s="20"/>
      <c r="Q1161" s="20"/>
      <c r="R1161" s="20"/>
      <c r="S1161" s="20"/>
      <c r="T1161" s="20"/>
      <c r="U1161" s="20"/>
      <c r="V1161" s="20"/>
      <c r="W1161" s="20"/>
      <c r="X1161" s="20"/>
      <c r="Y1161" s="20"/>
      <c r="Z1161" s="20"/>
    </row>
    <row r="1162" spans="1:26" x14ac:dyDescent="0.25">
      <c r="A1162" s="15" t="s">
        <v>273</v>
      </c>
    </row>
    <row r="1163" spans="1:26" x14ac:dyDescent="0.25">
      <c r="A1163" t="s">
        <v>274</v>
      </c>
      <c r="B1163" t="s">
        <v>275</v>
      </c>
      <c r="C1163" t="s">
        <v>276</v>
      </c>
      <c r="D1163" s="49">
        <v>6.7000000000000002E-3</v>
      </c>
      <c r="E1163" t="s">
        <v>277</v>
      </c>
      <c r="F1163" t="s">
        <v>278</v>
      </c>
      <c r="G1163" s="22">
        <f>VLOOKUP(A1163,'T-SMP'!$E$10:$F$68,2,0)</f>
        <v>0</v>
      </c>
      <c r="H1163" t="s">
        <v>279</v>
      </c>
      <c r="I1163" s="22">
        <f>ROUND(D1163/H1161* G1163,5)</f>
        <v>0</v>
      </c>
      <c r="J1163" s="22"/>
    </row>
    <row r="1164" spans="1:26" x14ac:dyDescent="0.25">
      <c r="C1164" s="23" t="s">
        <v>282</v>
      </c>
      <c r="K1164" s="22">
        <f>SUM(I1163:I1163)</f>
        <v>0</v>
      </c>
    </row>
    <row r="1165" spans="1:26" x14ac:dyDescent="0.25">
      <c r="A1165" s="15" t="s">
        <v>283</v>
      </c>
    </row>
    <row r="1166" spans="1:26" ht="30" x14ac:dyDescent="0.25">
      <c r="A1166" t="s">
        <v>456</v>
      </c>
      <c r="B1166" t="s">
        <v>275</v>
      </c>
      <c r="C1166" s="33" t="s">
        <v>457</v>
      </c>
      <c r="D1166" s="49">
        <v>5.33E-2</v>
      </c>
      <c r="E1166" t="s">
        <v>277</v>
      </c>
      <c r="F1166" t="s">
        <v>278</v>
      </c>
      <c r="G1166" s="22">
        <f>VLOOKUP(A1166,'T-SMP'!$E$10:$F$68,2,0)</f>
        <v>0</v>
      </c>
      <c r="H1166" t="s">
        <v>279</v>
      </c>
      <c r="I1166" s="22">
        <f>ROUND(D1166/H1161* G1166,5)</f>
        <v>0</v>
      </c>
      <c r="J1166" s="22"/>
    </row>
    <row r="1167" spans="1:26" x14ac:dyDescent="0.25">
      <c r="C1167" s="23" t="s">
        <v>288</v>
      </c>
      <c r="K1167" s="22">
        <f>SUM(I1166:I1166)</f>
        <v>0</v>
      </c>
    </row>
    <row r="1169" spans="1:26" x14ac:dyDescent="0.25">
      <c r="C1169" s="23" t="s">
        <v>294</v>
      </c>
      <c r="G1169">
        <v>1.5</v>
      </c>
      <c r="H1169" t="s">
        <v>295</v>
      </c>
      <c r="I1169">
        <f>ROUND(G1169/100*K1164,5)</f>
        <v>0</v>
      </c>
    </row>
    <row r="1170" spans="1:26" x14ac:dyDescent="0.25">
      <c r="C1170" s="23" t="s">
        <v>296</v>
      </c>
      <c r="K1170" s="50">
        <f>SUM(I1162:I1169)</f>
        <v>0</v>
      </c>
    </row>
    <row r="1171" spans="1:26" x14ac:dyDescent="0.25">
      <c r="C1171" s="23" t="s">
        <v>297</v>
      </c>
      <c r="K1171" s="50">
        <f>SUM(K1170:K1170)</f>
        <v>0</v>
      </c>
    </row>
    <row r="1173" spans="1:26" ht="45" customHeight="1" x14ac:dyDescent="0.25">
      <c r="A1173" s="19" t="s">
        <v>38</v>
      </c>
      <c r="B1173" s="20" t="s">
        <v>17</v>
      </c>
      <c r="C1173" s="60" t="s">
        <v>39</v>
      </c>
      <c r="D1173" s="61"/>
      <c r="E1173" s="61"/>
      <c r="F1173" s="20"/>
      <c r="G1173" s="21" t="s">
        <v>272</v>
      </c>
      <c r="H1173" s="62">
        <v>1</v>
      </c>
      <c r="I1173" s="61"/>
      <c r="J1173" s="20" t="str">
        <f>+A1173</f>
        <v>PRELZ-I7ZP</v>
      </c>
      <c r="K1173" s="48">
        <f>ROUND(K1187,2)</f>
        <v>0</v>
      </c>
      <c r="L1173" s="20"/>
      <c r="M1173" s="20"/>
      <c r="N1173" s="20"/>
      <c r="O1173" s="20"/>
      <c r="P1173" s="20"/>
      <c r="Q1173" s="20"/>
      <c r="R1173" s="20"/>
      <c r="S1173" s="20"/>
      <c r="T1173" s="20"/>
      <c r="U1173" s="20"/>
      <c r="V1173" s="20"/>
      <c r="W1173" s="20"/>
      <c r="X1173" s="20"/>
      <c r="Y1173" s="20"/>
      <c r="Z1173" s="20"/>
    </row>
    <row r="1174" spans="1:26" x14ac:dyDescent="0.25">
      <c r="A1174" s="15" t="s">
        <v>273</v>
      </c>
    </row>
    <row r="1175" spans="1:26" x14ac:dyDescent="0.25">
      <c r="A1175" t="s">
        <v>274</v>
      </c>
      <c r="B1175" t="s">
        <v>275</v>
      </c>
      <c r="C1175" t="s">
        <v>276</v>
      </c>
      <c r="D1175" s="49">
        <v>6.3E-3</v>
      </c>
      <c r="E1175" t="s">
        <v>277</v>
      </c>
      <c r="F1175" t="s">
        <v>278</v>
      </c>
      <c r="G1175" s="22">
        <f>VLOOKUP(A1175,'T-SMP'!$E$10:$F$68,2,0)</f>
        <v>0</v>
      </c>
      <c r="H1175" t="s">
        <v>279</v>
      </c>
      <c r="I1175" s="22">
        <f>ROUND(D1175/H1173* G1175,5)</f>
        <v>0</v>
      </c>
      <c r="J1175" s="22"/>
    </row>
    <row r="1176" spans="1:26" x14ac:dyDescent="0.25">
      <c r="C1176" s="23" t="s">
        <v>282</v>
      </c>
      <c r="K1176" s="22">
        <f>SUM(I1175:I1175)</f>
        <v>0</v>
      </c>
    </row>
    <row r="1177" spans="1:26" x14ac:dyDescent="0.25">
      <c r="A1177" s="15" t="s">
        <v>283</v>
      </c>
    </row>
    <row r="1178" spans="1:26" x14ac:dyDescent="0.25">
      <c r="A1178" t="s">
        <v>454</v>
      </c>
      <c r="B1178" t="s">
        <v>275</v>
      </c>
      <c r="C1178" t="s">
        <v>455</v>
      </c>
      <c r="D1178" s="49">
        <v>4.4400000000000002E-2</v>
      </c>
      <c r="E1178" t="s">
        <v>277</v>
      </c>
      <c r="F1178" t="s">
        <v>278</v>
      </c>
      <c r="G1178" s="22">
        <f>VLOOKUP(A1178,'T-SMP'!$E$10:$F$68,2,0)</f>
        <v>0</v>
      </c>
      <c r="H1178" t="s">
        <v>279</v>
      </c>
      <c r="I1178" s="22">
        <f>ROUND(D1178/H1173* G1178,5)</f>
        <v>0</v>
      </c>
      <c r="J1178" s="22"/>
    </row>
    <row r="1179" spans="1:26" ht="30" x14ac:dyDescent="0.25">
      <c r="A1179" t="s">
        <v>492</v>
      </c>
      <c r="B1179" t="s">
        <v>275</v>
      </c>
      <c r="C1179" s="33" t="s">
        <v>493</v>
      </c>
      <c r="D1179" s="49">
        <v>5.5999999999999999E-3</v>
      </c>
      <c r="E1179" t="s">
        <v>277</v>
      </c>
      <c r="F1179" t="s">
        <v>278</v>
      </c>
      <c r="G1179" s="22">
        <f>VLOOKUP(A1179,'T-SMP'!$E$10:$F$68,2,0)</f>
        <v>0</v>
      </c>
      <c r="H1179" t="s">
        <v>279</v>
      </c>
      <c r="I1179" s="22">
        <f>ROUND(D1179/H1173* G1179,5)</f>
        <v>0</v>
      </c>
      <c r="J1179" s="22"/>
    </row>
    <row r="1180" spans="1:26" x14ac:dyDescent="0.25">
      <c r="C1180" s="23" t="s">
        <v>288</v>
      </c>
      <c r="K1180" s="22">
        <f>SUM(I1178:I1179)</f>
        <v>0</v>
      </c>
    </row>
    <row r="1181" spans="1:26" x14ac:dyDescent="0.25">
      <c r="A1181" s="15" t="s">
        <v>289</v>
      </c>
    </row>
    <row r="1182" spans="1:26" ht="75" x14ac:dyDescent="0.25">
      <c r="A1182" t="s">
        <v>304</v>
      </c>
      <c r="B1182" t="s">
        <v>291</v>
      </c>
      <c r="C1182" s="33" t="s">
        <v>305</v>
      </c>
      <c r="D1182" s="49">
        <v>0.02</v>
      </c>
      <c r="F1182" t="s">
        <v>278</v>
      </c>
      <c r="G1182" s="22">
        <f>VLOOKUP(A1182,'T-SMP'!$E$10:$F$68,2,0)</f>
        <v>0</v>
      </c>
      <c r="H1182" t="s">
        <v>279</v>
      </c>
      <c r="I1182" s="22">
        <f>ROUND(D1182* G1182,5)</f>
        <v>0</v>
      </c>
      <c r="J1182" s="22"/>
    </row>
    <row r="1183" spans="1:26" x14ac:dyDescent="0.25">
      <c r="C1183" s="23" t="s">
        <v>293</v>
      </c>
      <c r="K1183" s="22">
        <f>SUM(I1182:I1182)</f>
        <v>0</v>
      </c>
    </row>
    <row r="1185" spans="1:26" x14ac:dyDescent="0.25">
      <c r="C1185" s="23" t="s">
        <v>294</v>
      </c>
      <c r="G1185">
        <v>1.5</v>
      </c>
      <c r="H1185" t="s">
        <v>295</v>
      </c>
      <c r="I1185">
        <f>ROUND(G1185/100*K1176,5)</f>
        <v>0</v>
      </c>
    </row>
    <row r="1186" spans="1:26" x14ac:dyDescent="0.25">
      <c r="C1186" s="23" t="s">
        <v>296</v>
      </c>
      <c r="K1186" s="50">
        <f>SUM(I1174:I1185)</f>
        <v>0</v>
      </c>
    </row>
    <row r="1187" spans="1:26" x14ac:dyDescent="0.25">
      <c r="C1187" s="23" t="s">
        <v>297</v>
      </c>
      <c r="K1187" s="50">
        <f>SUM(K1186:K1186)</f>
        <v>0</v>
      </c>
    </row>
    <row r="1189" spans="1:26" ht="45" customHeight="1" x14ac:dyDescent="0.25">
      <c r="A1189" s="19" t="s">
        <v>27</v>
      </c>
      <c r="B1189" s="20" t="s">
        <v>28</v>
      </c>
      <c r="C1189" s="60" t="s">
        <v>29</v>
      </c>
      <c r="D1189" s="61"/>
      <c r="E1189" s="61"/>
      <c r="F1189" s="20"/>
      <c r="G1189" s="21" t="s">
        <v>272</v>
      </c>
      <c r="H1189" s="62">
        <v>1</v>
      </c>
      <c r="I1189" s="61"/>
      <c r="J1189" s="20" t="str">
        <f>+A1189</f>
        <v>PREM-INL6</v>
      </c>
      <c r="K1189" s="48">
        <f>ROUND(K1204,2)</f>
        <v>0</v>
      </c>
      <c r="L1189" s="20"/>
      <c r="M1189" s="20"/>
      <c r="N1189" s="20"/>
      <c r="O1189" s="20"/>
      <c r="P1189" s="20"/>
      <c r="Q1189" s="20"/>
      <c r="R1189" s="20"/>
      <c r="S1189" s="20"/>
      <c r="T1189" s="20"/>
      <c r="U1189" s="20"/>
      <c r="V1189" s="20"/>
      <c r="W1189" s="20"/>
      <c r="X1189" s="20"/>
      <c r="Y1189" s="20"/>
      <c r="Z1189" s="20"/>
    </row>
    <row r="1190" spans="1:26" x14ac:dyDescent="0.25">
      <c r="A1190" s="15" t="s">
        <v>273</v>
      </c>
    </row>
    <row r="1191" spans="1:26" x14ac:dyDescent="0.25">
      <c r="A1191" t="s">
        <v>274</v>
      </c>
      <c r="B1191" t="s">
        <v>275</v>
      </c>
      <c r="C1191" t="s">
        <v>276</v>
      </c>
      <c r="D1191" s="49">
        <v>2.86E-2</v>
      </c>
      <c r="E1191" t="s">
        <v>277</v>
      </c>
      <c r="F1191" t="s">
        <v>278</v>
      </c>
      <c r="G1191" s="22">
        <f>VLOOKUP(A1191,'T-SMP'!$E$10:$F$68,2,0)</f>
        <v>0</v>
      </c>
      <c r="H1191" t="s">
        <v>279</v>
      </c>
      <c r="I1191" s="22">
        <f>ROUND(D1191/H1189* G1191,5)</f>
        <v>0</v>
      </c>
      <c r="J1191" s="22"/>
    </row>
    <row r="1192" spans="1:26" x14ac:dyDescent="0.25">
      <c r="A1192" t="s">
        <v>280</v>
      </c>
      <c r="B1192" t="s">
        <v>275</v>
      </c>
      <c r="C1192" t="s">
        <v>281</v>
      </c>
      <c r="D1192" s="49">
        <v>2.29E-2</v>
      </c>
      <c r="E1192" t="s">
        <v>277</v>
      </c>
      <c r="F1192" t="s">
        <v>278</v>
      </c>
      <c r="G1192" s="22">
        <f>VLOOKUP(A1192,'T-SMP'!$E$10:$F$68,2,0)</f>
        <v>0</v>
      </c>
      <c r="H1192" t="s">
        <v>279</v>
      </c>
      <c r="I1192" s="22">
        <f>ROUND(D1192/H1189* G1192,5)</f>
        <v>0</v>
      </c>
      <c r="J1192" s="22"/>
    </row>
    <row r="1193" spans="1:26" x14ac:dyDescent="0.25">
      <c r="C1193" s="23" t="s">
        <v>282</v>
      </c>
      <c r="K1193" s="22">
        <f>SUM(I1191:I1192)</f>
        <v>0</v>
      </c>
    </row>
    <row r="1194" spans="1:26" x14ac:dyDescent="0.25">
      <c r="A1194" s="15" t="s">
        <v>283</v>
      </c>
    </row>
    <row r="1195" spans="1:26" x14ac:dyDescent="0.25">
      <c r="A1195" t="s">
        <v>494</v>
      </c>
      <c r="B1195" t="s">
        <v>275</v>
      </c>
      <c r="C1195" t="s">
        <v>495</v>
      </c>
      <c r="D1195" s="49">
        <v>2.29E-2</v>
      </c>
      <c r="E1195" t="s">
        <v>277</v>
      </c>
      <c r="F1195" t="s">
        <v>278</v>
      </c>
      <c r="G1195" s="22">
        <f>VLOOKUP(A1195,'T-SMP'!$E$10:$F$68,2,0)</f>
        <v>0</v>
      </c>
      <c r="H1195" t="s">
        <v>279</v>
      </c>
      <c r="I1195" s="22">
        <f>ROUND(D1195/H1189* G1195,5)</f>
        <v>0</v>
      </c>
      <c r="J1195" s="22"/>
    </row>
    <row r="1196" spans="1:26" x14ac:dyDescent="0.25">
      <c r="C1196" s="23" t="s">
        <v>288</v>
      </c>
      <c r="K1196" s="22">
        <f>SUM(I1195:I1195)</f>
        <v>0</v>
      </c>
    </row>
    <row r="1197" spans="1:26" x14ac:dyDescent="0.25">
      <c r="A1197" s="15" t="s">
        <v>289</v>
      </c>
    </row>
    <row r="1198" spans="1:26" x14ac:dyDescent="0.25">
      <c r="A1198" t="s">
        <v>427</v>
      </c>
      <c r="B1198" t="s">
        <v>17</v>
      </c>
      <c r="C1198" t="s">
        <v>316</v>
      </c>
      <c r="D1198" s="49">
        <v>1E-4</v>
      </c>
      <c r="F1198" t="s">
        <v>278</v>
      </c>
      <c r="G1198" s="22">
        <f>VLOOKUP(A1198,'T-SMP'!$E$10:$F$68,2,0)</f>
        <v>0</v>
      </c>
      <c r="H1198" t="s">
        <v>279</v>
      </c>
      <c r="I1198" s="22">
        <f>ROUND(D1198* G1198,5)</f>
        <v>0</v>
      </c>
      <c r="J1198" s="22"/>
    </row>
    <row r="1199" spans="1:26" x14ac:dyDescent="0.25">
      <c r="A1199" t="s">
        <v>496</v>
      </c>
      <c r="B1199" t="s">
        <v>497</v>
      </c>
      <c r="C1199" t="s">
        <v>498</v>
      </c>
      <c r="D1199" s="49">
        <v>6.0000000000000001E-3</v>
      </c>
      <c r="F1199" t="s">
        <v>278</v>
      </c>
      <c r="G1199" s="22">
        <f>VLOOKUP(A1199,'T-SMP'!$E$10:$F$68,2,0)</f>
        <v>0</v>
      </c>
      <c r="H1199" t="s">
        <v>279</v>
      </c>
      <c r="I1199" s="22">
        <f>ROUND(D1199* G1199,5)</f>
        <v>0</v>
      </c>
      <c r="J1199" s="22"/>
    </row>
    <row r="1200" spans="1:26" x14ac:dyDescent="0.25">
      <c r="C1200" s="23" t="s">
        <v>293</v>
      </c>
      <c r="K1200" s="22">
        <f>SUM(I1198:I1199)</f>
        <v>0</v>
      </c>
    </row>
    <row r="1202" spans="1:26" x14ac:dyDescent="0.25">
      <c r="C1202" s="23" t="s">
        <v>294</v>
      </c>
      <c r="G1202">
        <v>1.5</v>
      </c>
      <c r="H1202" t="s">
        <v>295</v>
      </c>
      <c r="I1202">
        <f>ROUND(G1202/100*K1193,5)</f>
        <v>0</v>
      </c>
    </row>
    <row r="1203" spans="1:26" x14ac:dyDescent="0.25">
      <c r="C1203" s="23" t="s">
        <v>296</v>
      </c>
      <c r="K1203" s="50">
        <f>SUM(I1190:I1202)</f>
        <v>0</v>
      </c>
    </row>
    <row r="1204" spans="1:26" x14ac:dyDescent="0.25">
      <c r="C1204" s="23" t="s">
        <v>297</v>
      </c>
      <c r="K1204" s="50">
        <f>SUM(K1203:K1203)</f>
        <v>0</v>
      </c>
    </row>
    <row r="1206" spans="1:26" ht="45" customHeight="1" x14ac:dyDescent="0.25">
      <c r="A1206" s="19" t="s">
        <v>30</v>
      </c>
      <c r="B1206" s="20" t="s">
        <v>28</v>
      </c>
      <c r="C1206" s="60" t="s">
        <v>31</v>
      </c>
      <c r="D1206" s="61"/>
      <c r="E1206" s="61"/>
      <c r="F1206" s="20"/>
      <c r="G1206" s="21" t="s">
        <v>272</v>
      </c>
      <c r="H1206" s="62">
        <v>1</v>
      </c>
      <c r="I1206" s="61"/>
      <c r="J1206" s="20" t="str">
        <f>+A1206</f>
        <v>PREM-INL7</v>
      </c>
      <c r="K1206" s="48">
        <f>ROUND(K1221,2)</f>
        <v>0</v>
      </c>
      <c r="L1206" s="20"/>
      <c r="M1206" s="20"/>
      <c r="N1206" s="20"/>
      <c r="O1206" s="20"/>
      <c r="P1206" s="20"/>
      <c r="Q1206" s="20"/>
      <c r="R1206" s="20"/>
      <c r="S1206" s="20"/>
      <c r="T1206" s="20"/>
      <c r="U1206" s="20"/>
      <c r="V1206" s="20"/>
      <c r="W1206" s="20"/>
      <c r="X1206" s="20"/>
      <c r="Y1206" s="20"/>
      <c r="Z1206" s="20"/>
    </row>
    <row r="1207" spans="1:26" x14ac:dyDescent="0.25">
      <c r="A1207" s="15" t="s">
        <v>273</v>
      </c>
    </row>
    <row r="1208" spans="1:26" x14ac:dyDescent="0.25">
      <c r="A1208" t="s">
        <v>280</v>
      </c>
      <c r="B1208" t="s">
        <v>275</v>
      </c>
      <c r="C1208" t="s">
        <v>281</v>
      </c>
      <c r="D1208" s="49">
        <v>6.1499999999999999E-2</v>
      </c>
      <c r="E1208" t="s">
        <v>277</v>
      </c>
      <c r="F1208" t="s">
        <v>278</v>
      </c>
      <c r="G1208" s="22">
        <f>VLOOKUP(A1208,'T-SMP'!$E$10:$F$68,2,0)</f>
        <v>0</v>
      </c>
      <c r="H1208" t="s">
        <v>279</v>
      </c>
      <c r="I1208" s="22">
        <f>ROUND(D1208/H1206* G1208,5)</f>
        <v>0</v>
      </c>
      <c r="J1208" s="22"/>
    </row>
    <row r="1209" spans="1:26" x14ac:dyDescent="0.25">
      <c r="A1209" t="s">
        <v>274</v>
      </c>
      <c r="B1209" t="s">
        <v>275</v>
      </c>
      <c r="C1209" t="s">
        <v>276</v>
      </c>
      <c r="D1209" s="49">
        <v>7.6899999999999996E-2</v>
      </c>
      <c r="E1209" t="s">
        <v>277</v>
      </c>
      <c r="F1209" t="s">
        <v>278</v>
      </c>
      <c r="G1209" s="22">
        <f>VLOOKUP(A1209,'T-SMP'!$E$10:$F$68,2,0)</f>
        <v>0</v>
      </c>
      <c r="H1209" t="s">
        <v>279</v>
      </c>
      <c r="I1209" s="22">
        <f>ROUND(D1209/H1206* G1209,5)</f>
        <v>0</v>
      </c>
      <c r="J1209" s="22"/>
    </row>
    <row r="1210" spans="1:26" x14ac:dyDescent="0.25">
      <c r="C1210" s="23" t="s">
        <v>282</v>
      </c>
      <c r="K1210" s="22">
        <f>SUM(I1208:I1209)</f>
        <v>0</v>
      </c>
    </row>
    <row r="1211" spans="1:26" x14ac:dyDescent="0.25">
      <c r="A1211" s="15" t="s">
        <v>283</v>
      </c>
    </row>
    <row r="1212" spans="1:26" x14ac:dyDescent="0.25">
      <c r="A1212" t="s">
        <v>494</v>
      </c>
      <c r="B1212" t="s">
        <v>275</v>
      </c>
      <c r="C1212" t="s">
        <v>495</v>
      </c>
      <c r="D1212" s="49">
        <v>6.1499999999999999E-2</v>
      </c>
      <c r="E1212" t="s">
        <v>277</v>
      </c>
      <c r="F1212" t="s">
        <v>278</v>
      </c>
      <c r="G1212" s="22">
        <f>VLOOKUP(A1212,'T-SMP'!$E$10:$F$68,2,0)</f>
        <v>0</v>
      </c>
      <c r="H1212" t="s">
        <v>279</v>
      </c>
      <c r="I1212" s="22">
        <f>ROUND(D1212/H1206* G1212,5)</f>
        <v>0</v>
      </c>
      <c r="J1212" s="22"/>
    </row>
    <row r="1213" spans="1:26" x14ac:dyDescent="0.25">
      <c r="C1213" s="23" t="s">
        <v>288</v>
      </c>
      <c r="K1213" s="22">
        <f>SUM(I1212:I1212)</f>
        <v>0</v>
      </c>
    </row>
    <row r="1214" spans="1:26" x14ac:dyDescent="0.25">
      <c r="A1214" s="15" t="s">
        <v>289</v>
      </c>
    </row>
    <row r="1215" spans="1:26" x14ac:dyDescent="0.25">
      <c r="A1215" t="s">
        <v>496</v>
      </c>
      <c r="B1215" t="s">
        <v>497</v>
      </c>
      <c r="C1215" t="s">
        <v>498</v>
      </c>
      <c r="D1215" s="49">
        <v>1.4999999999999999E-2</v>
      </c>
      <c r="F1215" t="s">
        <v>278</v>
      </c>
      <c r="G1215" s="22">
        <f>VLOOKUP(A1215,'T-SMP'!$E$10:$F$68,2,0)</f>
        <v>0</v>
      </c>
      <c r="H1215" t="s">
        <v>279</v>
      </c>
      <c r="I1215" s="22">
        <f>ROUND(D1215* G1215,5)</f>
        <v>0</v>
      </c>
      <c r="J1215" s="22"/>
    </row>
    <row r="1216" spans="1:26" x14ac:dyDescent="0.25">
      <c r="A1216" t="s">
        <v>427</v>
      </c>
      <c r="B1216" t="s">
        <v>17</v>
      </c>
      <c r="C1216" t="s">
        <v>316</v>
      </c>
      <c r="D1216" s="49">
        <v>2.0000000000000001E-4</v>
      </c>
      <c r="F1216" t="s">
        <v>278</v>
      </c>
      <c r="G1216" s="22">
        <f>VLOOKUP(A1216,'T-SMP'!$E$10:$F$68,2,0)</f>
        <v>0</v>
      </c>
      <c r="H1216" t="s">
        <v>279</v>
      </c>
      <c r="I1216" s="22">
        <f>ROUND(D1216* G1216,5)</f>
        <v>0</v>
      </c>
      <c r="J1216" s="22"/>
    </row>
    <row r="1217" spans="1:26" x14ac:dyDescent="0.25">
      <c r="C1217" s="23" t="s">
        <v>293</v>
      </c>
      <c r="K1217" s="22">
        <f>SUM(I1215:I1216)</f>
        <v>0</v>
      </c>
    </row>
    <row r="1219" spans="1:26" x14ac:dyDescent="0.25">
      <c r="C1219" s="23" t="s">
        <v>294</v>
      </c>
      <c r="G1219">
        <v>1.5</v>
      </c>
      <c r="H1219" t="s">
        <v>295</v>
      </c>
      <c r="I1219">
        <f>ROUND(G1219/100*K1210,5)</f>
        <v>0</v>
      </c>
    </row>
    <row r="1220" spans="1:26" x14ac:dyDescent="0.25">
      <c r="C1220" s="23" t="s">
        <v>296</v>
      </c>
      <c r="K1220" s="50">
        <f>SUM(I1207:I1219)</f>
        <v>0</v>
      </c>
    </row>
    <row r="1221" spans="1:26" x14ac:dyDescent="0.25">
      <c r="C1221" s="23" t="s">
        <v>297</v>
      </c>
      <c r="K1221" s="50">
        <f>SUM(K1220:K1220)</f>
        <v>0</v>
      </c>
    </row>
    <row r="1223" spans="1:26" ht="45" customHeight="1" x14ac:dyDescent="0.25">
      <c r="A1223" s="19" t="s">
        <v>53</v>
      </c>
      <c r="B1223" s="20" t="s">
        <v>45</v>
      </c>
      <c r="C1223" s="60" t="s">
        <v>54</v>
      </c>
      <c r="D1223" s="61"/>
      <c r="E1223" s="61"/>
      <c r="F1223" s="20"/>
      <c r="G1223" s="21" t="s">
        <v>272</v>
      </c>
      <c r="H1223" s="62">
        <v>1</v>
      </c>
      <c r="I1223" s="61"/>
      <c r="J1223" s="20" t="str">
        <f>+A1223</f>
        <v>PRH0-ALT2</v>
      </c>
      <c r="K1223" s="48">
        <f>ROUND(K1233,2)</f>
        <v>0</v>
      </c>
      <c r="L1223" s="20"/>
      <c r="M1223" s="20"/>
      <c r="N1223" s="20"/>
      <c r="O1223" s="20"/>
      <c r="P1223" s="20"/>
      <c r="Q1223" s="20"/>
      <c r="R1223" s="20"/>
      <c r="S1223" s="20"/>
      <c r="T1223" s="20"/>
      <c r="U1223" s="20"/>
      <c r="V1223" s="20"/>
      <c r="W1223" s="20"/>
      <c r="X1223" s="20"/>
      <c r="Y1223" s="20"/>
      <c r="Z1223" s="20"/>
    </row>
    <row r="1224" spans="1:26" x14ac:dyDescent="0.25">
      <c r="A1224" s="15" t="s">
        <v>273</v>
      </c>
    </row>
    <row r="1225" spans="1:26" x14ac:dyDescent="0.25">
      <c r="A1225" t="s">
        <v>280</v>
      </c>
      <c r="B1225" t="s">
        <v>275</v>
      </c>
      <c r="C1225" t="s">
        <v>281</v>
      </c>
      <c r="D1225" s="49">
        <v>2E-3</v>
      </c>
      <c r="E1225" t="s">
        <v>277</v>
      </c>
      <c r="F1225" t="s">
        <v>278</v>
      </c>
      <c r="G1225" s="22">
        <f>VLOOKUP(A1225,'T-SMP'!$E$10:$F$68,2,0)</f>
        <v>0</v>
      </c>
      <c r="H1225" t="s">
        <v>279</v>
      </c>
      <c r="I1225" s="22">
        <f>ROUND(D1225/H1223* G1225,5)</f>
        <v>0</v>
      </c>
      <c r="J1225" s="22"/>
    </row>
    <row r="1226" spans="1:26" x14ac:dyDescent="0.25">
      <c r="C1226" s="23" t="s">
        <v>282</v>
      </c>
      <c r="K1226" s="22">
        <f>SUM(I1225:I1225)</f>
        <v>0</v>
      </c>
    </row>
    <row r="1227" spans="1:26" x14ac:dyDescent="0.25">
      <c r="A1227" s="15" t="s">
        <v>283</v>
      </c>
    </row>
    <row r="1228" spans="1:26" ht="30" x14ac:dyDescent="0.25">
      <c r="A1228" t="s">
        <v>499</v>
      </c>
      <c r="B1228" t="s">
        <v>275</v>
      </c>
      <c r="C1228" s="33" t="s">
        <v>500</v>
      </c>
      <c r="D1228" s="49">
        <v>2E-3</v>
      </c>
      <c r="E1228" t="s">
        <v>277</v>
      </c>
      <c r="F1228" t="s">
        <v>278</v>
      </c>
      <c r="G1228" s="22">
        <f>VLOOKUP(A1228,'T-SMP'!$E$10:$F$68,2,0)</f>
        <v>0</v>
      </c>
      <c r="H1228" t="s">
        <v>279</v>
      </c>
      <c r="I1228" s="22">
        <f>ROUND(D1228/H1223* G1228,5)</f>
        <v>0</v>
      </c>
      <c r="J1228" s="22"/>
    </row>
    <row r="1229" spans="1:26" x14ac:dyDescent="0.25">
      <c r="C1229" s="23" t="s">
        <v>288</v>
      </c>
      <c r="K1229" s="22">
        <f>SUM(I1228:I1228)</f>
        <v>0</v>
      </c>
    </row>
    <row r="1231" spans="1:26" x14ac:dyDescent="0.25">
      <c r="C1231" s="23" t="s">
        <v>294</v>
      </c>
      <c r="G1231">
        <v>1.5</v>
      </c>
      <c r="H1231" t="s">
        <v>295</v>
      </c>
      <c r="I1231">
        <f>ROUND(G1231/100*K1226,5)</f>
        <v>0</v>
      </c>
    </row>
    <row r="1232" spans="1:26" x14ac:dyDescent="0.25">
      <c r="C1232" s="23" t="s">
        <v>296</v>
      </c>
      <c r="K1232" s="50">
        <f>SUM(I1224:I1231)</f>
        <v>0</v>
      </c>
    </row>
    <row r="1233" spans="1:26" x14ac:dyDescent="0.25">
      <c r="C1233" s="23" t="s">
        <v>297</v>
      </c>
      <c r="K1233" s="50">
        <f>SUM(K1232:K1232)</f>
        <v>0</v>
      </c>
    </row>
    <row r="1235" spans="1:26" ht="45" customHeight="1" x14ac:dyDescent="0.25">
      <c r="A1235" s="19" t="s">
        <v>44</v>
      </c>
      <c r="B1235" s="20" t="s">
        <v>45</v>
      </c>
      <c r="C1235" s="60" t="s">
        <v>46</v>
      </c>
      <c r="D1235" s="61"/>
      <c r="E1235" s="61"/>
      <c r="F1235" s="20"/>
      <c r="G1235" s="21" t="s">
        <v>272</v>
      </c>
      <c r="H1235" s="62">
        <v>1</v>
      </c>
      <c r="I1235" s="61"/>
      <c r="J1235" s="20" t="str">
        <f>+A1235</f>
        <v>PRH0-BAI2</v>
      </c>
      <c r="K1235" s="48">
        <f>ROUND(K1245,2)</f>
        <v>0</v>
      </c>
      <c r="L1235" s="20"/>
      <c r="M1235" s="20"/>
      <c r="N1235" s="20"/>
      <c r="O1235" s="20"/>
      <c r="P1235" s="20"/>
      <c r="Q1235" s="20"/>
      <c r="R1235" s="20"/>
      <c r="S1235" s="20"/>
      <c r="T1235" s="20"/>
      <c r="U1235" s="20"/>
      <c r="V1235" s="20"/>
      <c r="W1235" s="20"/>
      <c r="X1235" s="20"/>
      <c r="Y1235" s="20"/>
      <c r="Z1235" s="20"/>
    </row>
    <row r="1236" spans="1:26" x14ac:dyDescent="0.25">
      <c r="A1236" s="15" t="s">
        <v>273</v>
      </c>
    </row>
    <row r="1237" spans="1:26" x14ac:dyDescent="0.25">
      <c r="A1237" t="s">
        <v>280</v>
      </c>
      <c r="B1237" t="s">
        <v>275</v>
      </c>
      <c r="C1237" t="s">
        <v>281</v>
      </c>
      <c r="D1237" s="49">
        <v>1E-3</v>
      </c>
      <c r="E1237" t="s">
        <v>277</v>
      </c>
      <c r="F1237" t="s">
        <v>278</v>
      </c>
      <c r="G1237" s="22">
        <f>VLOOKUP(A1237,'T-SMP'!$E$10:$F$68,2,0)</f>
        <v>0</v>
      </c>
      <c r="H1237" t="s">
        <v>279</v>
      </c>
      <c r="I1237" s="22">
        <f>ROUND(D1237/H1235* G1237,5)</f>
        <v>0</v>
      </c>
      <c r="J1237" s="22"/>
    </row>
    <row r="1238" spans="1:26" x14ac:dyDescent="0.25">
      <c r="C1238" s="23" t="s">
        <v>282</v>
      </c>
      <c r="K1238" s="22">
        <f>SUM(I1237:I1237)</f>
        <v>0</v>
      </c>
    </row>
    <row r="1239" spans="1:26" x14ac:dyDescent="0.25">
      <c r="A1239" s="15" t="s">
        <v>283</v>
      </c>
    </row>
    <row r="1240" spans="1:26" ht="30" x14ac:dyDescent="0.25">
      <c r="A1240" t="s">
        <v>460</v>
      </c>
      <c r="B1240" t="s">
        <v>275</v>
      </c>
      <c r="C1240" s="33" t="s">
        <v>461</v>
      </c>
      <c r="D1240" s="49">
        <v>1E-3</v>
      </c>
      <c r="E1240" t="s">
        <v>277</v>
      </c>
      <c r="F1240" t="s">
        <v>278</v>
      </c>
      <c r="G1240" s="22">
        <f>VLOOKUP(A1240,'T-SMP'!$E$10:$F$68,2,0)</f>
        <v>0</v>
      </c>
      <c r="H1240" t="s">
        <v>279</v>
      </c>
      <c r="I1240" s="22">
        <f>ROUND(D1240/H1235* G1240,5)</f>
        <v>0</v>
      </c>
      <c r="J1240" s="22"/>
    </row>
    <row r="1241" spans="1:26" x14ac:dyDescent="0.25">
      <c r="C1241" s="23" t="s">
        <v>288</v>
      </c>
      <c r="K1241" s="22">
        <f>SUM(I1240:I1240)</f>
        <v>0</v>
      </c>
    </row>
    <row r="1243" spans="1:26" x14ac:dyDescent="0.25">
      <c r="C1243" s="23" t="s">
        <v>294</v>
      </c>
      <c r="G1243">
        <v>1.5</v>
      </c>
      <c r="H1243" t="s">
        <v>295</v>
      </c>
      <c r="I1243">
        <f>ROUND(G1243/100*K1238,5)</f>
        <v>0</v>
      </c>
    </row>
    <row r="1244" spans="1:26" x14ac:dyDescent="0.25">
      <c r="C1244" s="23" t="s">
        <v>296</v>
      </c>
      <c r="K1244" s="50">
        <f>SUM(I1236:I1243)</f>
        <v>0</v>
      </c>
    </row>
    <row r="1245" spans="1:26" x14ac:dyDescent="0.25">
      <c r="C1245" s="23" t="s">
        <v>297</v>
      </c>
      <c r="K1245" s="50">
        <f>SUM(K1244:K1244)</f>
        <v>0</v>
      </c>
    </row>
    <row r="1247" spans="1:26" ht="45" customHeight="1" x14ac:dyDescent="0.25">
      <c r="A1247" s="19" t="s">
        <v>49</v>
      </c>
      <c r="B1247" s="20" t="s">
        <v>45</v>
      </c>
      <c r="C1247" s="60" t="s">
        <v>50</v>
      </c>
      <c r="D1247" s="61"/>
      <c r="E1247" s="61"/>
      <c r="F1247" s="20"/>
      <c r="G1247" s="21" t="s">
        <v>272</v>
      </c>
      <c r="H1247" s="62">
        <v>1</v>
      </c>
      <c r="I1247" s="61"/>
      <c r="J1247" s="20" t="str">
        <f>+A1247</f>
        <v>PRH0-MIG2</v>
      </c>
      <c r="K1247" s="48">
        <f>ROUND(K1256,2)</f>
        <v>0</v>
      </c>
      <c r="L1247" s="20"/>
      <c r="M1247" s="20"/>
      <c r="N1247" s="20"/>
      <c r="O1247" s="20"/>
      <c r="P1247" s="20"/>
      <c r="Q1247" s="20"/>
      <c r="R1247" s="20"/>
      <c r="S1247" s="20"/>
      <c r="T1247" s="20"/>
      <c r="U1247" s="20"/>
      <c r="V1247" s="20"/>
      <c r="W1247" s="20"/>
      <c r="X1247" s="20"/>
      <c r="Y1247" s="20"/>
      <c r="Z1247" s="20"/>
    </row>
    <row r="1248" spans="1:26" x14ac:dyDescent="0.25">
      <c r="A1248" s="15" t="s">
        <v>273</v>
      </c>
    </row>
    <row r="1249" spans="1:11" x14ac:dyDescent="0.25">
      <c r="A1249" t="s">
        <v>280</v>
      </c>
      <c r="B1249" t="s">
        <v>275</v>
      </c>
      <c r="C1249" t="s">
        <v>281</v>
      </c>
      <c r="D1249" s="49">
        <v>1.5E-3</v>
      </c>
      <c r="E1249" t="s">
        <v>277</v>
      </c>
      <c r="F1249" t="s">
        <v>278</v>
      </c>
      <c r="G1249" s="22">
        <f>VLOOKUP(A1249,'T-SMP'!$E$10:$F$68,2,0)</f>
        <v>0</v>
      </c>
      <c r="H1249" t="s">
        <v>279</v>
      </c>
      <c r="I1249" s="22">
        <f>ROUND(D1249/H1247* G1249,5)</f>
        <v>0</v>
      </c>
      <c r="J1249" s="22"/>
    </row>
    <row r="1250" spans="1:11" x14ac:dyDescent="0.25">
      <c r="C1250" s="23" t="s">
        <v>282</v>
      </c>
      <c r="K1250" s="22">
        <f>SUM(I1249:I1249)</f>
        <v>0</v>
      </c>
    </row>
    <row r="1251" spans="1:11" x14ac:dyDescent="0.25">
      <c r="A1251" s="15" t="s">
        <v>283</v>
      </c>
    </row>
    <row r="1252" spans="1:11" ht="30" x14ac:dyDescent="0.25">
      <c r="A1252" t="s">
        <v>460</v>
      </c>
      <c r="B1252" t="s">
        <v>275</v>
      </c>
      <c r="C1252" s="33" t="s">
        <v>461</v>
      </c>
      <c r="D1252" s="49">
        <v>1.5E-3</v>
      </c>
      <c r="E1252" t="s">
        <v>277</v>
      </c>
      <c r="F1252" t="s">
        <v>278</v>
      </c>
      <c r="G1252" s="22">
        <f>VLOOKUP(A1252,'T-SMP'!$E$10:$F$68,2,0)</f>
        <v>0</v>
      </c>
      <c r="H1252" t="s">
        <v>279</v>
      </c>
      <c r="I1252" s="22">
        <f>ROUND(D1252/H1247* G1252,5)</f>
        <v>0</v>
      </c>
      <c r="J1252" s="22"/>
    </row>
    <row r="1254" spans="1:11" x14ac:dyDescent="0.25">
      <c r="C1254" s="23" t="s">
        <v>294</v>
      </c>
      <c r="G1254">
        <v>1.5</v>
      </c>
      <c r="H1254" t="s">
        <v>295</v>
      </c>
      <c r="I1254">
        <f>ROUND(G1254/100*K1250,5)</f>
        <v>0</v>
      </c>
    </row>
    <row r="1255" spans="1:11" x14ac:dyDescent="0.25">
      <c r="C1255" s="23" t="s">
        <v>296</v>
      </c>
      <c r="K1255" s="50">
        <f>SUM(I1248:I1254)</f>
        <v>0</v>
      </c>
    </row>
    <row r="1256" spans="1:11" x14ac:dyDescent="0.25">
      <c r="C1256" s="23" t="s">
        <v>297</v>
      </c>
      <c r="K1256" s="50">
        <f>SUM(K1255:K1255)</f>
        <v>0</v>
      </c>
    </row>
    <row r="1258" spans="1:11" x14ac:dyDescent="0.25">
      <c r="A1258" s="19" t="s">
        <v>533</v>
      </c>
      <c r="B1258" s="20" t="s">
        <v>534</v>
      </c>
      <c r="C1258" s="60" t="s">
        <v>535</v>
      </c>
      <c r="D1258" s="61"/>
      <c r="E1258" s="61"/>
      <c r="F1258" s="20"/>
      <c r="G1258" s="21" t="s">
        <v>272</v>
      </c>
      <c r="H1258" s="62">
        <v>10.76</v>
      </c>
      <c r="I1258" s="61"/>
      <c r="J1258" s="20" t="str">
        <f>+A1258</f>
        <v>FR11R150</v>
      </c>
      <c r="K1258" s="48">
        <f>ROUND(K1268,2)</f>
        <v>0</v>
      </c>
    </row>
    <row r="1259" spans="1:11" x14ac:dyDescent="0.25">
      <c r="A1259" s="15" t="s">
        <v>273</v>
      </c>
    </row>
    <row r="1260" spans="1:11" x14ac:dyDescent="0.25">
      <c r="A1260" t="s">
        <v>280</v>
      </c>
      <c r="B1260" t="s">
        <v>275</v>
      </c>
      <c r="C1260" t="s">
        <v>281</v>
      </c>
      <c r="D1260" s="49">
        <v>0.3</v>
      </c>
      <c r="E1260" t="s">
        <v>277</v>
      </c>
      <c r="F1260" t="s">
        <v>278</v>
      </c>
      <c r="G1260" s="22">
        <f>VLOOKUP(A1260,'T-SMP'!$E$10:$F$68,2,0)</f>
        <v>0</v>
      </c>
      <c r="H1260" t="s">
        <v>279</v>
      </c>
      <c r="I1260" s="22">
        <f>ROUND(D1260/H1258* G1260,5)</f>
        <v>0</v>
      </c>
      <c r="J1260" s="22"/>
    </row>
    <row r="1261" spans="1:11" x14ac:dyDescent="0.25">
      <c r="C1261" s="23" t="s">
        <v>282</v>
      </c>
      <c r="K1261" s="22">
        <f>SUM(I1260:I1260)</f>
        <v>0</v>
      </c>
    </row>
    <row r="1262" spans="1:11" x14ac:dyDescent="0.25">
      <c r="A1262" s="15" t="s">
        <v>289</v>
      </c>
    </row>
    <row r="1263" spans="1:11" x14ac:dyDescent="0.25">
      <c r="A1263" t="s">
        <v>304</v>
      </c>
      <c r="B1263" t="s">
        <v>291</v>
      </c>
      <c r="C1263" t="s">
        <v>305</v>
      </c>
      <c r="D1263" s="49">
        <v>5.0000000000000001E-4</v>
      </c>
      <c r="F1263" t="s">
        <v>278</v>
      </c>
      <c r="G1263" s="22">
        <f>VLOOKUP(A1263,'T-SMP'!$E$10:$F$68,2,0)</f>
        <v>0</v>
      </c>
      <c r="H1263" t="s">
        <v>279</v>
      </c>
      <c r="I1263" s="22">
        <f>ROUND(D1263* G1263,5)</f>
        <v>0</v>
      </c>
      <c r="J1263" s="22"/>
    </row>
    <row r="1264" spans="1:11" x14ac:dyDescent="0.25">
      <c r="C1264" s="23" t="s">
        <v>293</v>
      </c>
      <c r="K1264" s="22">
        <f>SUM(I1263:I1263)</f>
        <v>0</v>
      </c>
    </row>
    <row r="1266" spans="1:11" x14ac:dyDescent="0.25">
      <c r="C1266" s="23" t="s">
        <v>294</v>
      </c>
      <c r="G1266">
        <v>1.5</v>
      </c>
      <c r="H1266" t="s">
        <v>295</v>
      </c>
      <c r="I1266">
        <f>ROUND(G1266/100*K1261,5)</f>
        <v>0</v>
      </c>
    </row>
    <row r="1267" spans="1:11" x14ac:dyDescent="0.25">
      <c r="C1267" s="23" t="s">
        <v>296</v>
      </c>
      <c r="K1267" s="50">
        <f>SUM(I1259:I1266)</f>
        <v>0</v>
      </c>
    </row>
    <row r="1268" spans="1:11" x14ac:dyDescent="0.25">
      <c r="C1268" s="23" t="s">
        <v>297</v>
      </c>
      <c r="K1268" s="50">
        <f>SUM(K1267:K1267)</f>
        <v>0</v>
      </c>
    </row>
    <row r="1270" spans="1:11" x14ac:dyDescent="0.25">
      <c r="A1270" s="19" t="s">
        <v>536</v>
      </c>
      <c r="B1270" s="20" t="s">
        <v>534</v>
      </c>
      <c r="C1270" s="60" t="s">
        <v>537</v>
      </c>
      <c r="D1270" s="61"/>
      <c r="E1270" s="61"/>
      <c r="F1270" s="20"/>
      <c r="G1270" s="21" t="s">
        <v>272</v>
      </c>
      <c r="H1270" s="62">
        <v>13</v>
      </c>
      <c r="I1270" s="61"/>
      <c r="J1270" s="20" t="str">
        <f>+A1270</f>
        <v>FR11R1502</v>
      </c>
      <c r="K1270" s="48">
        <f>ROUND(K1283,2)</f>
        <v>0</v>
      </c>
    </row>
    <row r="1271" spans="1:11" x14ac:dyDescent="0.25">
      <c r="A1271" s="15" t="s">
        <v>273</v>
      </c>
    </row>
    <row r="1272" spans="1:11" x14ac:dyDescent="0.25">
      <c r="A1272" t="s">
        <v>274</v>
      </c>
      <c r="B1272" t="s">
        <v>275</v>
      </c>
      <c r="C1272" t="s">
        <v>276</v>
      </c>
      <c r="D1272" s="49">
        <v>0.3</v>
      </c>
      <c r="E1272" t="s">
        <v>277</v>
      </c>
      <c r="F1272" t="s">
        <v>278</v>
      </c>
      <c r="G1272" s="22">
        <f>VLOOKUP(A1272,'T-SMP'!$E$10:$F$68,2,0)</f>
        <v>0</v>
      </c>
      <c r="H1272" t="s">
        <v>279</v>
      </c>
      <c r="I1272" s="22">
        <f>ROUND(D1272/H1270* G1272,5)</f>
        <v>0</v>
      </c>
      <c r="J1272" s="22"/>
    </row>
    <row r="1273" spans="1:11" x14ac:dyDescent="0.25">
      <c r="A1273" t="s">
        <v>280</v>
      </c>
      <c r="B1273" t="s">
        <v>275</v>
      </c>
      <c r="C1273" t="s">
        <v>281</v>
      </c>
      <c r="D1273" s="49">
        <v>0.3</v>
      </c>
      <c r="E1273" t="s">
        <v>277</v>
      </c>
      <c r="F1273" t="s">
        <v>278</v>
      </c>
      <c r="G1273" s="22">
        <f>VLOOKUP(A1273,'T-SMP'!$E$10:$F$68,2,0)</f>
        <v>0</v>
      </c>
      <c r="H1273" t="s">
        <v>279</v>
      </c>
      <c r="I1273" s="22">
        <f>ROUND(D1273/H1270* G1273,5)</f>
        <v>0</v>
      </c>
      <c r="J1273" s="22"/>
    </row>
    <row r="1274" spans="1:11" x14ac:dyDescent="0.25">
      <c r="C1274" s="23" t="s">
        <v>282</v>
      </c>
      <c r="K1274" s="22">
        <f>SUM(I1272:I1273)</f>
        <v>0</v>
      </c>
    </row>
    <row r="1275" spans="1:11" x14ac:dyDescent="0.25">
      <c r="A1275" s="15" t="s">
        <v>283</v>
      </c>
    </row>
    <row r="1276" spans="1:11" x14ac:dyDescent="0.25">
      <c r="A1276" t="s">
        <v>286</v>
      </c>
      <c r="B1276" t="s">
        <v>275</v>
      </c>
      <c r="C1276" t="s">
        <v>287</v>
      </c>
      <c r="D1276" s="49">
        <v>7.0000000000000001E-3</v>
      </c>
      <c r="E1276" t="s">
        <v>277</v>
      </c>
      <c r="F1276" t="s">
        <v>278</v>
      </c>
      <c r="G1276" s="22">
        <f>VLOOKUP(A1276,'T-SMP'!$E$10:$F$68,2,0)</f>
        <v>0</v>
      </c>
      <c r="H1276" t="s">
        <v>279</v>
      </c>
      <c r="I1276" s="22">
        <f>ROUND(D1276/H1270* G1276,5)</f>
        <v>0</v>
      </c>
      <c r="J1276" s="22"/>
    </row>
    <row r="1277" spans="1:11" x14ac:dyDescent="0.25">
      <c r="C1277" s="23" t="s">
        <v>288</v>
      </c>
      <c r="K1277" s="22">
        <f>SUM(I1276:I1276)</f>
        <v>0</v>
      </c>
    </row>
    <row r="1278" spans="1:11" x14ac:dyDescent="0.25">
      <c r="A1278" s="15" t="s">
        <v>289</v>
      </c>
    </row>
    <row r="1279" spans="1:11" x14ac:dyDescent="0.25">
      <c r="A1279" t="s">
        <v>290</v>
      </c>
      <c r="B1279" t="s">
        <v>291</v>
      </c>
      <c r="C1279" t="s">
        <v>292</v>
      </c>
      <c r="D1279" s="49">
        <v>5.4999999999999997E-3</v>
      </c>
      <c r="F1279" t="s">
        <v>278</v>
      </c>
      <c r="G1279" s="22">
        <f>VLOOKUP(A1279,'T-SMP'!$E$10:$F$68,2,0)</f>
        <v>0</v>
      </c>
      <c r="H1279" t="s">
        <v>279</v>
      </c>
      <c r="I1279" s="22">
        <f>ROUND(D1279* G1279,5)</f>
        <v>0</v>
      </c>
      <c r="J1279" s="22"/>
    </row>
    <row r="1281" spans="3:11" x14ac:dyDescent="0.25">
      <c r="C1281" s="23" t="s">
        <v>294</v>
      </c>
      <c r="G1281">
        <v>1.5</v>
      </c>
      <c r="H1281" t="s">
        <v>295</v>
      </c>
      <c r="I1281">
        <f>ROUND(G1281/100*K1274,5)</f>
        <v>0</v>
      </c>
    </row>
    <row r="1282" spans="3:11" x14ac:dyDescent="0.25">
      <c r="C1282" s="23" t="s">
        <v>296</v>
      </c>
      <c r="K1282" s="50">
        <f>SUM(I1271:I1281)</f>
        <v>0</v>
      </c>
    </row>
    <row r="1283" spans="3:11" x14ac:dyDescent="0.25">
      <c r="C1283" s="23" t="s">
        <v>297</v>
      </c>
      <c r="K1283" s="50">
        <f>SUM(K1282:K1282)</f>
        <v>0</v>
      </c>
    </row>
  </sheetData>
  <sheetProtection algorithmName="SHA-512" hashValue="XR+D5n1j8uY56MTFyfo90O2KliU/6V3V4MWE5IrutW2DD/pE4udvKFbn98BSspBbPfC0/jq6DuTaMDtlWxbTrg==" saltValue="L9hWwlm8N/IMGgsQnANsEQ==" spinCount="100000" sheet="1" objects="1" scenarios="1"/>
  <mergeCells count="173">
    <mergeCell ref="C1258:E1258"/>
    <mergeCell ref="H1258:I1258"/>
    <mergeCell ref="C1270:E1270"/>
    <mergeCell ref="H1270:I1270"/>
    <mergeCell ref="C1189:E1189"/>
    <mergeCell ref="H1189:I1189"/>
    <mergeCell ref="C1206:E1206"/>
    <mergeCell ref="H1206:I1206"/>
    <mergeCell ref="C1223:E1223"/>
    <mergeCell ref="H1223:I1223"/>
    <mergeCell ref="C1235:E1235"/>
    <mergeCell ref="H1235:I1235"/>
    <mergeCell ref="C1247:E1247"/>
    <mergeCell ref="H1247:I1247"/>
    <mergeCell ref="C1121:E1121"/>
    <mergeCell ref="H1121:I1121"/>
    <mergeCell ref="C1133:E1133"/>
    <mergeCell ref="H1133:I1133"/>
    <mergeCell ref="C1148:E1148"/>
    <mergeCell ref="H1148:I1148"/>
    <mergeCell ref="C1161:E1161"/>
    <mergeCell ref="H1161:I1161"/>
    <mergeCell ref="C1173:E1173"/>
    <mergeCell ref="H1173:I1173"/>
    <mergeCell ref="C1051:E1051"/>
    <mergeCell ref="H1051:I1051"/>
    <mergeCell ref="C1068:E1068"/>
    <mergeCell ref="H1068:I1068"/>
    <mergeCell ref="C1081:E1081"/>
    <mergeCell ref="H1081:I1081"/>
    <mergeCell ref="C1094:E1094"/>
    <mergeCell ref="H1094:I1094"/>
    <mergeCell ref="C1109:E1109"/>
    <mergeCell ref="H1109:I1109"/>
    <mergeCell ref="C981:E981"/>
    <mergeCell ref="H981:I981"/>
    <mergeCell ref="C999:E999"/>
    <mergeCell ref="H999:I999"/>
    <mergeCell ref="C1013:E1013"/>
    <mergeCell ref="H1013:I1013"/>
    <mergeCell ref="C1027:E1027"/>
    <mergeCell ref="H1027:I1027"/>
    <mergeCell ref="C1034:E1034"/>
    <mergeCell ref="H1034:I1034"/>
    <mergeCell ref="C898:E898"/>
    <mergeCell ref="H898:I898"/>
    <mergeCell ref="C916:E916"/>
    <mergeCell ref="H916:I916"/>
    <mergeCell ref="C934:E934"/>
    <mergeCell ref="H934:I934"/>
    <mergeCell ref="C946:E946"/>
    <mergeCell ref="H946:I946"/>
    <mergeCell ref="C963:E963"/>
    <mergeCell ref="H963:I963"/>
    <mergeCell ref="C815:E815"/>
    <mergeCell ref="H815:I815"/>
    <mergeCell ref="C834:E834"/>
    <mergeCell ref="H834:I834"/>
    <mergeCell ref="C852:E852"/>
    <mergeCell ref="H852:I852"/>
    <mergeCell ref="C868:E868"/>
    <mergeCell ref="H868:I868"/>
    <mergeCell ref="C880:E880"/>
    <mergeCell ref="H880:I880"/>
    <mergeCell ref="C732:E732"/>
    <mergeCell ref="H732:I732"/>
    <mergeCell ref="C745:E745"/>
    <mergeCell ref="H745:I745"/>
    <mergeCell ref="C759:E759"/>
    <mergeCell ref="H759:I759"/>
    <mergeCell ref="C778:E778"/>
    <mergeCell ref="H778:I778"/>
    <mergeCell ref="C796:E796"/>
    <mergeCell ref="H796:I796"/>
    <mergeCell ref="C664:E664"/>
    <mergeCell ref="H664:I664"/>
    <mergeCell ref="C683:E683"/>
    <mergeCell ref="H683:I683"/>
    <mergeCell ref="C696:E696"/>
    <mergeCell ref="H696:I696"/>
    <mergeCell ref="C708:E708"/>
    <mergeCell ref="H708:I708"/>
    <mergeCell ref="C720:E720"/>
    <mergeCell ref="H720:I720"/>
    <mergeCell ref="C599:E599"/>
    <mergeCell ref="H599:I599"/>
    <mergeCell ref="C612:E612"/>
    <mergeCell ref="H612:I612"/>
    <mergeCell ref="C625:E625"/>
    <mergeCell ref="H625:I625"/>
    <mergeCell ref="C638:E638"/>
    <mergeCell ref="H638:I638"/>
    <mergeCell ref="C651:E651"/>
    <mergeCell ref="H651:I651"/>
    <mergeCell ref="C523:E523"/>
    <mergeCell ref="H523:I523"/>
    <mergeCell ref="C536:E536"/>
    <mergeCell ref="H536:I536"/>
    <mergeCell ref="C552:E552"/>
    <mergeCell ref="H552:I552"/>
    <mergeCell ref="C565:E565"/>
    <mergeCell ref="H565:I565"/>
    <mergeCell ref="C582:E582"/>
    <mergeCell ref="H582:I582"/>
    <mergeCell ref="C431:E431"/>
    <mergeCell ref="H431:I431"/>
    <mergeCell ref="C449:E449"/>
    <mergeCell ref="H449:I449"/>
    <mergeCell ref="C468:E468"/>
    <mergeCell ref="H468:I468"/>
    <mergeCell ref="C486:E486"/>
    <mergeCell ref="H486:I486"/>
    <mergeCell ref="C505:E505"/>
    <mergeCell ref="H505:I505"/>
    <mergeCell ref="C338:E338"/>
    <mergeCell ref="H338:I338"/>
    <mergeCell ref="C357:E357"/>
    <mergeCell ref="H357:I357"/>
    <mergeCell ref="C375:E375"/>
    <mergeCell ref="H375:I375"/>
    <mergeCell ref="C394:E394"/>
    <mergeCell ref="H394:I394"/>
    <mergeCell ref="C412:E412"/>
    <mergeCell ref="H412:I412"/>
    <mergeCell ref="C272:E272"/>
    <mergeCell ref="H272:I272"/>
    <mergeCell ref="C289:E289"/>
    <mergeCell ref="H289:I289"/>
    <mergeCell ref="C301:E301"/>
    <mergeCell ref="H301:I301"/>
    <mergeCell ref="C311:E311"/>
    <mergeCell ref="H311:I311"/>
    <mergeCell ref="C321:E321"/>
    <mergeCell ref="H321:I321"/>
    <mergeCell ref="C197:E197"/>
    <mergeCell ref="H197:I197"/>
    <mergeCell ref="C210:E210"/>
    <mergeCell ref="H210:I210"/>
    <mergeCell ref="C226:E226"/>
    <mergeCell ref="H226:I226"/>
    <mergeCell ref="C242:E242"/>
    <mergeCell ref="H242:I242"/>
    <mergeCell ref="C258:E258"/>
    <mergeCell ref="H258:I258"/>
    <mergeCell ref="C123:E123"/>
    <mergeCell ref="H123:I123"/>
    <mergeCell ref="C138:E138"/>
    <mergeCell ref="H138:I138"/>
    <mergeCell ref="C155:E155"/>
    <mergeCell ref="H155:I155"/>
    <mergeCell ref="C171:E171"/>
    <mergeCell ref="H171:I171"/>
    <mergeCell ref="C187:E187"/>
    <mergeCell ref="H187:I187"/>
    <mergeCell ref="C41:E41"/>
    <mergeCell ref="H41:I41"/>
    <mergeCell ref="C56:E56"/>
    <mergeCell ref="H56:I56"/>
    <mergeCell ref="C69:E69"/>
    <mergeCell ref="H69:I69"/>
    <mergeCell ref="C89:E89"/>
    <mergeCell ref="H89:I89"/>
    <mergeCell ref="C106:E106"/>
    <mergeCell ref="H106:I106"/>
    <mergeCell ref="A1:K1"/>
    <mergeCell ref="A2:K2"/>
    <mergeCell ref="A3:K3"/>
    <mergeCell ref="A4:K4"/>
    <mergeCell ref="A6:K6"/>
    <mergeCell ref="C11:E11"/>
    <mergeCell ref="H11:I11"/>
    <mergeCell ref="C28:E28"/>
    <mergeCell ref="H28:I28"/>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4"/>
  <sheetViews>
    <sheetView workbookViewId="0">
      <pane ySplit="8" topLeftCell="A9" activePane="bottomLeft" state="frozenSplit"/>
      <selection pane="bottomLeft" activeCell="D2" sqref="D2:G2"/>
    </sheetView>
  </sheetViews>
  <sheetFormatPr defaultRowHeight="15" x14ac:dyDescent="0.25"/>
  <cols>
    <col min="1" max="1" width="3.42578125" customWidth="1"/>
    <col min="2" max="2" width="13.7109375" customWidth="1"/>
    <col min="3" max="3" width="4.42578125" customWidth="1"/>
    <col min="4" max="4" width="48.7109375" customWidth="1"/>
    <col min="5" max="6" width="12.7109375" customWidth="1"/>
    <col min="7" max="7" width="13.7109375" customWidth="1"/>
  </cols>
  <sheetData>
    <row r="1" spans="1:7" x14ac:dyDescent="0.25">
      <c r="D1" s="63" t="s">
        <v>562</v>
      </c>
      <c r="E1" s="63" t="s">
        <v>0</v>
      </c>
      <c r="F1" s="63" t="s">
        <v>0</v>
      </c>
      <c r="G1" s="63" t="s">
        <v>0</v>
      </c>
    </row>
    <row r="2" spans="1:7" x14ac:dyDescent="0.25">
      <c r="D2" s="63"/>
      <c r="E2" s="63"/>
      <c r="F2" s="63"/>
      <c r="G2" s="63"/>
    </row>
    <row r="3" spans="1:7" x14ac:dyDescent="0.25">
      <c r="D3" s="63"/>
      <c r="E3" s="63"/>
      <c r="F3" s="63"/>
      <c r="G3" s="63"/>
    </row>
    <row r="4" spans="1:7" x14ac:dyDescent="0.25">
      <c r="D4" s="63"/>
      <c r="E4" s="63"/>
      <c r="F4" s="63"/>
      <c r="G4" s="63"/>
    </row>
    <row r="6" spans="1:7" ht="18.75" x14ac:dyDescent="0.3">
      <c r="B6" s="5"/>
      <c r="C6" s="5"/>
      <c r="D6" s="6" t="s">
        <v>538</v>
      </c>
      <c r="E6" s="5"/>
      <c r="F6" s="5"/>
      <c r="G6" s="5"/>
    </row>
    <row r="8" spans="1:7" x14ac:dyDescent="0.25">
      <c r="E8" s="7" t="s">
        <v>2</v>
      </c>
      <c r="F8" s="7" t="s">
        <v>3</v>
      </c>
      <c r="G8" s="7" t="s">
        <v>4</v>
      </c>
    </row>
    <row r="10" spans="1:7" x14ac:dyDescent="0.25">
      <c r="B10" s="8" t="s">
        <v>5</v>
      </c>
      <c r="C10" s="9" t="s">
        <v>6</v>
      </c>
      <c r="D10" s="51" t="s">
        <v>7</v>
      </c>
    </row>
    <row r="11" spans="1:7" x14ac:dyDescent="0.25">
      <c r="B11" s="8" t="s">
        <v>8</v>
      </c>
      <c r="C11" s="9" t="s">
        <v>9</v>
      </c>
      <c r="D11" s="51" t="s">
        <v>10</v>
      </c>
    </row>
    <row r="12" spans="1:7" x14ac:dyDescent="0.25">
      <c r="B12" s="8" t="s">
        <v>11</v>
      </c>
      <c r="C12" s="9" t="s">
        <v>12</v>
      </c>
      <c r="D12" s="51" t="s">
        <v>13</v>
      </c>
    </row>
    <row r="13" spans="1:7" x14ac:dyDescent="0.25">
      <c r="B13" s="8" t="s">
        <v>14</v>
      </c>
      <c r="C13" s="9" t="s">
        <v>6</v>
      </c>
      <c r="D13" s="51" t="s">
        <v>15</v>
      </c>
    </row>
    <row r="14" spans="1:7" x14ac:dyDescent="0.25">
      <c r="D14" s="33"/>
    </row>
    <row r="15" spans="1:7" ht="33.75" x14ac:dyDescent="0.25">
      <c r="A15" s="11">
        <v>1</v>
      </c>
      <c r="B15" s="11" t="s">
        <v>16</v>
      </c>
      <c r="C15" s="10" t="s">
        <v>17</v>
      </c>
      <c r="D15" s="52" t="s">
        <v>18</v>
      </c>
      <c r="E15" s="13">
        <f>VLOOKUP(B15,PREU_FEINA!$J$11:$K$1283,2,0)</f>
        <v>0</v>
      </c>
      <c r="F15" s="12">
        <v>0</v>
      </c>
      <c r="G15" s="13">
        <f>ROUND(ROUND(E15,2)*ROUND(F15,3),2)</f>
        <v>0</v>
      </c>
    </row>
    <row r="16" spans="1:7" x14ac:dyDescent="0.25">
      <c r="A16" s="11">
        <v>2</v>
      </c>
      <c r="B16" s="11" t="s">
        <v>19</v>
      </c>
      <c r="C16" s="10" t="s">
        <v>20</v>
      </c>
      <c r="D16" s="52" t="s">
        <v>21</v>
      </c>
      <c r="E16" s="13">
        <f>VLOOKUP(B16,PREU_FEINA!$J$11:$K$1283,2,0)</f>
        <v>0</v>
      </c>
      <c r="F16" s="12">
        <v>0</v>
      </c>
      <c r="G16" s="13">
        <f>ROUND(ROUND(E16,2)*ROUND(F16,3),2)</f>
        <v>0</v>
      </c>
    </row>
    <row r="17" spans="1:7" x14ac:dyDescent="0.25">
      <c r="D17" s="51" t="s">
        <v>22</v>
      </c>
      <c r="E17" s="8"/>
      <c r="F17" s="8"/>
      <c r="G17" s="14">
        <f>SUM(G15:G16)</f>
        <v>0</v>
      </c>
    </row>
    <row r="18" spans="1:7" x14ac:dyDescent="0.25">
      <c r="D18" s="33"/>
    </row>
    <row r="19" spans="1:7" x14ac:dyDescent="0.25">
      <c r="B19" s="8" t="s">
        <v>5</v>
      </c>
      <c r="C19" s="9" t="s">
        <v>6</v>
      </c>
      <c r="D19" s="51" t="s">
        <v>7</v>
      </c>
    </row>
    <row r="20" spans="1:7" x14ac:dyDescent="0.25">
      <c r="B20" s="8" t="s">
        <v>8</v>
      </c>
      <c r="C20" s="9" t="s">
        <v>9</v>
      </c>
      <c r="D20" s="51" t="s">
        <v>10</v>
      </c>
    </row>
    <row r="21" spans="1:7" x14ac:dyDescent="0.25">
      <c r="B21" s="8" t="s">
        <v>11</v>
      </c>
      <c r="C21" s="9" t="s">
        <v>23</v>
      </c>
      <c r="D21" s="51" t="s">
        <v>24</v>
      </c>
    </row>
    <row r="22" spans="1:7" x14ac:dyDescent="0.25">
      <c r="B22" s="8" t="s">
        <v>14</v>
      </c>
      <c r="C22" s="9" t="s">
        <v>25</v>
      </c>
      <c r="D22" s="51" t="s">
        <v>26</v>
      </c>
    </row>
    <row r="23" spans="1:7" x14ac:dyDescent="0.25">
      <c r="D23" s="33"/>
    </row>
    <row r="24" spans="1:7" ht="56.25" x14ac:dyDescent="0.25">
      <c r="A24" s="11">
        <v>1</v>
      </c>
      <c r="B24" s="11" t="s">
        <v>27</v>
      </c>
      <c r="C24" s="10" t="s">
        <v>28</v>
      </c>
      <c r="D24" s="52" t="s">
        <v>29</v>
      </c>
      <c r="E24" s="13">
        <f>VLOOKUP(B24,PREU_FEINA!$J$11:$K$1283,2,0)</f>
        <v>0</v>
      </c>
      <c r="F24" s="12">
        <v>30</v>
      </c>
      <c r="G24" s="13">
        <f>ROUND(ROUND(E24,2)*ROUND(F24,3),2)</f>
        <v>0</v>
      </c>
    </row>
    <row r="25" spans="1:7" ht="56.25" x14ac:dyDescent="0.25">
      <c r="A25" s="11">
        <v>2</v>
      </c>
      <c r="B25" s="11" t="s">
        <v>30</v>
      </c>
      <c r="C25" s="10" t="s">
        <v>28</v>
      </c>
      <c r="D25" s="52" t="s">
        <v>31</v>
      </c>
      <c r="E25" s="13">
        <f>VLOOKUP(B25,PREU_FEINA!$J$11:$K$1283,2,0)</f>
        <v>0</v>
      </c>
      <c r="F25" s="12">
        <v>45</v>
      </c>
      <c r="G25" s="13">
        <f>ROUND(ROUND(E25,2)*ROUND(F25,3),2)</f>
        <v>0</v>
      </c>
    </row>
    <row r="26" spans="1:7" x14ac:dyDescent="0.25">
      <c r="D26" s="51" t="s">
        <v>22</v>
      </c>
      <c r="E26" s="8"/>
      <c r="F26" s="8"/>
      <c r="G26" s="14">
        <f>SUM(G24:G25)</f>
        <v>0</v>
      </c>
    </row>
    <row r="27" spans="1:7" x14ac:dyDescent="0.25">
      <c r="D27" s="33"/>
    </row>
    <row r="28" spans="1:7" x14ac:dyDescent="0.25">
      <c r="B28" s="8" t="s">
        <v>5</v>
      </c>
      <c r="C28" s="9" t="s">
        <v>6</v>
      </c>
      <c r="D28" s="51" t="s">
        <v>7</v>
      </c>
    </row>
    <row r="29" spans="1:7" x14ac:dyDescent="0.25">
      <c r="B29" s="8" t="s">
        <v>8</v>
      </c>
      <c r="C29" s="9" t="s">
        <v>9</v>
      </c>
      <c r="D29" s="51" t="s">
        <v>10</v>
      </c>
    </row>
    <row r="30" spans="1:7" x14ac:dyDescent="0.25">
      <c r="B30" s="8" t="s">
        <v>11</v>
      </c>
      <c r="C30" s="9" t="s">
        <v>23</v>
      </c>
      <c r="D30" s="51" t="s">
        <v>24</v>
      </c>
    </row>
    <row r="31" spans="1:7" x14ac:dyDescent="0.25">
      <c r="B31" s="8" t="s">
        <v>14</v>
      </c>
      <c r="C31" s="9" t="s">
        <v>32</v>
      </c>
      <c r="D31" s="51" t="s">
        <v>33</v>
      </c>
    </row>
    <row r="32" spans="1:7" x14ac:dyDescent="0.25">
      <c r="D32" s="33"/>
    </row>
    <row r="33" spans="1:7" ht="22.5" x14ac:dyDescent="0.25">
      <c r="A33" s="11">
        <v>1</v>
      </c>
      <c r="B33" s="11" t="s">
        <v>34</v>
      </c>
      <c r="C33" s="10" t="s">
        <v>17</v>
      </c>
      <c r="D33" s="52" t="s">
        <v>35</v>
      </c>
      <c r="E33" s="13">
        <f>VLOOKUP(B33,PREU_FEINA!$J$11:$K$1283,2,0)</f>
        <v>0</v>
      </c>
      <c r="F33" s="12">
        <v>0</v>
      </c>
      <c r="G33" s="13">
        <f>ROUND(ROUND(E33,2)*ROUND(F33,3),2)</f>
        <v>0</v>
      </c>
    </row>
    <row r="34" spans="1:7" ht="22.5" x14ac:dyDescent="0.25">
      <c r="A34" s="11">
        <v>2</v>
      </c>
      <c r="B34" s="11" t="s">
        <v>36</v>
      </c>
      <c r="C34" s="10" t="s">
        <v>17</v>
      </c>
      <c r="D34" s="52" t="s">
        <v>37</v>
      </c>
      <c r="E34" s="13">
        <f>VLOOKUP(B34,PREU_FEINA!$J$11:$K$1283,2,0)</f>
        <v>0</v>
      </c>
      <c r="F34" s="12">
        <v>0</v>
      </c>
      <c r="G34" s="13">
        <f>ROUND(ROUND(E34,2)*ROUND(F34,3),2)</f>
        <v>0</v>
      </c>
    </row>
    <row r="35" spans="1:7" ht="33.75" x14ac:dyDescent="0.25">
      <c r="A35" s="11">
        <v>3</v>
      </c>
      <c r="B35" s="11" t="s">
        <v>38</v>
      </c>
      <c r="C35" s="10" t="s">
        <v>17</v>
      </c>
      <c r="D35" s="52" t="s">
        <v>39</v>
      </c>
      <c r="E35" s="13">
        <f>VLOOKUP(B35,PREU_FEINA!$J$11:$K$1283,2,0)</f>
        <v>0</v>
      </c>
      <c r="F35" s="12">
        <v>0</v>
      </c>
      <c r="G35" s="13">
        <f>ROUND(ROUND(E35,2)*ROUND(F35,3),2)</f>
        <v>0</v>
      </c>
    </row>
    <row r="36" spans="1:7" x14ac:dyDescent="0.25">
      <c r="D36" s="51" t="s">
        <v>22</v>
      </c>
      <c r="E36" s="8"/>
      <c r="F36" s="8"/>
      <c r="G36" s="14">
        <f>SUM(G33:G35)</f>
        <v>0</v>
      </c>
    </row>
    <row r="37" spans="1:7" x14ac:dyDescent="0.25">
      <c r="D37" s="33"/>
    </row>
    <row r="38" spans="1:7" x14ac:dyDescent="0.25">
      <c r="B38" s="8" t="s">
        <v>5</v>
      </c>
      <c r="C38" s="9" t="s">
        <v>6</v>
      </c>
      <c r="D38" s="51" t="s">
        <v>7</v>
      </c>
    </row>
    <row r="39" spans="1:7" x14ac:dyDescent="0.25">
      <c r="B39" s="8" t="s">
        <v>8</v>
      </c>
      <c r="C39" s="9" t="s">
        <v>9</v>
      </c>
      <c r="D39" s="51" t="s">
        <v>10</v>
      </c>
    </row>
    <row r="40" spans="1:7" x14ac:dyDescent="0.25">
      <c r="B40" s="8" t="s">
        <v>11</v>
      </c>
      <c r="C40" s="9" t="s">
        <v>40</v>
      </c>
      <c r="D40" s="51" t="s">
        <v>41</v>
      </c>
    </row>
    <row r="41" spans="1:7" x14ac:dyDescent="0.25">
      <c r="B41" s="8" t="s">
        <v>14</v>
      </c>
      <c r="C41" s="9" t="s">
        <v>42</v>
      </c>
      <c r="D41" s="51" t="s">
        <v>43</v>
      </c>
    </row>
    <row r="42" spans="1:7" x14ac:dyDescent="0.25">
      <c r="D42" s="33"/>
    </row>
    <row r="43" spans="1:7" ht="22.5" x14ac:dyDescent="0.25">
      <c r="A43" s="11">
        <v>1</v>
      </c>
      <c r="B43" s="11" t="s">
        <v>44</v>
      </c>
      <c r="C43" s="10" t="s">
        <v>45</v>
      </c>
      <c r="D43" s="52" t="s">
        <v>46</v>
      </c>
      <c r="E43" s="13">
        <f>VLOOKUP(B43,PREU_FEINA!$J$11:$K$1283,2,0)</f>
        <v>0</v>
      </c>
      <c r="F43" s="12">
        <v>0</v>
      </c>
      <c r="G43" s="13">
        <f>ROUND(ROUND(E43,2)*ROUND(F43,3),2)</f>
        <v>0</v>
      </c>
    </row>
    <row r="44" spans="1:7" x14ac:dyDescent="0.25">
      <c r="D44" s="51" t="s">
        <v>22</v>
      </c>
      <c r="E44" s="8"/>
      <c r="F44" s="8"/>
      <c r="G44" s="14">
        <f>SUM(G43:G43)</f>
        <v>0</v>
      </c>
    </row>
    <row r="45" spans="1:7" x14ac:dyDescent="0.25">
      <c r="D45" s="33"/>
    </row>
    <row r="46" spans="1:7" x14ac:dyDescent="0.25">
      <c r="B46" s="8" t="s">
        <v>5</v>
      </c>
      <c r="C46" s="9" t="s">
        <v>6</v>
      </c>
      <c r="D46" s="51" t="s">
        <v>7</v>
      </c>
    </row>
    <row r="47" spans="1:7" x14ac:dyDescent="0.25">
      <c r="B47" s="8" t="s">
        <v>8</v>
      </c>
      <c r="C47" s="9" t="s">
        <v>9</v>
      </c>
      <c r="D47" s="51" t="s">
        <v>10</v>
      </c>
    </row>
    <row r="48" spans="1:7" x14ac:dyDescent="0.25">
      <c r="B48" s="8" t="s">
        <v>11</v>
      </c>
      <c r="C48" s="9" t="s">
        <v>40</v>
      </c>
      <c r="D48" s="51" t="s">
        <v>41</v>
      </c>
    </row>
    <row r="49" spans="1:7" x14ac:dyDescent="0.25">
      <c r="B49" s="8" t="s">
        <v>14</v>
      </c>
      <c r="C49" s="9" t="s">
        <v>47</v>
      </c>
      <c r="D49" s="51" t="s">
        <v>48</v>
      </c>
    </row>
    <row r="50" spans="1:7" x14ac:dyDescent="0.25">
      <c r="D50" s="33"/>
    </row>
    <row r="51" spans="1:7" ht="22.5" x14ac:dyDescent="0.25">
      <c r="A51" s="11">
        <v>1</v>
      </c>
      <c r="B51" s="11" t="s">
        <v>49</v>
      </c>
      <c r="C51" s="10" t="s">
        <v>45</v>
      </c>
      <c r="D51" s="52" t="s">
        <v>50</v>
      </c>
      <c r="E51" s="13">
        <f>VLOOKUP(B51,PREU_FEINA!$J$11:$K$1283,2,0)</f>
        <v>0</v>
      </c>
      <c r="F51" s="12">
        <v>0</v>
      </c>
      <c r="G51" s="13">
        <f>ROUND(ROUND(E51,2)*ROUND(F51,3),2)</f>
        <v>0</v>
      </c>
    </row>
    <row r="52" spans="1:7" x14ac:dyDescent="0.25">
      <c r="D52" s="51" t="s">
        <v>22</v>
      </c>
      <c r="E52" s="8"/>
      <c r="F52" s="8"/>
      <c r="G52" s="14">
        <f>SUM(G51:G51)</f>
        <v>0</v>
      </c>
    </row>
    <row r="53" spans="1:7" x14ac:dyDescent="0.25">
      <c r="D53" s="33"/>
    </row>
    <row r="54" spans="1:7" x14ac:dyDescent="0.25">
      <c r="B54" s="8" t="s">
        <v>5</v>
      </c>
      <c r="C54" s="9" t="s">
        <v>6</v>
      </c>
      <c r="D54" s="51" t="s">
        <v>7</v>
      </c>
    </row>
    <row r="55" spans="1:7" x14ac:dyDescent="0.25">
      <c r="B55" s="8" t="s">
        <v>8</v>
      </c>
      <c r="C55" s="9" t="s">
        <v>9</v>
      </c>
      <c r="D55" s="51" t="s">
        <v>10</v>
      </c>
    </row>
    <row r="56" spans="1:7" x14ac:dyDescent="0.25">
      <c r="B56" s="8" t="s">
        <v>11</v>
      </c>
      <c r="C56" s="9" t="s">
        <v>40</v>
      </c>
      <c r="D56" s="51" t="s">
        <v>41</v>
      </c>
    </row>
    <row r="57" spans="1:7" x14ac:dyDescent="0.25">
      <c r="B57" s="8" t="s">
        <v>14</v>
      </c>
      <c r="C57" s="9" t="s">
        <v>51</v>
      </c>
      <c r="D57" s="51" t="s">
        <v>52</v>
      </c>
    </row>
    <row r="58" spans="1:7" x14ac:dyDescent="0.25">
      <c r="D58" s="33"/>
    </row>
    <row r="59" spans="1:7" ht="33.75" x14ac:dyDescent="0.25">
      <c r="A59" s="11">
        <v>1</v>
      </c>
      <c r="B59" s="11" t="s">
        <v>53</v>
      </c>
      <c r="C59" s="10" t="s">
        <v>45</v>
      </c>
      <c r="D59" s="52" t="s">
        <v>54</v>
      </c>
      <c r="E59" s="13">
        <f>VLOOKUP(B59,PREU_FEINA!$J$11:$K$1283,2,0)</f>
        <v>0</v>
      </c>
      <c r="F59" s="12">
        <v>0</v>
      </c>
      <c r="G59" s="13">
        <f>ROUND(ROUND(E59,2)*ROUND(F59,3),2)</f>
        <v>0</v>
      </c>
    </row>
    <row r="60" spans="1:7" x14ac:dyDescent="0.25">
      <c r="D60" s="51" t="s">
        <v>22</v>
      </c>
      <c r="E60" s="8"/>
      <c r="F60" s="8"/>
      <c r="G60" s="14">
        <f>SUM(G59:G59)</f>
        <v>0</v>
      </c>
    </row>
    <row r="61" spans="1:7" x14ac:dyDescent="0.25">
      <c r="D61" s="33"/>
    </row>
    <row r="62" spans="1:7" x14ac:dyDescent="0.25">
      <c r="B62" s="8" t="s">
        <v>5</v>
      </c>
      <c r="C62" s="9" t="s">
        <v>6</v>
      </c>
      <c r="D62" s="51" t="s">
        <v>7</v>
      </c>
    </row>
    <row r="63" spans="1:7" x14ac:dyDescent="0.25">
      <c r="B63" s="8" t="s">
        <v>8</v>
      </c>
      <c r="C63" s="9" t="s">
        <v>9</v>
      </c>
      <c r="D63" s="51" t="s">
        <v>10</v>
      </c>
    </row>
    <row r="64" spans="1:7" x14ac:dyDescent="0.25">
      <c r="B64" s="8" t="s">
        <v>11</v>
      </c>
      <c r="C64" s="9" t="s">
        <v>55</v>
      </c>
      <c r="D64" s="51" t="s">
        <v>56</v>
      </c>
    </row>
    <row r="65" spans="1:7" x14ac:dyDescent="0.25">
      <c r="B65" s="8" t="s">
        <v>14</v>
      </c>
      <c r="C65" s="9" t="s">
        <v>57</v>
      </c>
      <c r="D65" s="51" t="s">
        <v>58</v>
      </c>
    </row>
    <row r="66" spans="1:7" x14ac:dyDescent="0.25">
      <c r="D66" s="33"/>
    </row>
    <row r="67" spans="1:7" ht="45" x14ac:dyDescent="0.25">
      <c r="A67" s="11">
        <v>1</v>
      </c>
      <c r="B67" s="11" t="s">
        <v>59</v>
      </c>
      <c r="C67" s="10" t="s">
        <v>45</v>
      </c>
      <c r="D67" s="52" t="s">
        <v>60</v>
      </c>
      <c r="E67" s="13">
        <f>VLOOKUP(B67,PREU_FEINA!$J$11:$K$1283,2,0)</f>
        <v>0</v>
      </c>
      <c r="F67" s="12">
        <v>0</v>
      </c>
      <c r="G67" s="13">
        <f>ROUND(ROUND(E67,2)*ROUND(F67,3),2)</f>
        <v>0</v>
      </c>
    </row>
    <row r="68" spans="1:7" x14ac:dyDescent="0.25">
      <c r="D68" s="51" t="s">
        <v>22</v>
      </c>
      <c r="E68" s="8"/>
      <c r="F68" s="8"/>
      <c r="G68" s="14">
        <f>SUM(G67:G67)</f>
        <v>0</v>
      </c>
    </row>
    <row r="69" spans="1:7" x14ac:dyDescent="0.25">
      <c r="D69" s="33"/>
    </row>
    <row r="70" spans="1:7" x14ac:dyDescent="0.25">
      <c r="B70" s="8" t="s">
        <v>5</v>
      </c>
      <c r="C70" s="9" t="s">
        <v>6</v>
      </c>
      <c r="D70" s="51" t="s">
        <v>7</v>
      </c>
    </row>
    <row r="71" spans="1:7" x14ac:dyDescent="0.25">
      <c r="B71" s="8" t="s">
        <v>8</v>
      </c>
      <c r="C71" s="9" t="s">
        <v>9</v>
      </c>
      <c r="D71" s="51" t="s">
        <v>10</v>
      </c>
    </row>
    <row r="72" spans="1:7" x14ac:dyDescent="0.25">
      <c r="B72" s="8" t="s">
        <v>11</v>
      </c>
      <c r="C72" s="9" t="s">
        <v>55</v>
      </c>
      <c r="D72" s="51" t="s">
        <v>56</v>
      </c>
    </row>
    <row r="73" spans="1:7" x14ac:dyDescent="0.25">
      <c r="B73" s="8" t="s">
        <v>14</v>
      </c>
      <c r="C73" s="9" t="s">
        <v>61</v>
      </c>
      <c r="D73" s="51" t="s">
        <v>62</v>
      </c>
    </row>
    <row r="74" spans="1:7" x14ac:dyDescent="0.25">
      <c r="D74" s="33"/>
    </row>
    <row r="75" spans="1:7" ht="45" x14ac:dyDescent="0.25">
      <c r="A75" s="11">
        <v>1</v>
      </c>
      <c r="B75" s="11" t="s">
        <v>63</v>
      </c>
      <c r="C75" s="10" t="s">
        <v>45</v>
      </c>
      <c r="D75" s="52" t="s">
        <v>64</v>
      </c>
      <c r="E75" s="13">
        <f>VLOOKUP(B75,PREU_FEINA!$J$11:$K$1283,2,0)</f>
        <v>0</v>
      </c>
      <c r="F75" s="12">
        <v>0</v>
      </c>
      <c r="G75" s="13">
        <f>ROUND(ROUND(E75,2)*ROUND(F75,3),2)</f>
        <v>0</v>
      </c>
    </row>
    <row r="76" spans="1:7" x14ac:dyDescent="0.25">
      <c r="D76" s="51" t="s">
        <v>22</v>
      </c>
      <c r="E76" s="8"/>
      <c r="F76" s="8"/>
      <c r="G76" s="14">
        <f>SUM(G75:G75)</f>
        <v>0</v>
      </c>
    </row>
    <row r="77" spans="1:7" x14ac:dyDescent="0.25">
      <c r="D77" s="33"/>
    </row>
    <row r="78" spans="1:7" x14ac:dyDescent="0.25">
      <c r="B78" s="8" t="s">
        <v>5</v>
      </c>
      <c r="C78" s="9" t="s">
        <v>6</v>
      </c>
      <c r="D78" s="51" t="s">
        <v>7</v>
      </c>
    </row>
    <row r="79" spans="1:7" x14ac:dyDescent="0.25">
      <c r="B79" s="8" t="s">
        <v>8</v>
      </c>
      <c r="C79" s="9" t="s">
        <v>9</v>
      </c>
      <c r="D79" s="51" t="s">
        <v>10</v>
      </c>
    </row>
    <row r="80" spans="1:7" x14ac:dyDescent="0.25">
      <c r="B80" s="8" t="s">
        <v>11</v>
      </c>
      <c r="C80" s="9" t="s">
        <v>55</v>
      </c>
      <c r="D80" s="51" t="s">
        <v>56</v>
      </c>
    </row>
    <row r="81" spans="1:7" x14ac:dyDescent="0.25">
      <c r="B81" s="8" t="s">
        <v>14</v>
      </c>
      <c r="C81" s="9" t="s">
        <v>65</v>
      </c>
      <c r="D81" s="51" t="s">
        <v>66</v>
      </c>
    </row>
    <row r="82" spans="1:7" x14ac:dyDescent="0.25">
      <c r="D82" s="33"/>
    </row>
    <row r="83" spans="1:7" ht="45" x14ac:dyDescent="0.25">
      <c r="A83" s="11">
        <v>1</v>
      </c>
      <c r="B83" s="11" t="s">
        <v>67</v>
      </c>
      <c r="C83" s="10" t="s">
        <v>45</v>
      </c>
      <c r="D83" s="52" t="s">
        <v>68</v>
      </c>
      <c r="E83" s="13">
        <f>VLOOKUP(B83,PREU_FEINA!$J$11:$K$1283,2,0)</f>
        <v>0</v>
      </c>
      <c r="F83" s="12">
        <v>0</v>
      </c>
      <c r="G83" s="13">
        <f>ROUND(ROUND(E83,2)*ROUND(F83,3),2)</f>
        <v>0</v>
      </c>
    </row>
    <row r="84" spans="1:7" x14ac:dyDescent="0.25">
      <c r="D84" s="51" t="s">
        <v>22</v>
      </c>
      <c r="E84" s="8"/>
      <c r="F84" s="8"/>
      <c r="G84" s="14">
        <f>SUM(G83:G83)</f>
        <v>0</v>
      </c>
    </row>
    <row r="85" spans="1:7" x14ac:dyDescent="0.25">
      <c r="D85" s="33"/>
    </row>
    <row r="86" spans="1:7" x14ac:dyDescent="0.25">
      <c r="B86" s="8" t="s">
        <v>5</v>
      </c>
      <c r="C86" s="9" t="s">
        <v>6</v>
      </c>
      <c r="D86" s="51" t="s">
        <v>7</v>
      </c>
    </row>
    <row r="87" spans="1:7" x14ac:dyDescent="0.25">
      <c r="B87" s="8" t="s">
        <v>8</v>
      </c>
      <c r="C87" s="9" t="s">
        <v>9</v>
      </c>
      <c r="D87" s="51" t="s">
        <v>10</v>
      </c>
    </row>
    <row r="88" spans="1:7" x14ac:dyDescent="0.25">
      <c r="B88" s="8" t="s">
        <v>11</v>
      </c>
      <c r="C88" s="9" t="s">
        <v>55</v>
      </c>
      <c r="D88" s="51" t="s">
        <v>56</v>
      </c>
    </row>
    <row r="89" spans="1:7" x14ac:dyDescent="0.25">
      <c r="B89" s="8" t="s">
        <v>14</v>
      </c>
      <c r="C89" s="9" t="s">
        <v>69</v>
      </c>
      <c r="D89" s="51" t="s">
        <v>70</v>
      </c>
    </row>
    <row r="90" spans="1:7" x14ac:dyDescent="0.25">
      <c r="D90" s="33"/>
    </row>
    <row r="91" spans="1:7" ht="33.75" x14ac:dyDescent="0.25">
      <c r="A91" s="11">
        <v>1</v>
      </c>
      <c r="B91" s="11" t="s">
        <v>71</v>
      </c>
      <c r="C91" s="10" t="s">
        <v>45</v>
      </c>
      <c r="D91" s="52" t="s">
        <v>72</v>
      </c>
      <c r="E91" s="13">
        <f>VLOOKUP(B91,PREU_FEINA!$J$11:$K$1283,2,0)</f>
        <v>0</v>
      </c>
      <c r="F91" s="12">
        <v>0</v>
      </c>
      <c r="G91" s="13">
        <f>ROUND(ROUND(E91,2)*ROUND(F91,3),2)</f>
        <v>0</v>
      </c>
    </row>
    <row r="92" spans="1:7" x14ac:dyDescent="0.25">
      <c r="D92" s="51" t="s">
        <v>22</v>
      </c>
      <c r="E92" s="8"/>
      <c r="F92" s="8"/>
      <c r="G92" s="14">
        <f>SUM(G91:G91)</f>
        <v>0</v>
      </c>
    </row>
    <row r="93" spans="1:7" x14ac:dyDescent="0.25">
      <c r="D93" s="33"/>
    </row>
    <row r="94" spans="1:7" x14ac:dyDescent="0.25">
      <c r="B94" s="8" t="s">
        <v>5</v>
      </c>
      <c r="C94" s="9" t="s">
        <v>6</v>
      </c>
      <c r="D94" s="51" t="s">
        <v>7</v>
      </c>
    </row>
    <row r="95" spans="1:7" x14ac:dyDescent="0.25">
      <c r="B95" s="8" t="s">
        <v>8</v>
      </c>
      <c r="C95" s="9" t="s">
        <v>9</v>
      </c>
      <c r="D95" s="51" t="s">
        <v>10</v>
      </c>
    </row>
    <row r="96" spans="1:7" x14ac:dyDescent="0.25">
      <c r="B96" s="8" t="s">
        <v>11</v>
      </c>
      <c r="C96" s="9" t="s">
        <v>73</v>
      </c>
      <c r="D96" s="51" t="s">
        <v>74</v>
      </c>
    </row>
    <row r="97" spans="1:7" x14ac:dyDescent="0.25">
      <c r="B97" s="8" t="s">
        <v>14</v>
      </c>
      <c r="C97" s="9" t="s">
        <v>75</v>
      </c>
      <c r="D97" s="51" t="s">
        <v>76</v>
      </c>
    </row>
    <row r="98" spans="1:7" x14ac:dyDescent="0.25">
      <c r="D98" s="33"/>
    </row>
    <row r="99" spans="1:7" ht="45" x14ac:dyDescent="0.25">
      <c r="A99" s="11">
        <v>1</v>
      </c>
      <c r="B99" s="11" t="s">
        <v>77</v>
      </c>
      <c r="C99" s="10" t="s">
        <v>28</v>
      </c>
      <c r="D99" s="52" t="s">
        <v>78</v>
      </c>
      <c r="E99" s="13">
        <f>VLOOKUP(B99,PREU_FEINA!$J$11:$K$1283,2,0)</f>
        <v>0</v>
      </c>
      <c r="F99" s="12">
        <v>20</v>
      </c>
      <c r="G99" s="13">
        <f>ROUND(ROUND(E99,2)*ROUND(F99,3),2)</f>
        <v>0</v>
      </c>
    </row>
    <row r="100" spans="1:7" ht="45" x14ac:dyDescent="0.25">
      <c r="A100" s="11">
        <v>2</v>
      </c>
      <c r="B100" s="11" t="s">
        <v>79</v>
      </c>
      <c r="C100" s="10" t="s">
        <v>28</v>
      </c>
      <c r="D100" s="52" t="s">
        <v>80</v>
      </c>
      <c r="E100" s="13">
        <f>VLOOKUP(B100,PREU_FEINA!$J$11:$K$1283,2,0)</f>
        <v>0</v>
      </c>
      <c r="F100" s="12">
        <v>20</v>
      </c>
      <c r="G100" s="13">
        <f>ROUND(ROUND(E100,2)*ROUND(F100,3),2)</f>
        <v>0</v>
      </c>
    </row>
    <row r="101" spans="1:7" ht="45" x14ac:dyDescent="0.25">
      <c r="A101" s="11">
        <v>3</v>
      </c>
      <c r="B101" s="11" t="s">
        <v>81</v>
      </c>
      <c r="C101" s="10" t="s">
        <v>28</v>
      </c>
      <c r="D101" s="52" t="s">
        <v>82</v>
      </c>
      <c r="E101" s="13">
        <f>VLOOKUP(B101,PREU_FEINA!$J$11:$K$1283,2,0)</f>
        <v>0</v>
      </c>
      <c r="F101" s="12">
        <v>40</v>
      </c>
      <c r="G101" s="13">
        <f>ROUND(ROUND(E101,2)*ROUND(F101,3),2)</f>
        <v>0</v>
      </c>
    </row>
    <row r="102" spans="1:7" x14ac:dyDescent="0.25">
      <c r="D102" s="51" t="s">
        <v>22</v>
      </c>
      <c r="E102" s="8"/>
      <c r="F102" s="8"/>
      <c r="G102" s="14">
        <f>SUM(G99:G101)</f>
        <v>0</v>
      </c>
    </row>
    <row r="103" spans="1:7" x14ac:dyDescent="0.25">
      <c r="D103" s="33"/>
    </row>
    <row r="104" spans="1:7" x14ac:dyDescent="0.25">
      <c r="B104" s="8" t="s">
        <v>5</v>
      </c>
      <c r="C104" s="9" t="s">
        <v>6</v>
      </c>
      <c r="D104" s="51" t="s">
        <v>7</v>
      </c>
    </row>
    <row r="105" spans="1:7" x14ac:dyDescent="0.25">
      <c r="B105" s="8" t="s">
        <v>8</v>
      </c>
      <c r="C105" s="9" t="s">
        <v>9</v>
      </c>
      <c r="D105" s="51" t="s">
        <v>10</v>
      </c>
    </row>
    <row r="106" spans="1:7" x14ac:dyDescent="0.25">
      <c r="B106" s="8" t="s">
        <v>11</v>
      </c>
      <c r="C106" s="9" t="s">
        <v>73</v>
      </c>
      <c r="D106" s="51" t="s">
        <v>74</v>
      </c>
    </row>
    <row r="107" spans="1:7" x14ac:dyDescent="0.25">
      <c r="B107" s="8" t="s">
        <v>14</v>
      </c>
      <c r="C107" s="9" t="s">
        <v>83</v>
      </c>
      <c r="D107" s="51" t="s">
        <v>84</v>
      </c>
    </row>
    <row r="108" spans="1:7" x14ac:dyDescent="0.25">
      <c r="D108" s="33"/>
    </row>
    <row r="109" spans="1:7" ht="45" x14ac:dyDescent="0.25">
      <c r="A109" s="11">
        <v>1</v>
      </c>
      <c r="B109" s="11" t="s">
        <v>85</v>
      </c>
      <c r="C109" s="10" t="s">
        <v>28</v>
      </c>
      <c r="D109" s="52" t="s">
        <v>86</v>
      </c>
      <c r="E109" s="13">
        <f>VLOOKUP(B109,PREU_FEINA!$J$11:$K$1283,2,0)</f>
        <v>0</v>
      </c>
      <c r="F109" s="12">
        <v>50</v>
      </c>
      <c r="G109" s="13">
        <f>ROUND(ROUND(E109,2)*ROUND(F109,3),2)</f>
        <v>0</v>
      </c>
    </row>
    <row r="110" spans="1:7" x14ac:dyDescent="0.25">
      <c r="A110" s="11">
        <v>2</v>
      </c>
      <c r="B110" s="11" t="s">
        <v>87</v>
      </c>
      <c r="C110" s="10" t="s">
        <v>28</v>
      </c>
      <c r="D110" s="52" t="s">
        <v>88</v>
      </c>
      <c r="E110" s="13">
        <f>VLOOKUP(B110,PREU_FEINA!$J$11:$K$1283,2,0)</f>
        <v>0</v>
      </c>
      <c r="F110" s="12">
        <v>0</v>
      </c>
      <c r="G110" s="13">
        <f>ROUND(ROUND(E110,2)*ROUND(F110,3),2)</f>
        <v>0</v>
      </c>
    </row>
    <row r="111" spans="1:7" ht="45" x14ac:dyDescent="0.25">
      <c r="A111" s="11">
        <v>3</v>
      </c>
      <c r="B111" s="11" t="s">
        <v>79</v>
      </c>
      <c r="C111" s="10" t="s">
        <v>28</v>
      </c>
      <c r="D111" s="52" t="s">
        <v>80</v>
      </c>
      <c r="E111" s="13">
        <f>VLOOKUP(B111,PREU_FEINA!$J$11:$K$1283,2,0)</f>
        <v>0</v>
      </c>
      <c r="F111" s="12">
        <v>40</v>
      </c>
      <c r="G111" s="13">
        <f>ROUND(ROUND(E111,2)*ROUND(F111,3),2)</f>
        <v>0</v>
      </c>
    </row>
    <row r="112" spans="1:7" ht="45" x14ac:dyDescent="0.25">
      <c r="A112" s="11">
        <v>4</v>
      </c>
      <c r="B112" s="11" t="s">
        <v>81</v>
      </c>
      <c r="C112" s="10" t="s">
        <v>28</v>
      </c>
      <c r="D112" s="52" t="s">
        <v>82</v>
      </c>
      <c r="E112" s="13">
        <f>VLOOKUP(B112,PREU_FEINA!$J$11:$K$1283,2,0)</f>
        <v>0</v>
      </c>
      <c r="F112" s="12">
        <v>125</v>
      </c>
      <c r="G112" s="13">
        <f>ROUND(ROUND(E112,2)*ROUND(F112,3),2)</f>
        <v>0</v>
      </c>
    </row>
    <row r="113" spans="1:7" x14ac:dyDescent="0.25">
      <c r="D113" s="51" t="s">
        <v>22</v>
      </c>
      <c r="E113" s="8"/>
      <c r="F113" s="8"/>
      <c r="G113" s="14">
        <f>SUM(G109:G112)</f>
        <v>0</v>
      </c>
    </row>
    <row r="114" spans="1:7" x14ac:dyDescent="0.25">
      <c r="D114" s="33"/>
    </row>
    <row r="115" spans="1:7" x14ac:dyDescent="0.25">
      <c r="B115" s="8" t="s">
        <v>5</v>
      </c>
      <c r="C115" s="9" t="s">
        <v>6</v>
      </c>
      <c r="D115" s="51" t="s">
        <v>7</v>
      </c>
    </row>
    <row r="116" spans="1:7" x14ac:dyDescent="0.25">
      <c r="B116" s="8" t="s">
        <v>8</v>
      </c>
      <c r="C116" s="9" t="s">
        <v>9</v>
      </c>
      <c r="D116" s="51" t="s">
        <v>10</v>
      </c>
    </row>
    <row r="117" spans="1:7" x14ac:dyDescent="0.25">
      <c r="B117" s="8" t="s">
        <v>11</v>
      </c>
      <c r="C117" s="9" t="s">
        <v>73</v>
      </c>
      <c r="D117" s="51" t="s">
        <v>74</v>
      </c>
    </row>
    <row r="118" spans="1:7" x14ac:dyDescent="0.25">
      <c r="B118" s="8" t="s">
        <v>14</v>
      </c>
      <c r="C118" s="9" t="s">
        <v>89</v>
      </c>
      <c r="D118" s="51" t="s">
        <v>90</v>
      </c>
    </row>
    <row r="119" spans="1:7" x14ac:dyDescent="0.25">
      <c r="D119" s="33"/>
    </row>
    <row r="120" spans="1:7" ht="45" x14ac:dyDescent="0.25">
      <c r="A120" s="11">
        <v>1</v>
      </c>
      <c r="B120" s="11" t="s">
        <v>91</v>
      </c>
      <c r="C120" s="10" t="s">
        <v>28</v>
      </c>
      <c r="D120" s="52" t="s">
        <v>92</v>
      </c>
      <c r="E120" s="13">
        <f>VLOOKUP(B120,PREU_FEINA!$J$11:$K$1283,2,0)</f>
        <v>0</v>
      </c>
      <c r="F120" s="12">
        <v>20</v>
      </c>
      <c r="G120" s="13">
        <f>ROUND(ROUND(E120,2)*ROUND(F120,3),2)</f>
        <v>0</v>
      </c>
    </row>
    <row r="121" spans="1:7" x14ac:dyDescent="0.25">
      <c r="A121" s="11">
        <v>2</v>
      </c>
      <c r="B121" s="11" t="s">
        <v>93</v>
      </c>
      <c r="C121" s="10" t="s">
        <v>28</v>
      </c>
      <c r="D121" s="52" t="s">
        <v>94</v>
      </c>
      <c r="E121" s="13">
        <f>VLOOKUP(B121,PREU_FEINA!$J$11:$K$1283,2,0)</f>
        <v>0</v>
      </c>
      <c r="F121" s="12">
        <v>0</v>
      </c>
      <c r="G121" s="13">
        <f>ROUND(ROUND(E121,2)*ROUND(F121,3),2)</f>
        <v>0</v>
      </c>
    </row>
    <row r="122" spans="1:7" ht="45" x14ac:dyDescent="0.25">
      <c r="A122" s="11">
        <v>3</v>
      </c>
      <c r="B122" s="11" t="s">
        <v>95</v>
      </c>
      <c r="C122" s="10" t="s">
        <v>28</v>
      </c>
      <c r="D122" s="52" t="s">
        <v>96</v>
      </c>
      <c r="E122" s="13">
        <f>VLOOKUP(B122,PREU_FEINA!$J$11:$K$1283,2,0)</f>
        <v>0</v>
      </c>
      <c r="F122" s="12">
        <v>20</v>
      </c>
      <c r="G122" s="13">
        <f>ROUND(ROUND(E122,2)*ROUND(F122,3),2)</f>
        <v>0</v>
      </c>
    </row>
    <row r="123" spans="1:7" x14ac:dyDescent="0.25">
      <c r="A123" s="11">
        <v>4</v>
      </c>
      <c r="B123" s="11" t="s">
        <v>97</v>
      </c>
      <c r="C123" s="10" t="s">
        <v>28</v>
      </c>
      <c r="D123" s="52" t="s">
        <v>98</v>
      </c>
      <c r="E123" s="13">
        <f>VLOOKUP(B123,PREU_FEINA!$J$11:$K$1283,2,0)</f>
        <v>0</v>
      </c>
      <c r="F123" s="12">
        <v>0</v>
      </c>
      <c r="G123" s="13">
        <f>ROUND(ROUND(E123,2)*ROUND(F123,3),2)</f>
        <v>0</v>
      </c>
    </row>
    <row r="124" spans="1:7" x14ac:dyDescent="0.25">
      <c r="D124" s="51" t="s">
        <v>22</v>
      </c>
      <c r="E124" s="8"/>
      <c r="F124" s="8"/>
      <c r="G124" s="14">
        <f>SUM(G120:G123)</f>
        <v>0</v>
      </c>
    </row>
    <row r="125" spans="1:7" x14ac:dyDescent="0.25">
      <c r="D125" s="33"/>
    </row>
    <row r="126" spans="1:7" x14ac:dyDescent="0.25">
      <c r="B126" s="8" t="s">
        <v>5</v>
      </c>
      <c r="C126" s="9" t="s">
        <v>6</v>
      </c>
      <c r="D126" s="51" t="s">
        <v>7</v>
      </c>
    </row>
    <row r="127" spans="1:7" x14ac:dyDescent="0.25">
      <c r="B127" s="8" t="s">
        <v>8</v>
      </c>
      <c r="C127" s="9" t="s">
        <v>9</v>
      </c>
      <c r="D127" s="51" t="s">
        <v>10</v>
      </c>
    </row>
    <row r="128" spans="1:7" x14ac:dyDescent="0.25">
      <c r="B128" s="8" t="s">
        <v>11</v>
      </c>
      <c r="C128" s="9" t="s">
        <v>73</v>
      </c>
      <c r="D128" s="51" t="s">
        <v>74</v>
      </c>
    </row>
    <row r="129" spans="1:7" x14ac:dyDescent="0.25">
      <c r="B129" s="8" t="s">
        <v>14</v>
      </c>
      <c r="C129" s="9" t="s">
        <v>99</v>
      </c>
      <c r="D129" s="51" t="s">
        <v>100</v>
      </c>
    </row>
    <row r="130" spans="1:7" x14ac:dyDescent="0.25">
      <c r="D130" s="33"/>
    </row>
    <row r="131" spans="1:7" ht="45" x14ac:dyDescent="0.25">
      <c r="A131" s="11">
        <v>1</v>
      </c>
      <c r="B131" s="11" t="s">
        <v>101</v>
      </c>
      <c r="C131" s="10" t="s">
        <v>28</v>
      </c>
      <c r="D131" s="52" t="s">
        <v>102</v>
      </c>
      <c r="E131" s="13">
        <f>VLOOKUP(B131,PREU_FEINA!$J$11:$K$1283,2,0)</f>
        <v>0</v>
      </c>
      <c r="F131" s="12">
        <v>15</v>
      </c>
      <c r="G131" s="13">
        <f>ROUND(ROUND(E131,2)*ROUND(F131,3),2)</f>
        <v>0</v>
      </c>
    </row>
    <row r="132" spans="1:7" x14ac:dyDescent="0.25">
      <c r="A132" s="11">
        <v>2</v>
      </c>
      <c r="B132" s="11" t="s">
        <v>103</v>
      </c>
      <c r="C132" s="10" t="s">
        <v>28</v>
      </c>
      <c r="D132" s="52" t="s">
        <v>104</v>
      </c>
      <c r="E132" s="13">
        <f>VLOOKUP(B132,PREU_FEINA!$J$11:$K$1283,2,0)</f>
        <v>0</v>
      </c>
      <c r="F132" s="12">
        <v>0</v>
      </c>
      <c r="G132" s="13">
        <f>ROUND(ROUND(E132,2)*ROUND(F132,3),2)</f>
        <v>0</v>
      </c>
    </row>
    <row r="133" spans="1:7" ht="45" x14ac:dyDescent="0.25">
      <c r="A133" s="11">
        <v>3</v>
      </c>
      <c r="B133" s="11" t="s">
        <v>105</v>
      </c>
      <c r="C133" s="10" t="s">
        <v>28</v>
      </c>
      <c r="D133" s="52" t="s">
        <v>106</v>
      </c>
      <c r="E133" s="13">
        <f>VLOOKUP(B133,PREU_FEINA!$J$11:$K$1283,2,0)</f>
        <v>0</v>
      </c>
      <c r="F133" s="12">
        <v>15</v>
      </c>
      <c r="G133" s="13">
        <f>ROUND(ROUND(E133,2)*ROUND(F133,3),2)</f>
        <v>0</v>
      </c>
    </row>
    <row r="134" spans="1:7" x14ac:dyDescent="0.25">
      <c r="D134" s="51" t="s">
        <v>22</v>
      </c>
      <c r="E134" s="8"/>
      <c r="F134" s="8"/>
      <c r="G134" s="14">
        <f>SUM(G131:G133)</f>
        <v>0</v>
      </c>
    </row>
    <row r="135" spans="1:7" x14ac:dyDescent="0.25">
      <c r="D135" s="33"/>
    </row>
    <row r="136" spans="1:7" x14ac:dyDescent="0.25">
      <c r="B136" s="8" t="s">
        <v>5</v>
      </c>
      <c r="C136" s="9" t="s">
        <v>6</v>
      </c>
      <c r="D136" s="51" t="s">
        <v>7</v>
      </c>
    </row>
    <row r="137" spans="1:7" x14ac:dyDescent="0.25">
      <c r="B137" s="8" t="s">
        <v>8</v>
      </c>
      <c r="C137" s="9" t="s">
        <v>9</v>
      </c>
      <c r="D137" s="51" t="s">
        <v>10</v>
      </c>
    </row>
    <row r="138" spans="1:7" x14ac:dyDescent="0.25">
      <c r="B138" s="8" t="s">
        <v>11</v>
      </c>
      <c r="C138" s="9" t="s">
        <v>107</v>
      </c>
      <c r="D138" s="51" t="s">
        <v>108</v>
      </c>
    </row>
    <row r="139" spans="1:7" x14ac:dyDescent="0.25">
      <c r="B139" s="8" t="s">
        <v>14</v>
      </c>
      <c r="C139" s="9" t="s">
        <v>109</v>
      </c>
      <c r="D139" s="51" t="s">
        <v>110</v>
      </c>
    </row>
    <row r="140" spans="1:7" x14ac:dyDescent="0.25">
      <c r="D140" s="33"/>
    </row>
    <row r="141" spans="1:7" ht="33.75" x14ac:dyDescent="0.25">
      <c r="A141" s="11">
        <v>1</v>
      </c>
      <c r="B141" s="11" t="s">
        <v>111</v>
      </c>
      <c r="C141" s="10" t="s">
        <v>45</v>
      </c>
      <c r="D141" s="52" t="s">
        <v>112</v>
      </c>
      <c r="E141" s="13">
        <f>VLOOKUP(B141,PREU_FEINA!$J$11:$K$1283,2,0)</f>
        <v>0</v>
      </c>
      <c r="F141" s="12">
        <v>0</v>
      </c>
      <c r="G141" s="13">
        <f>ROUND(ROUND(E141,2)*ROUND(F141,3),2)</f>
        <v>0</v>
      </c>
    </row>
    <row r="142" spans="1:7" x14ac:dyDescent="0.25">
      <c r="D142" s="51" t="s">
        <v>22</v>
      </c>
      <c r="E142" s="8"/>
      <c r="F142" s="8"/>
      <c r="G142" s="14">
        <f>SUM(G141:G141)</f>
        <v>0</v>
      </c>
    </row>
    <row r="143" spans="1:7" x14ac:dyDescent="0.25">
      <c r="D143" s="33"/>
    </row>
    <row r="144" spans="1:7" x14ac:dyDescent="0.25">
      <c r="B144" s="8" t="s">
        <v>5</v>
      </c>
      <c r="C144" s="9" t="s">
        <v>6</v>
      </c>
      <c r="D144" s="51" t="s">
        <v>7</v>
      </c>
    </row>
    <row r="145" spans="1:7" x14ac:dyDescent="0.25">
      <c r="B145" s="8" t="s">
        <v>8</v>
      </c>
      <c r="C145" s="9" t="s">
        <v>9</v>
      </c>
      <c r="D145" s="51" t="s">
        <v>10</v>
      </c>
    </row>
    <row r="146" spans="1:7" x14ac:dyDescent="0.25">
      <c r="B146" s="8" t="s">
        <v>11</v>
      </c>
      <c r="C146" s="9" t="s">
        <v>113</v>
      </c>
      <c r="D146" s="51" t="s">
        <v>114</v>
      </c>
    </row>
    <row r="147" spans="1:7" x14ac:dyDescent="0.25">
      <c r="B147" s="8" t="s">
        <v>14</v>
      </c>
      <c r="C147" s="9" t="s">
        <v>115</v>
      </c>
      <c r="D147" s="51" t="s">
        <v>116</v>
      </c>
    </row>
    <row r="148" spans="1:7" x14ac:dyDescent="0.25">
      <c r="D148" s="33"/>
    </row>
    <row r="149" spans="1:7" ht="67.5" x14ac:dyDescent="0.25">
      <c r="A149" s="11">
        <v>1</v>
      </c>
      <c r="B149" s="11" t="s">
        <v>117</v>
      </c>
      <c r="C149" s="10" t="s">
        <v>118</v>
      </c>
      <c r="D149" s="52" t="s">
        <v>119</v>
      </c>
      <c r="E149" s="13">
        <f>VLOOKUP(B149,PREU_FEINA!$J$11:$K$1283,2,0)</f>
        <v>0</v>
      </c>
      <c r="F149" s="12">
        <v>1</v>
      </c>
      <c r="G149" s="13">
        <f>ROUND(ROUND(E149,2)*ROUND(F149,3),2)</f>
        <v>0</v>
      </c>
    </row>
    <row r="150" spans="1:7" x14ac:dyDescent="0.25">
      <c r="D150" s="51" t="s">
        <v>22</v>
      </c>
      <c r="E150" s="8"/>
      <c r="F150" s="8"/>
      <c r="G150" s="14">
        <f>SUM(G149:G149)</f>
        <v>0</v>
      </c>
    </row>
    <row r="151" spans="1:7" x14ac:dyDescent="0.25">
      <c r="D151" s="33"/>
    </row>
    <row r="152" spans="1:7" x14ac:dyDescent="0.25">
      <c r="B152" s="8" t="s">
        <v>5</v>
      </c>
      <c r="C152" s="9" t="s">
        <v>6</v>
      </c>
      <c r="D152" s="51" t="s">
        <v>7</v>
      </c>
    </row>
    <row r="153" spans="1:7" x14ac:dyDescent="0.25">
      <c r="B153" s="8" t="s">
        <v>8</v>
      </c>
      <c r="C153" s="9" t="s">
        <v>9</v>
      </c>
      <c r="D153" s="51" t="s">
        <v>10</v>
      </c>
    </row>
    <row r="154" spans="1:7" x14ac:dyDescent="0.25">
      <c r="B154" s="8" t="s">
        <v>11</v>
      </c>
      <c r="C154" s="9" t="s">
        <v>120</v>
      </c>
      <c r="D154" s="51" t="s">
        <v>121</v>
      </c>
    </row>
    <row r="155" spans="1:7" x14ac:dyDescent="0.25">
      <c r="D155" s="33"/>
    </row>
    <row r="156" spans="1:7" x14ac:dyDescent="0.25">
      <c r="A156" s="11">
        <v>1</v>
      </c>
      <c r="B156" s="11" t="s">
        <v>122</v>
      </c>
      <c r="C156" s="10" t="s">
        <v>28</v>
      </c>
      <c r="D156" s="52" t="s">
        <v>123</v>
      </c>
      <c r="E156" s="13">
        <f>VLOOKUP(B156,PREU_FEINA!$J$11:$K$1283,2,0)</f>
        <v>0</v>
      </c>
      <c r="F156" s="12">
        <v>0</v>
      </c>
      <c r="G156" s="13">
        <f>ROUND(ROUND(E156,2)*ROUND(F156,3),2)</f>
        <v>0</v>
      </c>
    </row>
    <row r="157" spans="1:7" x14ac:dyDescent="0.25">
      <c r="A157" s="11">
        <v>2</v>
      </c>
      <c r="B157" s="11" t="s">
        <v>124</v>
      </c>
      <c r="C157" s="10" t="s">
        <v>28</v>
      </c>
      <c r="D157" s="52" t="s">
        <v>125</v>
      </c>
      <c r="E157" s="13">
        <f>VLOOKUP(B157,PREU_FEINA!$J$11:$K$1283,2,0)</f>
        <v>0</v>
      </c>
      <c r="F157" s="12">
        <v>30</v>
      </c>
      <c r="G157" s="13">
        <f>ROUND(ROUND(E157,2)*ROUND(F157,3),2)</f>
        <v>0</v>
      </c>
    </row>
    <row r="158" spans="1:7" x14ac:dyDescent="0.25">
      <c r="D158" s="51" t="s">
        <v>22</v>
      </c>
      <c r="E158" s="8"/>
      <c r="F158" s="8"/>
      <c r="G158" s="14">
        <f>SUM(G156:G157)</f>
        <v>0</v>
      </c>
    </row>
    <row r="159" spans="1:7" x14ac:dyDescent="0.25">
      <c r="D159" s="33"/>
    </row>
    <row r="160" spans="1:7" x14ac:dyDescent="0.25">
      <c r="B160" s="8" t="s">
        <v>5</v>
      </c>
      <c r="C160" s="9" t="s">
        <v>6</v>
      </c>
      <c r="D160" s="51" t="s">
        <v>7</v>
      </c>
    </row>
    <row r="161" spans="1:7" x14ac:dyDescent="0.25">
      <c r="B161" s="8" t="s">
        <v>8</v>
      </c>
      <c r="C161" s="9" t="s">
        <v>126</v>
      </c>
      <c r="D161" s="51" t="s">
        <v>127</v>
      </c>
    </row>
    <row r="162" spans="1:7" x14ac:dyDescent="0.25">
      <c r="B162" s="8" t="s">
        <v>11</v>
      </c>
      <c r="C162" s="9" t="s">
        <v>128</v>
      </c>
      <c r="D162" s="51" t="s">
        <v>129</v>
      </c>
    </row>
    <row r="163" spans="1:7" x14ac:dyDescent="0.25">
      <c r="B163" s="8" t="s">
        <v>14</v>
      </c>
      <c r="C163" s="9" t="s">
        <v>128</v>
      </c>
      <c r="D163" s="51" t="s">
        <v>130</v>
      </c>
    </row>
    <row r="164" spans="1:7" x14ac:dyDescent="0.25">
      <c r="D164" s="33"/>
    </row>
    <row r="165" spans="1:7" ht="22.5" x14ac:dyDescent="0.25">
      <c r="A165" s="11">
        <v>1</v>
      </c>
      <c r="B165" s="11" t="s">
        <v>131</v>
      </c>
      <c r="C165" s="10" t="s">
        <v>45</v>
      </c>
      <c r="D165" s="52" t="s">
        <v>132</v>
      </c>
      <c r="E165" s="13">
        <f>VLOOKUP(B165,PREU_FEINA!$J$11:$K$1283,2,0)</f>
        <v>0</v>
      </c>
      <c r="F165" s="12">
        <v>2233.7359999999999</v>
      </c>
      <c r="G165" s="13">
        <f>ROUND(ROUND(E165,2)*ROUND(F165,3),2)</f>
        <v>0</v>
      </c>
    </row>
    <row r="166" spans="1:7" x14ac:dyDescent="0.25">
      <c r="D166" s="51" t="s">
        <v>22</v>
      </c>
      <c r="E166" s="8"/>
      <c r="F166" s="8"/>
      <c r="G166" s="14">
        <f>SUM(G165:G165)</f>
        <v>0</v>
      </c>
    </row>
    <row r="167" spans="1:7" x14ac:dyDescent="0.25">
      <c r="D167" s="33"/>
    </row>
    <row r="168" spans="1:7" x14ac:dyDescent="0.25">
      <c r="B168" s="8" t="s">
        <v>5</v>
      </c>
      <c r="C168" s="9" t="s">
        <v>6</v>
      </c>
      <c r="D168" s="51" t="s">
        <v>7</v>
      </c>
    </row>
    <row r="169" spans="1:7" x14ac:dyDescent="0.25">
      <c r="B169" s="8" t="s">
        <v>8</v>
      </c>
      <c r="C169" s="9" t="s">
        <v>126</v>
      </c>
      <c r="D169" s="51" t="s">
        <v>127</v>
      </c>
    </row>
    <row r="170" spans="1:7" x14ac:dyDescent="0.25">
      <c r="B170" s="8" t="s">
        <v>11</v>
      </c>
      <c r="C170" s="9" t="s">
        <v>128</v>
      </c>
      <c r="D170" s="51" t="s">
        <v>129</v>
      </c>
    </row>
    <row r="171" spans="1:7" x14ac:dyDescent="0.25">
      <c r="B171" s="8" t="s">
        <v>14</v>
      </c>
      <c r="C171" s="9" t="s">
        <v>133</v>
      </c>
      <c r="D171" s="51" t="s">
        <v>134</v>
      </c>
    </row>
    <row r="172" spans="1:7" x14ac:dyDescent="0.25">
      <c r="D172" s="33"/>
    </row>
    <row r="173" spans="1:7" ht="33.75" x14ac:dyDescent="0.25">
      <c r="A173" s="11">
        <v>1</v>
      </c>
      <c r="B173" s="11" t="s">
        <v>135</v>
      </c>
      <c r="C173" s="10" t="s">
        <v>45</v>
      </c>
      <c r="D173" s="52" t="s">
        <v>136</v>
      </c>
      <c r="E173" s="13">
        <f>VLOOKUP(B173,PREU_FEINA!$J$11:$K$1283,2,0)</f>
        <v>0</v>
      </c>
      <c r="F173" s="12">
        <v>8957.2610000000004</v>
      </c>
      <c r="G173" s="13">
        <f>ROUND(ROUND(E173,2)*ROUND(F173,3),2)</f>
        <v>0</v>
      </c>
    </row>
    <row r="174" spans="1:7" x14ac:dyDescent="0.25">
      <c r="D174" s="51" t="s">
        <v>22</v>
      </c>
      <c r="E174" s="8"/>
      <c r="F174" s="8"/>
      <c r="G174" s="14">
        <f>SUM(G173:G173)</f>
        <v>0</v>
      </c>
    </row>
    <row r="175" spans="1:7" x14ac:dyDescent="0.25">
      <c r="D175" s="33"/>
    </row>
    <row r="176" spans="1:7" x14ac:dyDescent="0.25">
      <c r="B176" s="8" t="s">
        <v>5</v>
      </c>
      <c r="C176" s="9" t="s">
        <v>6</v>
      </c>
      <c r="D176" s="51" t="s">
        <v>7</v>
      </c>
    </row>
    <row r="177" spans="1:7" x14ac:dyDescent="0.25">
      <c r="B177" s="8" t="s">
        <v>8</v>
      </c>
      <c r="C177" s="9" t="s">
        <v>126</v>
      </c>
      <c r="D177" s="51" t="s">
        <v>127</v>
      </c>
    </row>
    <row r="178" spans="1:7" x14ac:dyDescent="0.25">
      <c r="B178" s="8" t="s">
        <v>11</v>
      </c>
      <c r="C178" s="9" t="s">
        <v>128</v>
      </c>
      <c r="D178" s="51" t="s">
        <v>129</v>
      </c>
    </row>
    <row r="179" spans="1:7" x14ac:dyDescent="0.25">
      <c r="B179" s="8" t="s">
        <v>14</v>
      </c>
      <c r="C179" s="9" t="s">
        <v>42</v>
      </c>
      <c r="D179" s="51" t="s">
        <v>43</v>
      </c>
    </row>
    <row r="180" spans="1:7" x14ac:dyDescent="0.25">
      <c r="D180" s="33"/>
    </row>
    <row r="181" spans="1:7" ht="22.5" x14ac:dyDescent="0.25">
      <c r="A181" s="11">
        <v>1</v>
      </c>
      <c r="B181" s="11" t="s">
        <v>44</v>
      </c>
      <c r="C181" s="10" t="s">
        <v>45</v>
      </c>
      <c r="D181" s="52" t="s">
        <v>46</v>
      </c>
      <c r="E181" s="13">
        <f>VLOOKUP(B181,PREU_FEINA!$J$11:$K$1283,2,0)</f>
        <v>0</v>
      </c>
      <c r="F181" s="12">
        <v>5250.22</v>
      </c>
      <c r="G181" s="13">
        <f>ROUND(ROUND(E181,2)*ROUND(F181,3),2)</f>
        <v>0</v>
      </c>
    </row>
    <row r="182" spans="1:7" x14ac:dyDescent="0.25">
      <c r="D182" s="51" t="s">
        <v>22</v>
      </c>
      <c r="E182" s="8"/>
      <c r="F182" s="8"/>
      <c r="G182" s="14">
        <f>SUM(G181:G181)</f>
        <v>0</v>
      </c>
    </row>
    <row r="183" spans="1:7" x14ac:dyDescent="0.25">
      <c r="D183" s="33"/>
    </row>
    <row r="184" spans="1:7" x14ac:dyDescent="0.25">
      <c r="B184" s="8" t="s">
        <v>5</v>
      </c>
      <c r="C184" s="9" t="s">
        <v>6</v>
      </c>
      <c r="D184" s="51" t="s">
        <v>7</v>
      </c>
    </row>
    <row r="185" spans="1:7" x14ac:dyDescent="0.25">
      <c r="B185" s="8" t="s">
        <v>8</v>
      </c>
      <c r="C185" s="9" t="s">
        <v>126</v>
      </c>
      <c r="D185" s="51" t="s">
        <v>127</v>
      </c>
    </row>
    <row r="186" spans="1:7" x14ac:dyDescent="0.25">
      <c r="B186" s="8" t="s">
        <v>11</v>
      </c>
      <c r="C186" s="9" t="s">
        <v>133</v>
      </c>
      <c r="D186" s="51" t="s">
        <v>137</v>
      </c>
    </row>
    <row r="187" spans="1:7" x14ac:dyDescent="0.25">
      <c r="B187" s="8" t="s">
        <v>14</v>
      </c>
      <c r="C187" s="9" t="s">
        <v>128</v>
      </c>
      <c r="D187" s="51" t="s">
        <v>130</v>
      </c>
    </row>
    <row r="188" spans="1:7" x14ac:dyDescent="0.25">
      <c r="D188" s="33"/>
    </row>
    <row r="189" spans="1:7" ht="22.5" x14ac:dyDescent="0.25">
      <c r="A189" s="11">
        <v>1</v>
      </c>
      <c r="B189" s="11" t="s">
        <v>131</v>
      </c>
      <c r="C189" s="10" t="s">
        <v>45</v>
      </c>
      <c r="D189" s="52" t="s">
        <v>132</v>
      </c>
      <c r="E189" s="13">
        <f>VLOOKUP(B189,PREU_FEINA!$J$11:$K$1283,2,0)</f>
        <v>0</v>
      </c>
      <c r="F189" s="12">
        <v>16365.154</v>
      </c>
      <c r="G189" s="13">
        <f>ROUND(ROUND(E189,2)*ROUND(F189,3),2)</f>
        <v>0</v>
      </c>
    </row>
    <row r="190" spans="1:7" x14ac:dyDescent="0.25">
      <c r="D190" s="51" t="s">
        <v>22</v>
      </c>
      <c r="E190" s="8"/>
      <c r="F190" s="8"/>
      <c r="G190" s="14">
        <f>SUM(G189:G189)</f>
        <v>0</v>
      </c>
    </row>
    <row r="191" spans="1:7" x14ac:dyDescent="0.25">
      <c r="D191" s="33"/>
    </row>
    <row r="192" spans="1:7" x14ac:dyDescent="0.25">
      <c r="B192" s="8" t="s">
        <v>5</v>
      </c>
      <c r="C192" s="9" t="s">
        <v>6</v>
      </c>
      <c r="D192" s="51" t="s">
        <v>7</v>
      </c>
    </row>
    <row r="193" spans="1:7" x14ac:dyDescent="0.25">
      <c r="B193" s="8" t="s">
        <v>8</v>
      </c>
      <c r="C193" s="9" t="s">
        <v>126</v>
      </c>
      <c r="D193" s="51" t="s">
        <v>127</v>
      </c>
    </row>
    <row r="194" spans="1:7" x14ac:dyDescent="0.25">
      <c r="B194" s="8" t="s">
        <v>11</v>
      </c>
      <c r="C194" s="9" t="s">
        <v>133</v>
      </c>
      <c r="D194" s="51" t="s">
        <v>137</v>
      </c>
    </row>
    <row r="195" spans="1:7" x14ac:dyDescent="0.25">
      <c r="B195" s="8" t="s">
        <v>14</v>
      </c>
      <c r="C195" s="9" t="s">
        <v>133</v>
      </c>
      <c r="D195" s="51" t="s">
        <v>134</v>
      </c>
    </row>
    <row r="196" spans="1:7" x14ac:dyDescent="0.25">
      <c r="D196" s="33"/>
    </row>
    <row r="197" spans="1:7" ht="33.75" x14ac:dyDescent="0.25">
      <c r="A197" s="11">
        <v>1</v>
      </c>
      <c r="B197" s="11" t="s">
        <v>135</v>
      </c>
      <c r="C197" s="10" t="s">
        <v>45</v>
      </c>
      <c r="D197" s="52" t="s">
        <v>136</v>
      </c>
      <c r="E197" s="13">
        <f>VLOOKUP(B197,PREU_FEINA!$J$11:$K$1283,2,0)</f>
        <v>0</v>
      </c>
      <c r="F197" s="12">
        <v>2421.431</v>
      </c>
      <c r="G197" s="13">
        <f>ROUND(ROUND(E197,2)*ROUND(F197,3),2)</f>
        <v>0</v>
      </c>
    </row>
    <row r="198" spans="1:7" x14ac:dyDescent="0.25">
      <c r="D198" s="51" t="s">
        <v>22</v>
      </c>
      <c r="E198" s="8"/>
      <c r="F198" s="8"/>
      <c r="G198" s="14">
        <f>SUM(G197:G197)</f>
        <v>0</v>
      </c>
    </row>
    <row r="199" spans="1:7" x14ac:dyDescent="0.25">
      <c r="D199" s="33"/>
    </row>
    <row r="200" spans="1:7" x14ac:dyDescent="0.25">
      <c r="B200" s="8" t="s">
        <v>5</v>
      </c>
      <c r="C200" s="9" t="s">
        <v>6</v>
      </c>
      <c r="D200" s="51" t="s">
        <v>7</v>
      </c>
    </row>
    <row r="201" spans="1:7" x14ac:dyDescent="0.25">
      <c r="B201" s="8" t="s">
        <v>8</v>
      </c>
      <c r="C201" s="9" t="s">
        <v>126</v>
      </c>
      <c r="D201" s="51" t="s">
        <v>127</v>
      </c>
    </row>
    <row r="202" spans="1:7" x14ac:dyDescent="0.25">
      <c r="B202" s="8" t="s">
        <v>11</v>
      </c>
      <c r="C202" s="9" t="s">
        <v>138</v>
      </c>
      <c r="D202" s="51" t="s">
        <v>139</v>
      </c>
    </row>
    <row r="203" spans="1:7" x14ac:dyDescent="0.25">
      <c r="B203" s="8" t="s">
        <v>14</v>
      </c>
      <c r="C203" s="9" t="s">
        <v>133</v>
      </c>
      <c r="D203" s="51" t="s">
        <v>134</v>
      </c>
    </row>
    <row r="204" spans="1:7" x14ac:dyDescent="0.25">
      <c r="D204" s="33"/>
    </row>
    <row r="205" spans="1:7" ht="33.75" x14ac:dyDescent="0.25">
      <c r="A205" s="11">
        <v>1</v>
      </c>
      <c r="B205" s="11" t="s">
        <v>135</v>
      </c>
      <c r="C205" s="10" t="s">
        <v>45</v>
      </c>
      <c r="D205" s="52" t="s">
        <v>136</v>
      </c>
      <c r="E205" s="13">
        <f>VLOOKUP(B205,PREU_FEINA!$J$11:$K$1283,2,0)</f>
        <v>0</v>
      </c>
      <c r="F205" s="12">
        <v>9402.598</v>
      </c>
      <c r="G205" s="13">
        <f>ROUND(ROUND(E205,2)*ROUND(F205,3),2)</f>
        <v>0</v>
      </c>
    </row>
    <row r="206" spans="1:7" x14ac:dyDescent="0.25">
      <c r="D206" s="51" t="s">
        <v>22</v>
      </c>
      <c r="E206" s="8"/>
      <c r="F206" s="8"/>
      <c r="G206" s="14">
        <f>SUM(G205:G205)</f>
        <v>0</v>
      </c>
    </row>
    <row r="207" spans="1:7" x14ac:dyDescent="0.25">
      <c r="D207" s="33"/>
    </row>
    <row r="208" spans="1:7" x14ac:dyDescent="0.25">
      <c r="B208" s="8" t="s">
        <v>5</v>
      </c>
      <c r="C208" s="9" t="s">
        <v>6</v>
      </c>
      <c r="D208" s="51" t="s">
        <v>7</v>
      </c>
    </row>
    <row r="209" spans="1:7" x14ac:dyDescent="0.25">
      <c r="B209" s="8" t="s">
        <v>8</v>
      </c>
      <c r="C209" s="9" t="s">
        <v>126</v>
      </c>
      <c r="D209" s="51" t="s">
        <v>127</v>
      </c>
    </row>
    <row r="210" spans="1:7" x14ac:dyDescent="0.25">
      <c r="B210" s="8" t="s">
        <v>11</v>
      </c>
      <c r="C210" s="9" t="s">
        <v>140</v>
      </c>
      <c r="D210" s="51" t="s">
        <v>141</v>
      </c>
    </row>
    <row r="211" spans="1:7" x14ac:dyDescent="0.25">
      <c r="B211" s="8" t="s">
        <v>14</v>
      </c>
      <c r="C211" s="9" t="s">
        <v>133</v>
      </c>
      <c r="D211" s="51" t="s">
        <v>134</v>
      </c>
    </row>
    <row r="212" spans="1:7" x14ac:dyDescent="0.25">
      <c r="D212" s="33"/>
    </row>
    <row r="213" spans="1:7" ht="33.75" x14ac:dyDescent="0.25">
      <c r="A213" s="11">
        <v>1</v>
      </c>
      <c r="B213" s="11" t="s">
        <v>135</v>
      </c>
      <c r="C213" s="10" t="s">
        <v>45</v>
      </c>
      <c r="D213" s="52" t="s">
        <v>136</v>
      </c>
      <c r="E213" s="13">
        <f>VLOOKUP(B213,PREU_FEINA!$J$11:$K$1283,2,0)</f>
        <v>0</v>
      </c>
      <c r="F213" s="12">
        <v>58819.8</v>
      </c>
      <c r="G213" s="13">
        <f>ROUND(ROUND(E213,2)*ROUND(F213,3),2)</f>
        <v>0</v>
      </c>
    </row>
    <row r="214" spans="1:7" x14ac:dyDescent="0.25">
      <c r="D214" s="51" t="s">
        <v>22</v>
      </c>
      <c r="E214" s="8"/>
      <c r="F214" s="8"/>
      <c r="G214" s="14">
        <f>SUM(G213:G213)</f>
        <v>0</v>
      </c>
    </row>
    <row r="215" spans="1:7" x14ac:dyDescent="0.25">
      <c r="D215" s="33"/>
    </row>
    <row r="216" spans="1:7" x14ac:dyDescent="0.25">
      <c r="B216" s="8" t="s">
        <v>5</v>
      </c>
      <c r="C216" s="9" t="s">
        <v>6</v>
      </c>
      <c r="D216" s="51" t="s">
        <v>7</v>
      </c>
    </row>
    <row r="217" spans="1:7" x14ac:dyDescent="0.25">
      <c r="B217" s="8" t="s">
        <v>8</v>
      </c>
      <c r="C217" s="9" t="s">
        <v>126</v>
      </c>
      <c r="D217" s="51" t="s">
        <v>127</v>
      </c>
    </row>
    <row r="218" spans="1:7" x14ac:dyDescent="0.25">
      <c r="B218" s="8" t="s">
        <v>11</v>
      </c>
      <c r="C218" s="9" t="s">
        <v>25</v>
      </c>
      <c r="D218" s="51" t="s">
        <v>142</v>
      </c>
    </row>
    <row r="219" spans="1:7" x14ac:dyDescent="0.25">
      <c r="B219" s="8" t="s">
        <v>14</v>
      </c>
      <c r="C219" s="9" t="s">
        <v>128</v>
      </c>
      <c r="D219" s="51" t="s">
        <v>130</v>
      </c>
    </row>
    <row r="220" spans="1:7" x14ac:dyDescent="0.25">
      <c r="D220" s="33"/>
    </row>
    <row r="221" spans="1:7" ht="22.5" x14ac:dyDescent="0.25">
      <c r="A221" s="11">
        <v>1</v>
      </c>
      <c r="B221" s="11" t="s">
        <v>131</v>
      </c>
      <c r="C221" s="10" t="s">
        <v>45</v>
      </c>
      <c r="D221" s="52" t="s">
        <v>132</v>
      </c>
      <c r="E221" s="13">
        <f>VLOOKUP(B221,PREU_FEINA!$J$11:$K$1283,2,0)</f>
        <v>0</v>
      </c>
      <c r="F221" s="12">
        <v>85202.384000000005</v>
      </c>
      <c r="G221" s="13">
        <f>ROUND(ROUND(E221,2)*ROUND(F221,3),2)</f>
        <v>0</v>
      </c>
    </row>
    <row r="222" spans="1:7" x14ac:dyDescent="0.25">
      <c r="D222" s="51" t="s">
        <v>22</v>
      </c>
      <c r="E222" s="8"/>
      <c r="F222" s="8"/>
      <c r="G222" s="14">
        <f>SUM(G221:G221)</f>
        <v>0</v>
      </c>
    </row>
    <row r="223" spans="1:7" x14ac:dyDescent="0.25">
      <c r="D223" s="33"/>
    </row>
    <row r="224" spans="1:7" x14ac:dyDescent="0.25">
      <c r="B224" s="8" t="s">
        <v>5</v>
      </c>
      <c r="C224" s="9" t="s">
        <v>6</v>
      </c>
      <c r="D224" s="51" t="s">
        <v>7</v>
      </c>
    </row>
    <row r="225" spans="1:7" x14ac:dyDescent="0.25">
      <c r="B225" s="8" t="s">
        <v>8</v>
      </c>
      <c r="C225" s="9" t="s">
        <v>126</v>
      </c>
      <c r="D225" s="51" t="s">
        <v>127</v>
      </c>
    </row>
    <row r="226" spans="1:7" x14ac:dyDescent="0.25">
      <c r="B226" s="8" t="s">
        <v>11</v>
      </c>
      <c r="C226" s="9" t="s">
        <v>25</v>
      </c>
      <c r="D226" s="51" t="s">
        <v>142</v>
      </c>
    </row>
    <row r="227" spans="1:7" x14ac:dyDescent="0.25">
      <c r="B227" s="8" t="s">
        <v>14</v>
      </c>
      <c r="C227" s="9" t="s">
        <v>133</v>
      </c>
      <c r="D227" s="51" t="s">
        <v>134</v>
      </c>
    </row>
    <row r="228" spans="1:7" x14ac:dyDescent="0.25">
      <c r="D228" s="33"/>
    </row>
    <row r="229" spans="1:7" ht="33.75" x14ac:dyDescent="0.25">
      <c r="A229" s="11">
        <v>1</v>
      </c>
      <c r="B229" s="11" t="s">
        <v>135</v>
      </c>
      <c r="C229" s="10" t="s">
        <v>45</v>
      </c>
      <c r="D229" s="52" t="s">
        <v>136</v>
      </c>
      <c r="E229" s="13">
        <f>VLOOKUP(B229,PREU_FEINA!$J$11:$K$1283,2,0)</f>
        <v>0</v>
      </c>
      <c r="F229" s="12">
        <v>15829.061</v>
      </c>
      <c r="G229" s="13">
        <f>ROUND(ROUND(E229,2)*ROUND(F229,3),2)</f>
        <v>0</v>
      </c>
    </row>
    <row r="230" spans="1:7" x14ac:dyDescent="0.25">
      <c r="D230" s="51" t="s">
        <v>22</v>
      </c>
      <c r="E230" s="8"/>
      <c r="F230" s="8"/>
      <c r="G230" s="14">
        <f>SUM(G229:G229)</f>
        <v>0</v>
      </c>
    </row>
    <row r="231" spans="1:7" x14ac:dyDescent="0.25">
      <c r="D231" s="33"/>
    </row>
    <row r="232" spans="1:7" x14ac:dyDescent="0.25">
      <c r="B232" s="8" t="s">
        <v>5</v>
      </c>
      <c r="C232" s="9" t="s">
        <v>6</v>
      </c>
      <c r="D232" s="51" t="s">
        <v>7</v>
      </c>
    </row>
    <row r="233" spans="1:7" x14ac:dyDescent="0.25">
      <c r="B233" s="8" t="s">
        <v>8</v>
      </c>
      <c r="C233" s="9" t="s">
        <v>126</v>
      </c>
      <c r="D233" s="51" t="s">
        <v>127</v>
      </c>
    </row>
    <row r="234" spans="1:7" x14ac:dyDescent="0.25">
      <c r="B234" s="8" t="s">
        <v>11</v>
      </c>
      <c r="C234" s="9" t="s">
        <v>32</v>
      </c>
      <c r="D234" s="51" t="s">
        <v>143</v>
      </c>
    </row>
    <row r="235" spans="1:7" x14ac:dyDescent="0.25">
      <c r="B235" s="8" t="s">
        <v>14</v>
      </c>
      <c r="C235" s="9" t="s">
        <v>133</v>
      </c>
      <c r="D235" s="51" t="s">
        <v>134</v>
      </c>
    </row>
    <row r="236" spans="1:7" x14ac:dyDescent="0.25">
      <c r="D236" s="33"/>
    </row>
    <row r="237" spans="1:7" ht="33.75" x14ac:dyDescent="0.25">
      <c r="A237" s="11">
        <v>1</v>
      </c>
      <c r="B237" s="11" t="s">
        <v>135</v>
      </c>
      <c r="C237" s="10" t="s">
        <v>45</v>
      </c>
      <c r="D237" s="52" t="s">
        <v>136</v>
      </c>
      <c r="E237" s="13">
        <f>VLOOKUP(B237,PREU_FEINA!$J$11:$K$1283,2,0)</f>
        <v>0</v>
      </c>
      <c r="F237" s="12">
        <v>28082.994999999999</v>
      </c>
      <c r="G237" s="13">
        <f>ROUND(ROUND(E237,2)*ROUND(F237,3),2)</f>
        <v>0</v>
      </c>
    </row>
    <row r="238" spans="1:7" x14ac:dyDescent="0.25">
      <c r="D238" s="51" t="s">
        <v>22</v>
      </c>
      <c r="E238" s="8"/>
      <c r="F238" s="8"/>
      <c r="G238" s="14">
        <f>SUM(G237:G237)</f>
        <v>0</v>
      </c>
    </row>
    <row r="239" spans="1:7" x14ac:dyDescent="0.25">
      <c r="D239" s="33"/>
    </row>
    <row r="240" spans="1:7" x14ac:dyDescent="0.25">
      <c r="B240" s="8" t="s">
        <v>5</v>
      </c>
      <c r="C240" s="9" t="s">
        <v>6</v>
      </c>
      <c r="D240" s="51" t="s">
        <v>7</v>
      </c>
    </row>
    <row r="241" spans="1:7" x14ac:dyDescent="0.25">
      <c r="B241" s="8" t="s">
        <v>8</v>
      </c>
      <c r="C241" s="9" t="s">
        <v>126</v>
      </c>
      <c r="D241" s="51" t="s">
        <v>127</v>
      </c>
    </row>
    <row r="242" spans="1:7" x14ac:dyDescent="0.25">
      <c r="B242" s="8" t="s">
        <v>11</v>
      </c>
      <c r="C242" s="9" t="s">
        <v>144</v>
      </c>
      <c r="D242" s="51" t="s">
        <v>145</v>
      </c>
    </row>
    <row r="243" spans="1:7" x14ac:dyDescent="0.25">
      <c r="B243" s="8" t="s">
        <v>14</v>
      </c>
      <c r="C243" s="9" t="s">
        <v>133</v>
      </c>
      <c r="D243" s="51" t="s">
        <v>134</v>
      </c>
    </row>
    <row r="244" spans="1:7" x14ac:dyDescent="0.25">
      <c r="D244" s="33"/>
    </row>
    <row r="245" spans="1:7" ht="33.75" x14ac:dyDescent="0.25">
      <c r="A245" s="11">
        <v>1</v>
      </c>
      <c r="B245" s="11" t="s">
        <v>135</v>
      </c>
      <c r="C245" s="10" t="s">
        <v>45</v>
      </c>
      <c r="D245" s="52" t="s">
        <v>136</v>
      </c>
      <c r="E245" s="13">
        <f>VLOOKUP(B245,PREU_FEINA!$J$11:$K$1283,2,0)</f>
        <v>0</v>
      </c>
      <c r="F245" s="12">
        <v>13744.438</v>
      </c>
      <c r="G245" s="13">
        <f>ROUND(ROUND(E245,2)*ROUND(F245,3),2)</f>
        <v>0</v>
      </c>
    </row>
    <row r="246" spans="1:7" x14ac:dyDescent="0.25">
      <c r="D246" s="51" t="s">
        <v>22</v>
      </c>
      <c r="E246" s="8"/>
      <c r="F246" s="8"/>
      <c r="G246" s="14">
        <f>SUM(G245:G245)</f>
        <v>0</v>
      </c>
    </row>
    <row r="247" spans="1:7" x14ac:dyDescent="0.25">
      <c r="D247" s="33"/>
    </row>
    <row r="248" spans="1:7" x14ac:dyDescent="0.25">
      <c r="B248" s="8" t="s">
        <v>5</v>
      </c>
      <c r="C248" s="9" t="s">
        <v>6</v>
      </c>
      <c r="D248" s="51" t="s">
        <v>7</v>
      </c>
    </row>
    <row r="249" spans="1:7" x14ac:dyDescent="0.25">
      <c r="B249" s="8" t="s">
        <v>8</v>
      </c>
      <c r="C249" s="9" t="s">
        <v>126</v>
      </c>
      <c r="D249" s="51" t="s">
        <v>127</v>
      </c>
    </row>
    <row r="250" spans="1:7" x14ac:dyDescent="0.25">
      <c r="B250" s="8" t="s">
        <v>11</v>
      </c>
      <c r="C250" s="9" t="s">
        <v>146</v>
      </c>
      <c r="D250" s="51" t="s">
        <v>147</v>
      </c>
    </row>
    <row r="251" spans="1:7" x14ac:dyDescent="0.25">
      <c r="B251" s="8" t="s">
        <v>14</v>
      </c>
      <c r="C251" s="9" t="s">
        <v>128</v>
      </c>
      <c r="D251" s="51" t="s">
        <v>130</v>
      </c>
    </row>
    <row r="252" spans="1:7" x14ac:dyDescent="0.25">
      <c r="D252" s="33"/>
    </row>
    <row r="253" spans="1:7" ht="22.5" x14ac:dyDescent="0.25">
      <c r="A253" s="11">
        <v>1</v>
      </c>
      <c r="B253" s="11" t="s">
        <v>131</v>
      </c>
      <c r="C253" s="10" t="s">
        <v>45</v>
      </c>
      <c r="D253" s="52" t="s">
        <v>132</v>
      </c>
      <c r="E253" s="13">
        <f>VLOOKUP(B253,PREU_FEINA!$J$11:$K$1283,2,0)</f>
        <v>0</v>
      </c>
      <c r="F253" s="12">
        <v>13569.159</v>
      </c>
      <c r="G253" s="13">
        <f>ROUND(ROUND(E253,2)*ROUND(F253,3),2)</f>
        <v>0</v>
      </c>
    </row>
    <row r="254" spans="1:7" x14ac:dyDescent="0.25">
      <c r="D254" s="51" t="s">
        <v>22</v>
      </c>
      <c r="E254" s="8"/>
      <c r="F254" s="8"/>
      <c r="G254" s="14">
        <f>SUM(G253:G253)</f>
        <v>0</v>
      </c>
    </row>
    <row r="255" spans="1:7" x14ac:dyDescent="0.25">
      <c r="D255" s="33"/>
    </row>
    <row r="256" spans="1:7" x14ac:dyDescent="0.25">
      <c r="B256" s="8" t="s">
        <v>5</v>
      </c>
      <c r="C256" s="9" t="s">
        <v>6</v>
      </c>
      <c r="D256" s="51" t="s">
        <v>7</v>
      </c>
    </row>
    <row r="257" spans="1:7" x14ac:dyDescent="0.25">
      <c r="B257" s="8" t="s">
        <v>8</v>
      </c>
      <c r="C257" s="9" t="s">
        <v>126</v>
      </c>
      <c r="D257" s="51" t="s">
        <v>127</v>
      </c>
    </row>
    <row r="258" spans="1:7" x14ac:dyDescent="0.25">
      <c r="B258" s="8" t="s">
        <v>11</v>
      </c>
      <c r="C258" s="9" t="s">
        <v>148</v>
      </c>
      <c r="D258" s="51" t="s">
        <v>149</v>
      </c>
    </row>
    <row r="259" spans="1:7" x14ac:dyDescent="0.25">
      <c r="B259" s="8" t="s">
        <v>14</v>
      </c>
      <c r="C259" s="9" t="s">
        <v>133</v>
      </c>
      <c r="D259" s="51" t="s">
        <v>134</v>
      </c>
    </row>
    <row r="260" spans="1:7" x14ac:dyDescent="0.25">
      <c r="D260" s="33"/>
    </row>
    <row r="261" spans="1:7" ht="33.75" x14ac:dyDescent="0.25">
      <c r="A261" s="11">
        <v>1</v>
      </c>
      <c r="B261" s="11" t="s">
        <v>135</v>
      </c>
      <c r="C261" s="10" t="s">
        <v>45</v>
      </c>
      <c r="D261" s="52" t="s">
        <v>136</v>
      </c>
      <c r="E261" s="13">
        <f>VLOOKUP(B261,PREU_FEINA!$J$11:$K$1283,2,0)</f>
        <v>0</v>
      </c>
      <c r="F261" s="12">
        <v>2171.415</v>
      </c>
      <c r="G261" s="13">
        <f>ROUND(ROUND(E261,2)*ROUND(F261,3),2)</f>
        <v>0</v>
      </c>
    </row>
    <row r="262" spans="1:7" x14ac:dyDescent="0.25">
      <c r="D262" s="51" t="s">
        <v>22</v>
      </c>
      <c r="E262" s="8"/>
      <c r="F262" s="8"/>
      <c r="G262" s="14">
        <f>SUM(G261:G261)</f>
        <v>0</v>
      </c>
    </row>
    <row r="263" spans="1:7" x14ac:dyDescent="0.25">
      <c r="D263" s="33"/>
    </row>
    <row r="264" spans="1:7" x14ac:dyDescent="0.25">
      <c r="B264" s="8" t="s">
        <v>5</v>
      </c>
      <c r="C264" s="9" t="s">
        <v>6</v>
      </c>
      <c r="D264" s="51" t="s">
        <v>7</v>
      </c>
    </row>
    <row r="265" spans="1:7" x14ac:dyDescent="0.25">
      <c r="B265" s="8" t="s">
        <v>8</v>
      </c>
      <c r="C265" s="9" t="s">
        <v>126</v>
      </c>
      <c r="D265" s="51" t="s">
        <v>127</v>
      </c>
    </row>
    <row r="266" spans="1:7" x14ac:dyDescent="0.25">
      <c r="B266" s="8" t="s">
        <v>11</v>
      </c>
      <c r="C266" s="9" t="s">
        <v>150</v>
      </c>
      <c r="D266" s="51" t="s">
        <v>151</v>
      </c>
    </row>
    <row r="267" spans="1:7" x14ac:dyDescent="0.25">
      <c r="B267" s="8" t="s">
        <v>14</v>
      </c>
      <c r="C267" s="9" t="s">
        <v>128</v>
      </c>
      <c r="D267" s="51" t="s">
        <v>130</v>
      </c>
    </row>
    <row r="268" spans="1:7" x14ac:dyDescent="0.25">
      <c r="D268" s="33"/>
    </row>
    <row r="269" spans="1:7" ht="22.5" x14ac:dyDescent="0.25">
      <c r="A269" s="11">
        <v>1</v>
      </c>
      <c r="B269" s="11" t="s">
        <v>131</v>
      </c>
      <c r="C269" s="10" t="s">
        <v>45</v>
      </c>
      <c r="D269" s="52" t="s">
        <v>132</v>
      </c>
      <c r="E269" s="13">
        <f>VLOOKUP(B269,PREU_FEINA!$J$11:$K$1283,2,0)</f>
        <v>0</v>
      </c>
      <c r="F269" s="12">
        <v>2092.1370000000002</v>
      </c>
      <c r="G269" s="13">
        <f>ROUND(ROUND(E269,2)*ROUND(F269,3),2)</f>
        <v>0</v>
      </c>
    </row>
    <row r="270" spans="1:7" x14ac:dyDescent="0.25">
      <c r="D270" s="51" t="s">
        <v>22</v>
      </c>
      <c r="E270" s="8"/>
      <c r="F270" s="8"/>
      <c r="G270" s="14">
        <f>SUM(G269:G269)</f>
        <v>0</v>
      </c>
    </row>
    <row r="271" spans="1:7" x14ac:dyDescent="0.25">
      <c r="D271" s="33"/>
    </row>
    <row r="272" spans="1:7" x14ac:dyDescent="0.25">
      <c r="B272" s="8" t="s">
        <v>5</v>
      </c>
      <c r="C272" s="9" t="s">
        <v>6</v>
      </c>
      <c r="D272" s="51" t="s">
        <v>7</v>
      </c>
    </row>
    <row r="273" spans="1:7" x14ac:dyDescent="0.25">
      <c r="B273" s="8" t="s">
        <v>8</v>
      </c>
      <c r="C273" s="9" t="s">
        <v>126</v>
      </c>
      <c r="D273" s="51" t="s">
        <v>127</v>
      </c>
    </row>
    <row r="274" spans="1:7" x14ac:dyDescent="0.25">
      <c r="B274" s="8" t="s">
        <v>11</v>
      </c>
      <c r="C274" s="9" t="s">
        <v>42</v>
      </c>
      <c r="D274" s="51" t="s">
        <v>152</v>
      </c>
    </row>
    <row r="275" spans="1:7" x14ac:dyDescent="0.25">
      <c r="B275" s="8" t="s">
        <v>14</v>
      </c>
      <c r="C275" s="9" t="s">
        <v>133</v>
      </c>
      <c r="D275" s="51" t="s">
        <v>134</v>
      </c>
    </row>
    <row r="276" spans="1:7" x14ac:dyDescent="0.25">
      <c r="D276" s="33"/>
    </row>
    <row r="277" spans="1:7" ht="33.75" x14ac:dyDescent="0.25">
      <c r="A277" s="11">
        <v>1</v>
      </c>
      <c r="B277" s="11" t="s">
        <v>135</v>
      </c>
      <c r="C277" s="10" t="s">
        <v>45</v>
      </c>
      <c r="D277" s="52" t="s">
        <v>136</v>
      </c>
      <c r="E277" s="13">
        <f>VLOOKUP(B277,PREU_FEINA!$J$11:$K$1283,2,0)</f>
        <v>0</v>
      </c>
      <c r="F277" s="12">
        <v>3394.297</v>
      </c>
      <c r="G277" s="13">
        <f>ROUND(ROUND(E277,2)*ROUND(F277,3),2)</f>
        <v>0</v>
      </c>
    </row>
    <row r="278" spans="1:7" x14ac:dyDescent="0.25">
      <c r="D278" s="51" t="s">
        <v>22</v>
      </c>
      <c r="E278" s="8"/>
      <c r="F278" s="8"/>
      <c r="G278" s="14">
        <f>SUM(G277:G277)</f>
        <v>0</v>
      </c>
    </row>
    <row r="279" spans="1:7" x14ac:dyDescent="0.25">
      <c r="D279" s="33"/>
    </row>
    <row r="280" spans="1:7" x14ac:dyDescent="0.25">
      <c r="B280" s="8" t="s">
        <v>5</v>
      </c>
      <c r="C280" s="9" t="s">
        <v>6</v>
      </c>
      <c r="D280" s="51" t="s">
        <v>7</v>
      </c>
    </row>
    <row r="281" spans="1:7" x14ac:dyDescent="0.25">
      <c r="B281" s="8" t="s">
        <v>8</v>
      </c>
      <c r="C281" s="9" t="s">
        <v>126</v>
      </c>
      <c r="D281" s="51" t="s">
        <v>127</v>
      </c>
    </row>
    <row r="282" spans="1:7" x14ac:dyDescent="0.25">
      <c r="B282" s="8" t="s">
        <v>11</v>
      </c>
      <c r="C282" s="9" t="s">
        <v>47</v>
      </c>
      <c r="D282" s="51" t="s">
        <v>153</v>
      </c>
    </row>
    <row r="283" spans="1:7" x14ac:dyDescent="0.25">
      <c r="B283" s="8" t="s">
        <v>14</v>
      </c>
      <c r="C283" s="9" t="s">
        <v>133</v>
      </c>
      <c r="D283" s="51" t="s">
        <v>134</v>
      </c>
    </row>
    <row r="284" spans="1:7" x14ac:dyDescent="0.25">
      <c r="D284" s="33"/>
    </row>
    <row r="285" spans="1:7" ht="33.75" x14ac:dyDescent="0.25">
      <c r="A285" s="11">
        <v>1</v>
      </c>
      <c r="B285" s="11" t="s">
        <v>135</v>
      </c>
      <c r="C285" s="10" t="s">
        <v>45</v>
      </c>
      <c r="D285" s="52" t="s">
        <v>136</v>
      </c>
      <c r="E285" s="13">
        <f>VLOOKUP(B285,PREU_FEINA!$J$11:$K$1283,2,0)</f>
        <v>0</v>
      </c>
      <c r="F285" s="12">
        <v>9315.2350000000006</v>
      </c>
      <c r="G285" s="13">
        <f>ROUND(ROUND(E285,2)*ROUND(F285,3),2)</f>
        <v>0</v>
      </c>
    </row>
    <row r="286" spans="1:7" x14ac:dyDescent="0.25">
      <c r="D286" s="51" t="s">
        <v>22</v>
      </c>
      <c r="E286" s="8"/>
      <c r="F286" s="8"/>
      <c r="G286" s="14">
        <f>SUM(G285:G285)</f>
        <v>0</v>
      </c>
    </row>
    <row r="287" spans="1:7" x14ac:dyDescent="0.25">
      <c r="D287" s="33"/>
    </row>
    <row r="288" spans="1:7" x14ac:dyDescent="0.25">
      <c r="B288" s="8" t="s">
        <v>5</v>
      </c>
      <c r="C288" s="9" t="s">
        <v>6</v>
      </c>
      <c r="D288" s="51" t="s">
        <v>7</v>
      </c>
    </row>
    <row r="289" spans="1:7" x14ac:dyDescent="0.25">
      <c r="B289" s="8" t="s">
        <v>8</v>
      </c>
      <c r="C289" s="9" t="s">
        <v>126</v>
      </c>
      <c r="D289" s="51" t="s">
        <v>127</v>
      </c>
    </row>
    <row r="290" spans="1:7" x14ac:dyDescent="0.25">
      <c r="B290" s="8" t="s">
        <v>11</v>
      </c>
      <c r="C290" s="9" t="s">
        <v>51</v>
      </c>
      <c r="D290" s="51" t="s">
        <v>154</v>
      </c>
    </row>
    <row r="291" spans="1:7" x14ac:dyDescent="0.25">
      <c r="B291" s="8" t="s">
        <v>14</v>
      </c>
      <c r="C291" s="9" t="s">
        <v>128</v>
      </c>
      <c r="D291" s="51" t="s">
        <v>130</v>
      </c>
    </row>
    <row r="292" spans="1:7" x14ac:dyDescent="0.25">
      <c r="D292" s="33"/>
    </row>
    <row r="293" spans="1:7" ht="22.5" x14ac:dyDescent="0.25">
      <c r="A293" s="11">
        <v>1</v>
      </c>
      <c r="B293" s="11" t="s">
        <v>131</v>
      </c>
      <c r="C293" s="10" t="s">
        <v>45</v>
      </c>
      <c r="D293" s="52" t="s">
        <v>132</v>
      </c>
      <c r="E293" s="13">
        <f>VLOOKUP(B293,PREU_FEINA!$J$11:$K$1283,2,0)</f>
        <v>0</v>
      </c>
      <c r="F293" s="12">
        <v>5144.4489999999996</v>
      </c>
      <c r="G293" s="13">
        <f>ROUND(ROUND(E293,2)*ROUND(F293,3),2)</f>
        <v>0</v>
      </c>
    </row>
    <row r="294" spans="1:7" x14ac:dyDescent="0.25">
      <c r="D294" s="51" t="s">
        <v>22</v>
      </c>
      <c r="E294" s="8"/>
      <c r="F294" s="8"/>
      <c r="G294" s="14">
        <f>SUM(G293:G293)</f>
        <v>0</v>
      </c>
    </row>
    <row r="295" spans="1:7" x14ac:dyDescent="0.25">
      <c r="D295" s="33"/>
    </row>
    <row r="296" spans="1:7" x14ac:dyDescent="0.25">
      <c r="B296" s="8" t="s">
        <v>5</v>
      </c>
      <c r="C296" s="9" t="s">
        <v>6</v>
      </c>
      <c r="D296" s="51" t="s">
        <v>7</v>
      </c>
    </row>
    <row r="297" spans="1:7" x14ac:dyDescent="0.25">
      <c r="B297" s="8" t="s">
        <v>8</v>
      </c>
      <c r="C297" s="9" t="s">
        <v>126</v>
      </c>
      <c r="D297" s="51" t="s">
        <v>127</v>
      </c>
    </row>
    <row r="298" spans="1:7" x14ac:dyDescent="0.25">
      <c r="B298" s="8" t="s">
        <v>11</v>
      </c>
      <c r="C298" s="9" t="s">
        <v>155</v>
      </c>
      <c r="D298" s="51" t="s">
        <v>156</v>
      </c>
    </row>
    <row r="299" spans="1:7" x14ac:dyDescent="0.25">
      <c r="B299" s="8" t="s">
        <v>14</v>
      </c>
      <c r="C299" s="9" t="s">
        <v>128</v>
      </c>
      <c r="D299" s="51" t="s">
        <v>130</v>
      </c>
    </row>
    <row r="300" spans="1:7" x14ac:dyDescent="0.25">
      <c r="D300" s="33"/>
    </row>
    <row r="301" spans="1:7" ht="22.5" x14ac:dyDescent="0.25">
      <c r="A301" s="11">
        <v>1</v>
      </c>
      <c r="B301" s="11" t="s">
        <v>131</v>
      </c>
      <c r="C301" s="10" t="s">
        <v>45</v>
      </c>
      <c r="D301" s="52" t="s">
        <v>132</v>
      </c>
      <c r="E301" s="13">
        <f>VLOOKUP(B301,PREU_FEINA!$J$11:$K$1283,2,0)</f>
        <v>0</v>
      </c>
      <c r="F301" s="12">
        <v>12112.458000000001</v>
      </c>
      <c r="G301" s="13">
        <f>ROUND(ROUND(E301,2)*ROUND(F301,3),2)</f>
        <v>0</v>
      </c>
    </row>
    <row r="302" spans="1:7" x14ac:dyDescent="0.25">
      <c r="D302" s="51" t="s">
        <v>22</v>
      </c>
      <c r="E302" s="8"/>
      <c r="F302" s="8"/>
      <c r="G302" s="14">
        <f>SUM(G301:G301)</f>
        <v>0</v>
      </c>
    </row>
    <row r="303" spans="1:7" x14ac:dyDescent="0.25">
      <c r="D303" s="33"/>
    </row>
    <row r="304" spans="1:7" x14ac:dyDescent="0.25">
      <c r="B304" s="8" t="s">
        <v>5</v>
      </c>
      <c r="C304" s="9" t="s">
        <v>6</v>
      </c>
      <c r="D304" s="51" t="s">
        <v>7</v>
      </c>
    </row>
    <row r="305" spans="1:7" x14ac:dyDescent="0.25">
      <c r="B305" s="8" t="s">
        <v>8</v>
      </c>
      <c r="C305" s="9" t="s">
        <v>126</v>
      </c>
      <c r="D305" s="51" t="s">
        <v>127</v>
      </c>
    </row>
    <row r="306" spans="1:7" x14ac:dyDescent="0.25">
      <c r="B306" s="8" t="s">
        <v>11</v>
      </c>
      <c r="C306" s="9" t="s">
        <v>157</v>
      </c>
      <c r="D306" s="51" t="s">
        <v>158</v>
      </c>
    </row>
    <row r="307" spans="1:7" x14ac:dyDescent="0.25">
      <c r="B307" s="8" t="s">
        <v>14</v>
      </c>
      <c r="C307" s="9" t="s">
        <v>133</v>
      </c>
      <c r="D307" s="51" t="s">
        <v>134</v>
      </c>
    </row>
    <row r="308" spans="1:7" x14ac:dyDescent="0.25">
      <c r="D308" s="33"/>
    </row>
    <row r="309" spans="1:7" ht="33.75" x14ac:dyDescent="0.25">
      <c r="A309" s="11">
        <v>1</v>
      </c>
      <c r="B309" s="11" t="s">
        <v>135</v>
      </c>
      <c r="C309" s="10" t="s">
        <v>45</v>
      </c>
      <c r="D309" s="52" t="s">
        <v>136</v>
      </c>
      <c r="E309" s="13">
        <f>VLOOKUP(B309,PREU_FEINA!$J$11:$K$1283,2,0)</f>
        <v>0</v>
      </c>
      <c r="F309" s="12">
        <v>12838.944</v>
      </c>
      <c r="G309" s="13">
        <f>ROUND(ROUND(E309,2)*ROUND(F309,3),2)</f>
        <v>0</v>
      </c>
    </row>
    <row r="310" spans="1:7" x14ac:dyDescent="0.25">
      <c r="D310" s="51" t="s">
        <v>22</v>
      </c>
      <c r="E310" s="8"/>
      <c r="F310" s="8"/>
      <c r="G310" s="14">
        <f>SUM(G309:G309)</f>
        <v>0</v>
      </c>
    </row>
    <row r="311" spans="1:7" x14ac:dyDescent="0.25">
      <c r="D311" s="33"/>
    </row>
    <row r="312" spans="1:7" x14ac:dyDescent="0.25">
      <c r="B312" s="8" t="s">
        <v>5</v>
      </c>
      <c r="C312" s="9" t="s">
        <v>6</v>
      </c>
      <c r="D312" s="51" t="s">
        <v>7</v>
      </c>
    </row>
    <row r="313" spans="1:7" x14ac:dyDescent="0.25">
      <c r="B313" s="8" t="s">
        <v>8</v>
      </c>
      <c r="C313" s="9" t="s">
        <v>126</v>
      </c>
      <c r="D313" s="51" t="s">
        <v>127</v>
      </c>
    </row>
    <row r="314" spans="1:7" x14ac:dyDescent="0.25">
      <c r="B314" s="8" t="s">
        <v>11</v>
      </c>
      <c r="C314" s="9" t="s">
        <v>159</v>
      </c>
      <c r="D314" s="51" t="s">
        <v>160</v>
      </c>
    </row>
    <row r="315" spans="1:7" x14ac:dyDescent="0.25">
      <c r="B315" s="8" t="s">
        <v>14</v>
      </c>
      <c r="C315" s="9" t="s">
        <v>128</v>
      </c>
      <c r="D315" s="51" t="s">
        <v>130</v>
      </c>
    </row>
    <row r="316" spans="1:7" x14ac:dyDescent="0.25">
      <c r="D316" s="33"/>
    </row>
    <row r="317" spans="1:7" ht="22.5" x14ac:dyDescent="0.25">
      <c r="A317" s="11">
        <v>1</v>
      </c>
      <c r="B317" s="11" t="s">
        <v>131</v>
      </c>
      <c r="C317" s="10" t="s">
        <v>45</v>
      </c>
      <c r="D317" s="52" t="s">
        <v>132</v>
      </c>
      <c r="E317" s="13">
        <f>VLOOKUP(B317,PREU_FEINA!$J$11:$K$1283,2,0)</f>
        <v>0</v>
      </c>
      <c r="F317" s="12">
        <v>13691.084000000001</v>
      </c>
      <c r="G317" s="13">
        <f>ROUND(ROUND(E317,2)*ROUND(F317,3),2)</f>
        <v>0</v>
      </c>
    </row>
    <row r="318" spans="1:7" x14ac:dyDescent="0.25">
      <c r="D318" s="51" t="s">
        <v>22</v>
      </c>
      <c r="E318" s="8"/>
      <c r="F318" s="8"/>
      <c r="G318" s="14">
        <f>SUM(G317:G317)</f>
        <v>0</v>
      </c>
    </row>
    <row r="319" spans="1:7" x14ac:dyDescent="0.25">
      <c r="D319" s="33"/>
    </row>
    <row r="320" spans="1:7" x14ac:dyDescent="0.25">
      <c r="B320" s="8" t="s">
        <v>5</v>
      </c>
      <c r="C320" s="9" t="s">
        <v>6</v>
      </c>
      <c r="D320" s="51" t="s">
        <v>7</v>
      </c>
    </row>
    <row r="321" spans="1:7" x14ac:dyDescent="0.25">
      <c r="B321" s="8" t="s">
        <v>8</v>
      </c>
      <c r="C321" s="9" t="s">
        <v>126</v>
      </c>
      <c r="D321" s="51" t="s">
        <v>127</v>
      </c>
    </row>
    <row r="322" spans="1:7" x14ac:dyDescent="0.25">
      <c r="B322" s="8" t="s">
        <v>11</v>
      </c>
      <c r="C322" s="9" t="s">
        <v>159</v>
      </c>
      <c r="D322" s="51" t="s">
        <v>160</v>
      </c>
    </row>
    <row r="323" spans="1:7" x14ac:dyDescent="0.25">
      <c r="B323" s="8" t="s">
        <v>14</v>
      </c>
      <c r="C323" s="9" t="s">
        <v>133</v>
      </c>
      <c r="D323" s="51" t="s">
        <v>134</v>
      </c>
    </row>
    <row r="324" spans="1:7" x14ac:dyDescent="0.25">
      <c r="D324" s="33"/>
    </row>
    <row r="325" spans="1:7" ht="33.75" x14ac:dyDescent="0.25">
      <c r="A325" s="11">
        <v>1</v>
      </c>
      <c r="B325" s="11" t="s">
        <v>135</v>
      </c>
      <c r="C325" s="10" t="s">
        <v>45</v>
      </c>
      <c r="D325" s="52" t="s">
        <v>136</v>
      </c>
      <c r="E325" s="13">
        <f>VLOOKUP(B325,PREU_FEINA!$J$11:$K$1283,2,0)</f>
        <v>0</v>
      </c>
      <c r="F325" s="12">
        <v>3058.32</v>
      </c>
      <c r="G325" s="13">
        <f>ROUND(ROUND(E325,2)*ROUND(F325,3),2)</f>
        <v>0</v>
      </c>
    </row>
    <row r="326" spans="1:7" x14ac:dyDescent="0.25">
      <c r="D326" s="51" t="s">
        <v>22</v>
      </c>
      <c r="E326" s="8"/>
      <c r="F326" s="8"/>
      <c r="G326" s="14">
        <f>SUM(G325:G325)</f>
        <v>0</v>
      </c>
    </row>
    <row r="327" spans="1:7" x14ac:dyDescent="0.25">
      <c r="D327" s="33"/>
    </row>
    <row r="328" spans="1:7" x14ac:dyDescent="0.25">
      <c r="B328" s="8" t="s">
        <v>5</v>
      </c>
      <c r="C328" s="9" t="s">
        <v>6</v>
      </c>
      <c r="D328" s="51" t="s">
        <v>7</v>
      </c>
    </row>
    <row r="329" spans="1:7" x14ac:dyDescent="0.25">
      <c r="B329" s="8" t="s">
        <v>8</v>
      </c>
      <c r="C329" s="9" t="s">
        <v>126</v>
      </c>
      <c r="D329" s="51" t="s">
        <v>127</v>
      </c>
    </row>
    <row r="330" spans="1:7" x14ac:dyDescent="0.25">
      <c r="B330" s="8" t="s">
        <v>11</v>
      </c>
      <c r="C330" s="9" t="s">
        <v>161</v>
      </c>
      <c r="D330" s="51" t="s">
        <v>162</v>
      </c>
    </row>
    <row r="331" spans="1:7" x14ac:dyDescent="0.25">
      <c r="B331" s="8" t="s">
        <v>14</v>
      </c>
      <c r="C331" s="9" t="s">
        <v>128</v>
      </c>
      <c r="D331" s="51" t="s">
        <v>130</v>
      </c>
    </row>
    <row r="332" spans="1:7" x14ac:dyDescent="0.25">
      <c r="D332" s="33"/>
    </row>
    <row r="333" spans="1:7" ht="22.5" x14ac:dyDescent="0.25">
      <c r="A333" s="11">
        <v>1</v>
      </c>
      <c r="B333" s="11" t="s">
        <v>131</v>
      </c>
      <c r="C333" s="10" t="s">
        <v>45</v>
      </c>
      <c r="D333" s="52" t="s">
        <v>132</v>
      </c>
      <c r="E333" s="13">
        <f>VLOOKUP(B333,PREU_FEINA!$J$11:$K$1283,2,0)</f>
        <v>0</v>
      </c>
      <c r="F333" s="12">
        <v>2100.8040000000001</v>
      </c>
      <c r="G333" s="13">
        <f>ROUND(ROUND(E333,2)*ROUND(F333,3),2)</f>
        <v>0</v>
      </c>
    </row>
    <row r="334" spans="1:7" x14ac:dyDescent="0.25">
      <c r="D334" s="51" t="s">
        <v>22</v>
      </c>
      <c r="E334" s="8"/>
      <c r="F334" s="8"/>
      <c r="G334" s="14">
        <f>SUM(G333:G333)</f>
        <v>0</v>
      </c>
    </row>
    <row r="335" spans="1:7" x14ac:dyDescent="0.25">
      <c r="D335" s="33"/>
    </row>
    <row r="336" spans="1:7" x14ac:dyDescent="0.25">
      <c r="B336" s="8" t="s">
        <v>5</v>
      </c>
      <c r="C336" s="9" t="s">
        <v>6</v>
      </c>
      <c r="D336" s="51" t="s">
        <v>7</v>
      </c>
    </row>
    <row r="337" spans="1:7" x14ac:dyDescent="0.25">
      <c r="B337" s="8" t="s">
        <v>8</v>
      </c>
      <c r="C337" s="9" t="s">
        <v>126</v>
      </c>
      <c r="D337" s="51" t="s">
        <v>127</v>
      </c>
    </row>
    <row r="338" spans="1:7" x14ac:dyDescent="0.25">
      <c r="B338" s="8" t="s">
        <v>11</v>
      </c>
      <c r="C338" s="9" t="s">
        <v>163</v>
      </c>
      <c r="D338" s="51" t="s">
        <v>164</v>
      </c>
    </row>
    <row r="339" spans="1:7" x14ac:dyDescent="0.25">
      <c r="B339" s="8" t="s">
        <v>14</v>
      </c>
      <c r="C339" s="9" t="s">
        <v>133</v>
      </c>
      <c r="D339" s="51" t="s">
        <v>134</v>
      </c>
    </row>
    <row r="340" spans="1:7" x14ac:dyDescent="0.25">
      <c r="D340" s="33"/>
    </row>
    <row r="341" spans="1:7" ht="33.75" x14ac:dyDescent="0.25">
      <c r="A341" s="11">
        <v>1</v>
      </c>
      <c r="B341" s="11" t="s">
        <v>135</v>
      </c>
      <c r="C341" s="10" t="s">
        <v>45</v>
      </c>
      <c r="D341" s="52" t="s">
        <v>136</v>
      </c>
      <c r="E341" s="13">
        <f>VLOOKUP(B341,PREU_FEINA!$J$11:$K$1283,2,0)</f>
        <v>0</v>
      </c>
      <c r="F341" s="12">
        <v>5099.4399999999996</v>
      </c>
      <c r="G341" s="13">
        <f>ROUND(ROUND(E341,2)*ROUND(F341,3),2)</f>
        <v>0</v>
      </c>
    </row>
    <row r="342" spans="1:7" x14ac:dyDescent="0.25">
      <c r="D342" s="51" t="s">
        <v>22</v>
      </c>
      <c r="E342" s="8"/>
      <c r="F342" s="8"/>
      <c r="G342" s="14">
        <f>SUM(G341:G341)</f>
        <v>0</v>
      </c>
    </row>
    <row r="343" spans="1:7" x14ac:dyDescent="0.25">
      <c r="D343" s="33"/>
    </row>
    <row r="344" spans="1:7" x14ac:dyDescent="0.25">
      <c r="B344" s="8" t="s">
        <v>5</v>
      </c>
      <c r="C344" s="9" t="s">
        <v>6</v>
      </c>
      <c r="D344" s="51" t="s">
        <v>7</v>
      </c>
    </row>
    <row r="345" spans="1:7" x14ac:dyDescent="0.25">
      <c r="B345" s="8" t="s">
        <v>8</v>
      </c>
      <c r="C345" s="9" t="s">
        <v>126</v>
      </c>
      <c r="D345" s="51" t="s">
        <v>127</v>
      </c>
    </row>
    <row r="346" spans="1:7" x14ac:dyDescent="0.25">
      <c r="B346" s="8" t="s">
        <v>11</v>
      </c>
      <c r="C346" s="9" t="s">
        <v>165</v>
      </c>
      <c r="D346" s="51" t="s">
        <v>166</v>
      </c>
    </row>
    <row r="347" spans="1:7" x14ac:dyDescent="0.25">
      <c r="B347" s="8" t="s">
        <v>14</v>
      </c>
      <c r="C347" s="9" t="s">
        <v>42</v>
      </c>
      <c r="D347" s="51" t="s">
        <v>43</v>
      </c>
    </row>
    <row r="348" spans="1:7" x14ac:dyDescent="0.25">
      <c r="D348" s="33"/>
    </row>
    <row r="349" spans="1:7" ht="22.5" x14ac:dyDescent="0.25">
      <c r="A349" s="11">
        <v>1</v>
      </c>
      <c r="B349" s="11" t="s">
        <v>44</v>
      </c>
      <c r="C349" s="10" t="s">
        <v>45</v>
      </c>
      <c r="D349" s="52" t="s">
        <v>46</v>
      </c>
      <c r="E349" s="13">
        <f>VLOOKUP(B349,PREU_FEINA!$J$11:$K$1283,2,0)</f>
        <v>0</v>
      </c>
      <c r="F349" s="12">
        <v>76669.085999999996</v>
      </c>
      <c r="G349" s="13">
        <f>ROUND(ROUND(E349,2)*ROUND(F349,3),2)</f>
        <v>0</v>
      </c>
    </row>
    <row r="350" spans="1:7" x14ac:dyDescent="0.25">
      <c r="D350" s="51" t="s">
        <v>22</v>
      </c>
      <c r="E350" s="8"/>
      <c r="F350" s="8"/>
      <c r="G350" s="14">
        <f>SUM(G349:G349)</f>
        <v>0</v>
      </c>
    </row>
    <row r="351" spans="1:7" x14ac:dyDescent="0.25">
      <c r="D351" s="33"/>
    </row>
    <row r="352" spans="1:7" x14ac:dyDescent="0.25">
      <c r="B352" s="8" t="s">
        <v>5</v>
      </c>
      <c r="C352" s="9" t="s">
        <v>6</v>
      </c>
      <c r="D352" s="51" t="s">
        <v>7</v>
      </c>
    </row>
    <row r="353" spans="1:7" x14ac:dyDescent="0.25">
      <c r="B353" s="8" t="s">
        <v>8</v>
      </c>
      <c r="C353" s="9" t="s">
        <v>126</v>
      </c>
      <c r="D353" s="51" t="s">
        <v>127</v>
      </c>
    </row>
    <row r="354" spans="1:7" x14ac:dyDescent="0.25">
      <c r="B354" s="8" t="s">
        <v>11</v>
      </c>
      <c r="C354" s="9" t="s">
        <v>165</v>
      </c>
      <c r="D354" s="51" t="s">
        <v>166</v>
      </c>
    </row>
    <row r="355" spans="1:7" x14ac:dyDescent="0.25">
      <c r="B355" s="8" t="s">
        <v>14</v>
      </c>
      <c r="C355" s="9" t="s">
        <v>47</v>
      </c>
      <c r="D355" s="51" t="s">
        <v>48</v>
      </c>
    </row>
    <row r="356" spans="1:7" x14ac:dyDescent="0.25">
      <c r="D356" s="33"/>
    </row>
    <row r="357" spans="1:7" ht="22.5" x14ac:dyDescent="0.25">
      <c r="A357" s="11">
        <v>1</v>
      </c>
      <c r="B357" s="11" t="s">
        <v>49</v>
      </c>
      <c r="C357" s="10" t="s">
        <v>45</v>
      </c>
      <c r="D357" s="52" t="s">
        <v>50</v>
      </c>
      <c r="E357" s="13">
        <f>VLOOKUP(B357,PREU_FEINA!$J$11:$K$1283,2,0)</f>
        <v>0</v>
      </c>
      <c r="F357" s="12">
        <v>15781.59</v>
      </c>
      <c r="G357" s="13">
        <f>ROUND(ROUND(E357,2)*ROUND(F357,3),2)</f>
        <v>0</v>
      </c>
    </row>
    <row r="358" spans="1:7" x14ac:dyDescent="0.25">
      <c r="D358" s="51" t="s">
        <v>22</v>
      </c>
      <c r="E358" s="8"/>
      <c r="F358" s="8"/>
      <c r="G358" s="14">
        <f>SUM(G357:G357)</f>
        <v>0</v>
      </c>
    </row>
    <row r="359" spans="1:7" x14ac:dyDescent="0.25">
      <c r="D359" s="33"/>
    </row>
    <row r="360" spans="1:7" x14ac:dyDescent="0.25">
      <c r="B360" s="8" t="s">
        <v>5</v>
      </c>
      <c r="C360" s="9" t="s">
        <v>6</v>
      </c>
      <c r="D360" s="51" t="s">
        <v>7</v>
      </c>
    </row>
    <row r="361" spans="1:7" x14ac:dyDescent="0.25">
      <c r="B361" s="8" t="s">
        <v>8</v>
      </c>
      <c r="C361" s="9" t="s">
        <v>126</v>
      </c>
      <c r="D361" s="51" t="s">
        <v>127</v>
      </c>
    </row>
    <row r="362" spans="1:7" x14ac:dyDescent="0.25">
      <c r="B362" s="8" t="s">
        <v>11</v>
      </c>
      <c r="C362" s="9" t="s">
        <v>165</v>
      </c>
      <c r="D362" s="51" t="s">
        <v>166</v>
      </c>
    </row>
    <row r="363" spans="1:7" x14ac:dyDescent="0.25">
      <c r="B363" s="8" t="s">
        <v>14</v>
      </c>
      <c r="C363" s="9" t="s">
        <v>51</v>
      </c>
      <c r="D363" s="51" t="s">
        <v>52</v>
      </c>
    </row>
    <row r="364" spans="1:7" x14ac:dyDescent="0.25">
      <c r="D364" s="33"/>
    </row>
    <row r="365" spans="1:7" ht="33.75" x14ac:dyDescent="0.25">
      <c r="A365" s="11">
        <v>1</v>
      </c>
      <c r="B365" s="11" t="s">
        <v>53</v>
      </c>
      <c r="C365" s="10" t="s">
        <v>45</v>
      </c>
      <c r="D365" s="52" t="s">
        <v>54</v>
      </c>
      <c r="E365" s="13">
        <f>VLOOKUP(B365,PREU_FEINA!$J$11:$K$1283,2,0)</f>
        <v>0</v>
      </c>
      <c r="F365" s="12">
        <v>40756.453999999998</v>
      </c>
      <c r="G365" s="13">
        <f>ROUND(ROUND(E365,2)*ROUND(F365,3),2)</f>
        <v>0</v>
      </c>
    </row>
    <row r="366" spans="1:7" x14ac:dyDescent="0.25">
      <c r="D366" s="51" t="s">
        <v>22</v>
      </c>
      <c r="E366" s="8"/>
      <c r="F366" s="8"/>
      <c r="G366" s="14">
        <f>SUM(G365:G365)</f>
        <v>0</v>
      </c>
    </row>
    <row r="367" spans="1:7" x14ac:dyDescent="0.25">
      <c r="D367" s="33"/>
    </row>
    <row r="368" spans="1:7" x14ac:dyDescent="0.25">
      <c r="B368" s="8" t="s">
        <v>5</v>
      </c>
      <c r="C368" s="9" t="s">
        <v>6</v>
      </c>
      <c r="D368" s="51" t="s">
        <v>7</v>
      </c>
    </row>
    <row r="369" spans="1:7" x14ac:dyDescent="0.25">
      <c r="B369" s="8" t="s">
        <v>8</v>
      </c>
      <c r="C369" s="9" t="s">
        <v>126</v>
      </c>
      <c r="D369" s="51" t="s">
        <v>127</v>
      </c>
    </row>
    <row r="370" spans="1:7" x14ac:dyDescent="0.25">
      <c r="B370" s="8" t="s">
        <v>11</v>
      </c>
      <c r="C370" s="9" t="s">
        <v>167</v>
      </c>
      <c r="D370" s="51" t="s">
        <v>168</v>
      </c>
    </row>
    <row r="371" spans="1:7" x14ac:dyDescent="0.25">
      <c r="B371" s="8" t="s">
        <v>14</v>
      </c>
      <c r="C371" s="9" t="s">
        <v>128</v>
      </c>
      <c r="D371" s="51" t="s">
        <v>130</v>
      </c>
    </row>
    <row r="372" spans="1:7" x14ac:dyDescent="0.25">
      <c r="D372" s="33"/>
    </row>
    <row r="373" spans="1:7" ht="22.5" x14ac:dyDescent="0.25">
      <c r="A373" s="11">
        <v>1</v>
      </c>
      <c r="B373" s="11" t="s">
        <v>131</v>
      </c>
      <c r="C373" s="10" t="s">
        <v>45</v>
      </c>
      <c r="D373" s="52" t="s">
        <v>132</v>
      </c>
      <c r="E373" s="13">
        <f>VLOOKUP(B373,PREU_FEINA!$J$11:$K$1283,2,0)</f>
        <v>0</v>
      </c>
      <c r="F373" s="12">
        <v>6840.5780000000004</v>
      </c>
      <c r="G373" s="13">
        <f>ROUND(ROUND(E373,2)*ROUND(F373,3),2)</f>
        <v>0</v>
      </c>
    </row>
    <row r="374" spans="1:7" x14ac:dyDescent="0.25">
      <c r="D374" s="51" t="s">
        <v>22</v>
      </c>
      <c r="E374" s="8"/>
      <c r="F374" s="8"/>
      <c r="G374" s="14">
        <f>SUM(G373:G373)</f>
        <v>0</v>
      </c>
    </row>
    <row r="375" spans="1:7" x14ac:dyDescent="0.25">
      <c r="D375" s="33"/>
    </row>
    <row r="376" spans="1:7" x14ac:dyDescent="0.25">
      <c r="B376" s="8" t="s">
        <v>5</v>
      </c>
      <c r="C376" s="9" t="s">
        <v>6</v>
      </c>
      <c r="D376" s="51" t="s">
        <v>7</v>
      </c>
    </row>
    <row r="377" spans="1:7" x14ac:dyDescent="0.25">
      <c r="B377" s="8" t="s">
        <v>8</v>
      </c>
      <c r="C377" s="9" t="s">
        <v>126</v>
      </c>
      <c r="D377" s="51" t="s">
        <v>127</v>
      </c>
    </row>
    <row r="378" spans="1:7" x14ac:dyDescent="0.25">
      <c r="B378" s="8" t="s">
        <v>11</v>
      </c>
      <c r="C378" s="9" t="s">
        <v>57</v>
      </c>
      <c r="D378" s="51" t="s">
        <v>169</v>
      </c>
    </row>
    <row r="379" spans="1:7" x14ac:dyDescent="0.25">
      <c r="B379" s="8" t="s">
        <v>14</v>
      </c>
      <c r="C379" s="9" t="s">
        <v>133</v>
      </c>
      <c r="D379" s="51" t="s">
        <v>134</v>
      </c>
    </row>
    <row r="380" spans="1:7" x14ac:dyDescent="0.25">
      <c r="D380" s="33"/>
    </row>
    <row r="381" spans="1:7" ht="33.75" x14ac:dyDescent="0.25">
      <c r="A381" s="11">
        <v>1</v>
      </c>
      <c r="B381" s="11" t="s">
        <v>135</v>
      </c>
      <c r="C381" s="10" t="s">
        <v>45</v>
      </c>
      <c r="D381" s="52" t="s">
        <v>136</v>
      </c>
      <c r="E381" s="13">
        <f>VLOOKUP(B381,PREU_FEINA!$J$11:$K$1283,2,0)</f>
        <v>0</v>
      </c>
      <c r="F381" s="12">
        <v>8357.5679999999993</v>
      </c>
      <c r="G381" s="13">
        <f>ROUND(ROUND(E381,2)*ROUND(F381,3),2)</f>
        <v>0</v>
      </c>
    </row>
    <row r="382" spans="1:7" x14ac:dyDescent="0.25">
      <c r="D382" s="51" t="s">
        <v>22</v>
      </c>
      <c r="E382" s="8"/>
      <c r="F382" s="8"/>
      <c r="G382" s="14">
        <f>SUM(G381:G381)</f>
        <v>0</v>
      </c>
    </row>
    <row r="383" spans="1:7" x14ac:dyDescent="0.25">
      <c r="D383" s="33"/>
    </row>
    <row r="384" spans="1:7" x14ac:dyDescent="0.25">
      <c r="B384" s="8" t="s">
        <v>5</v>
      </c>
      <c r="C384" s="9" t="s">
        <v>6</v>
      </c>
      <c r="D384" s="51" t="s">
        <v>7</v>
      </c>
    </row>
    <row r="385" spans="1:7" x14ac:dyDescent="0.25">
      <c r="B385" s="8" t="s">
        <v>8</v>
      </c>
      <c r="C385" s="9" t="s">
        <v>126</v>
      </c>
      <c r="D385" s="51" t="s">
        <v>127</v>
      </c>
    </row>
    <row r="386" spans="1:7" x14ac:dyDescent="0.25">
      <c r="B386" s="8" t="s">
        <v>11</v>
      </c>
      <c r="C386" s="9" t="s">
        <v>61</v>
      </c>
      <c r="D386" s="51" t="s">
        <v>170</v>
      </c>
    </row>
    <row r="387" spans="1:7" x14ac:dyDescent="0.25">
      <c r="B387" s="8" t="s">
        <v>14</v>
      </c>
      <c r="C387" s="9" t="s">
        <v>133</v>
      </c>
      <c r="D387" s="51" t="s">
        <v>134</v>
      </c>
    </row>
    <row r="388" spans="1:7" x14ac:dyDescent="0.25">
      <c r="D388" s="33"/>
    </row>
    <row r="389" spans="1:7" ht="33.75" x14ac:dyDescent="0.25">
      <c r="A389" s="11">
        <v>1</v>
      </c>
      <c r="B389" s="11" t="s">
        <v>135</v>
      </c>
      <c r="C389" s="10" t="s">
        <v>45</v>
      </c>
      <c r="D389" s="52" t="s">
        <v>136</v>
      </c>
      <c r="E389" s="13">
        <f>VLOOKUP(B389,PREU_FEINA!$J$11:$K$1283,2,0)</f>
        <v>0</v>
      </c>
      <c r="F389" s="12">
        <v>11792.312</v>
      </c>
      <c r="G389" s="13">
        <f>ROUND(ROUND(E389,2)*ROUND(F389,3),2)</f>
        <v>0</v>
      </c>
    </row>
    <row r="390" spans="1:7" x14ac:dyDescent="0.25">
      <c r="D390" s="51" t="s">
        <v>22</v>
      </c>
      <c r="E390" s="8"/>
      <c r="F390" s="8"/>
      <c r="G390" s="14">
        <f>SUM(G389:G389)</f>
        <v>0</v>
      </c>
    </row>
    <row r="391" spans="1:7" x14ac:dyDescent="0.25">
      <c r="D391" s="33"/>
    </row>
    <row r="392" spans="1:7" x14ac:dyDescent="0.25">
      <c r="B392" s="8" t="s">
        <v>5</v>
      </c>
      <c r="C392" s="9" t="s">
        <v>6</v>
      </c>
      <c r="D392" s="51" t="s">
        <v>7</v>
      </c>
    </row>
    <row r="393" spans="1:7" x14ac:dyDescent="0.25">
      <c r="B393" s="8" t="s">
        <v>8</v>
      </c>
      <c r="C393" s="9" t="s">
        <v>126</v>
      </c>
      <c r="D393" s="51" t="s">
        <v>127</v>
      </c>
    </row>
    <row r="394" spans="1:7" x14ac:dyDescent="0.25">
      <c r="B394" s="8" t="s">
        <v>11</v>
      </c>
      <c r="C394" s="9" t="s">
        <v>65</v>
      </c>
      <c r="D394" s="51" t="s">
        <v>171</v>
      </c>
    </row>
    <row r="395" spans="1:7" x14ac:dyDescent="0.25">
      <c r="B395" s="8" t="s">
        <v>14</v>
      </c>
      <c r="C395" s="9" t="s">
        <v>133</v>
      </c>
      <c r="D395" s="51" t="s">
        <v>134</v>
      </c>
    </row>
    <row r="396" spans="1:7" x14ac:dyDescent="0.25">
      <c r="D396" s="33"/>
    </row>
    <row r="397" spans="1:7" ht="33.75" x14ac:dyDescent="0.25">
      <c r="A397" s="11">
        <v>1</v>
      </c>
      <c r="B397" s="11" t="s">
        <v>135</v>
      </c>
      <c r="C397" s="10" t="s">
        <v>45</v>
      </c>
      <c r="D397" s="52" t="s">
        <v>136</v>
      </c>
      <c r="E397" s="13">
        <f>VLOOKUP(B397,PREU_FEINA!$J$11:$K$1283,2,0)</f>
        <v>0</v>
      </c>
      <c r="F397" s="12">
        <v>13975.369000000001</v>
      </c>
      <c r="G397" s="13">
        <f>ROUND(ROUND(E397,2)*ROUND(F397,3),2)</f>
        <v>0</v>
      </c>
    </row>
    <row r="398" spans="1:7" x14ac:dyDescent="0.25">
      <c r="D398" s="51" t="s">
        <v>22</v>
      </c>
      <c r="E398" s="8"/>
      <c r="F398" s="8"/>
      <c r="G398" s="14">
        <f>SUM(G397:G397)</f>
        <v>0</v>
      </c>
    </row>
    <row r="399" spans="1:7" x14ac:dyDescent="0.25">
      <c r="D399" s="33"/>
    </row>
    <row r="400" spans="1:7" x14ac:dyDescent="0.25">
      <c r="B400" s="8" t="s">
        <v>5</v>
      </c>
      <c r="C400" s="9" t="s">
        <v>6</v>
      </c>
      <c r="D400" s="51" t="s">
        <v>7</v>
      </c>
    </row>
    <row r="401" spans="1:7" x14ac:dyDescent="0.25">
      <c r="B401" s="8" t="s">
        <v>8</v>
      </c>
      <c r="C401" s="9" t="s">
        <v>126</v>
      </c>
      <c r="D401" s="51" t="s">
        <v>127</v>
      </c>
    </row>
    <row r="402" spans="1:7" x14ac:dyDescent="0.25">
      <c r="B402" s="8" t="s">
        <v>11</v>
      </c>
      <c r="C402" s="9" t="s">
        <v>69</v>
      </c>
      <c r="D402" s="51" t="s">
        <v>172</v>
      </c>
    </row>
    <row r="403" spans="1:7" x14ac:dyDescent="0.25">
      <c r="B403" s="8" t="s">
        <v>14</v>
      </c>
      <c r="C403" s="9" t="s">
        <v>133</v>
      </c>
      <c r="D403" s="51" t="s">
        <v>134</v>
      </c>
    </row>
    <row r="404" spans="1:7" x14ac:dyDescent="0.25">
      <c r="D404" s="33"/>
    </row>
    <row r="405" spans="1:7" ht="33.75" x14ac:dyDescent="0.25">
      <c r="A405" s="11">
        <v>1</v>
      </c>
      <c r="B405" s="11" t="s">
        <v>135</v>
      </c>
      <c r="C405" s="10" t="s">
        <v>45</v>
      </c>
      <c r="D405" s="52" t="s">
        <v>136</v>
      </c>
      <c r="E405" s="13">
        <f>VLOOKUP(B405,PREU_FEINA!$J$11:$K$1283,2,0)</f>
        <v>0</v>
      </c>
      <c r="F405" s="12">
        <v>19633.597000000002</v>
      </c>
      <c r="G405" s="13">
        <f>ROUND(ROUND(E405,2)*ROUND(F405,3),2)</f>
        <v>0</v>
      </c>
    </row>
    <row r="406" spans="1:7" x14ac:dyDescent="0.25">
      <c r="D406" s="51" t="s">
        <v>22</v>
      </c>
      <c r="E406" s="8"/>
      <c r="F406" s="8"/>
      <c r="G406" s="14">
        <f>SUM(G405:G405)</f>
        <v>0</v>
      </c>
    </row>
    <row r="407" spans="1:7" x14ac:dyDescent="0.25">
      <c r="D407" s="33"/>
    </row>
    <row r="408" spans="1:7" x14ac:dyDescent="0.25">
      <c r="B408" s="8" t="s">
        <v>5</v>
      </c>
      <c r="C408" s="9" t="s">
        <v>6</v>
      </c>
      <c r="D408" s="51" t="s">
        <v>7</v>
      </c>
    </row>
    <row r="409" spans="1:7" x14ac:dyDescent="0.25">
      <c r="B409" s="8" t="s">
        <v>8</v>
      </c>
      <c r="C409" s="9" t="s">
        <v>126</v>
      </c>
      <c r="D409" s="51" t="s">
        <v>127</v>
      </c>
    </row>
    <row r="410" spans="1:7" x14ac:dyDescent="0.25">
      <c r="B410" s="8" t="s">
        <v>11</v>
      </c>
      <c r="C410" s="9" t="s">
        <v>173</v>
      </c>
      <c r="D410" s="51" t="s">
        <v>174</v>
      </c>
    </row>
    <row r="411" spans="1:7" x14ac:dyDescent="0.25">
      <c r="B411" s="8" t="s">
        <v>14</v>
      </c>
      <c r="C411" s="9" t="s">
        <v>133</v>
      </c>
      <c r="D411" s="51" t="s">
        <v>134</v>
      </c>
    </row>
    <row r="412" spans="1:7" x14ac:dyDescent="0.25">
      <c r="D412" s="33"/>
    </row>
    <row r="413" spans="1:7" ht="33.75" x14ac:dyDescent="0.25">
      <c r="A413" s="11">
        <v>1</v>
      </c>
      <c r="B413" s="11" t="s">
        <v>135</v>
      </c>
      <c r="C413" s="10" t="s">
        <v>45</v>
      </c>
      <c r="D413" s="52" t="s">
        <v>136</v>
      </c>
      <c r="E413" s="13">
        <f>VLOOKUP(B413,PREU_FEINA!$J$11:$K$1283,2,0)</f>
        <v>0</v>
      </c>
      <c r="F413" s="12">
        <v>21535.231</v>
      </c>
      <c r="G413" s="13">
        <f>ROUND(ROUND(E413,2)*ROUND(F413,3),2)</f>
        <v>0</v>
      </c>
    </row>
    <row r="414" spans="1:7" x14ac:dyDescent="0.25">
      <c r="D414" s="51" t="s">
        <v>22</v>
      </c>
      <c r="E414" s="8"/>
      <c r="F414" s="8"/>
      <c r="G414" s="14">
        <f>SUM(G413:G413)</f>
        <v>0</v>
      </c>
    </row>
    <row r="415" spans="1:7" x14ac:dyDescent="0.25">
      <c r="D415" s="33"/>
    </row>
    <row r="416" spans="1:7" x14ac:dyDescent="0.25">
      <c r="B416" s="8" t="s">
        <v>5</v>
      </c>
      <c r="C416" s="9" t="s">
        <v>6</v>
      </c>
      <c r="D416" s="51" t="s">
        <v>7</v>
      </c>
    </row>
    <row r="417" spans="1:7" x14ac:dyDescent="0.25">
      <c r="B417" s="8" t="s">
        <v>8</v>
      </c>
      <c r="C417" s="9" t="s">
        <v>126</v>
      </c>
      <c r="D417" s="51" t="s">
        <v>127</v>
      </c>
    </row>
    <row r="418" spans="1:7" x14ac:dyDescent="0.25">
      <c r="B418" s="8" t="s">
        <v>11</v>
      </c>
      <c r="C418" s="9" t="s">
        <v>175</v>
      </c>
      <c r="D418" s="51" t="s">
        <v>176</v>
      </c>
    </row>
    <row r="419" spans="1:7" x14ac:dyDescent="0.25">
      <c r="B419" s="8" t="s">
        <v>14</v>
      </c>
      <c r="C419" s="9" t="s">
        <v>133</v>
      </c>
      <c r="D419" s="51" t="s">
        <v>134</v>
      </c>
    </row>
    <row r="420" spans="1:7" x14ac:dyDescent="0.25">
      <c r="D420" s="33"/>
    </row>
    <row r="421" spans="1:7" ht="33.75" x14ac:dyDescent="0.25">
      <c r="A421" s="11">
        <v>1</v>
      </c>
      <c r="B421" s="11" t="s">
        <v>135</v>
      </c>
      <c r="C421" s="10" t="s">
        <v>45</v>
      </c>
      <c r="D421" s="52" t="s">
        <v>136</v>
      </c>
      <c r="E421" s="13">
        <f>VLOOKUP(B421,PREU_FEINA!$J$11:$K$1283,2,0)</f>
        <v>0</v>
      </c>
      <c r="F421" s="12">
        <v>2116.672</v>
      </c>
      <c r="G421" s="13">
        <f>ROUND(ROUND(E421,2)*ROUND(F421,3),2)</f>
        <v>0</v>
      </c>
    </row>
    <row r="422" spans="1:7" x14ac:dyDescent="0.25">
      <c r="D422" s="51" t="s">
        <v>22</v>
      </c>
      <c r="E422" s="8"/>
      <c r="F422" s="8"/>
      <c r="G422" s="14">
        <f>SUM(G421:G421)</f>
        <v>0</v>
      </c>
    </row>
    <row r="423" spans="1:7" x14ac:dyDescent="0.25">
      <c r="D423" s="33"/>
    </row>
    <row r="424" spans="1:7" x14ac:dyDescent="0.25">
      <c r="B424" s="8" t="s">
        <v>5</v>
      </c>
      <c r="C424" s="9" t="s">
        <v>6</v>
      </c>
      <c r="D424" s="51" t="s">
        <v>7</v>
      </c>
    </row>
    <row r="425" spans="1:7" x14ac:dyDescent="0.25">
      <c r="B425" s="8" t="s">
        <v>8</v>
      </c>
      <c r="C425" s="9" t="s">
        <v>126</v>
      </c>
      <c r="D425" s="51" t="s">
        <v>127</v>
      </c>
    </row>
    <row r="426" spans="1:7" x14ac:dyDescent="0.25">
      <c r="B426" s="8" t="s">
        <v>11</v>
      </c>
      <c r="C426" s="9" t="s">
        <v>177</v>
      </c>
      <c r="D426" s="51" t="s">
        <v>178</v>
      </c>
    </row>
    <row r="427" spans="1:7" x14ac:dyDescent="0.25">
      <c r="B427" s="8" t="s">
        <v>14</v>
      </c>
      <c r="C427" s="9" t="s">
        <v>128</v>
      </c>
      <c r="D427" s="51" t="s">
        <v>130</v>
      </c>
    </row>
    <row r="428" spans="1:7" x14ac:dyDescent="0.25">
      <c r="D428" s="33"/>
    </row>
    <row r="429" spans="1:7" ht="22.5" x14ac:dyDescent="0.25">
      <c r="A429" s="11">
        <v>1</v>
      </c>
      <c r="B429" s="11" t="s">
        <v>131</v>
      </c>
      <c r="C429" s="10" t="s">
        <v>45</v>
      </c>
      <c r="D429" s="52" t="s">
        <v>132</v>
      </c>
      <c r="E429" s="13">
        <f>VLOOKUP(B429,PREU_FEINA!$J$11:$K$1283,2,0)</f>
        <v>0</v>
      </c>
      <c r="F429" s="12">
        <v>6674.6059999999998</v>
      </c>
      <c r="G429" s="13">
        <f>ROUND(ROUND(E429,2)*ROUND(F429,3),2)</f>
        <v>0</v>
      </c>
    </row>
    <row r="430" spans="1:7" x14ac:dyDescent="0.25">
      <c r="D430" s="51" t="s">
        <v>22</v>
      </c>
      <c r="E430" s="8"/>
      <c r="F430" s="8"/>
      <c r="G430" s="14">
        <f>SUM(G429:G429)</f>
        <v>0</v>
      </c>
    </row>
    <row r="431" spans="1:7" x14ac:dyDescent="0.25">
      <c r="D431" s="33"/>
    </row>
    <row r="432" spans="1:7" x14ac:dyDescent="0.25">
      <c r="B432" s="8" t="s">
        <v>5</v>
      </c>
      <c r="C432" s="9" t="s">
        <v>6</v>
      </c>
      <c r="D432" s="51" t="s">
        <v>7</v>
      </c>
    </row>
    <row r="433" spans="1:7" x14ac:dyDescent="0.25">
      <c r="B433" s="8" t="s">
        <v>8</v>
      </c>
      <c r="C433" s="9" t="s">
        <v>126</v>
      </c>
      <c r="D433" s="51" t="s">
        <v>127</v>
      </c>
    </row>
    <row r="434" spans="1:7" x14ac:dyDescent="0.25">
      <c r="B434" s="8" t="s">
        <v>11</v>
      </c>
      <c r="C434" s="9" t="s">
        <v>177</v>
      </c>
      <c r="D434" s="51" t="s">
        <v>178</v>
      </c>
    </row>
    <row r="435" spans="1:7" x14ac:dyDescent="0.25">
      <c r="B435" s="8" t="s">
        <v>14</v>
      </c>
      <c r="C435" s="9" t="s">
        <v>42</v>
      </c>
      <c r="D435" s="51" t="s">
        <v>43</v>
      </c>
    </row>
    <row r="436" spans="1:7" x14ac:dyDescent="0.25">
      <c r="D436" s="33"/>
    </row>
    <row r="437" spans="1:7" ht="22.5" x14ac:dyDescent="0.25">
      <c r="A437" s="11">
        <v>1</v>
      </c>
      <c r="B437" s="11" t="s">
        <v>44</v>
      </c>
      <c r="C437" s="10" t="s">
        <v>45</v>
      </c>
      <c r="D437" s="52" t="s">
        <v>46</v>
      </c>
      <c r="E437" s="13">
        <f>VLOOKUP(B437,PREU_FEINA!$J$11:$K$1283,2,0)</f>
        <v>0</v>
      </c>
      <c r="F437" s="12">
        <v>35181.832000000002</v>
      </c>
      <c r="G437" s="13">
        <f>ROUND(ROUND(E437,2)*ROUND(F437,3),2)</f>
        <v>0</v>
      </c>
    </row>
    <row r="438" spans="1:7" x14ac:dyDescent="0.25">
      <c r="D438" s="51" t="s">
        <v>22</v>
      </c>
      <c r="E438" s="8"/>
      <c r="F438" s="8"/>
      <c r="G438" s="14">
        <f>SUM(G437:G437)</f>
        <v>0</v>
      </c>
    </row>
    <row r="439" spans="1:7" x14ac:dyDescent="0.25">
      <c r="D439" s="33"/>
    </row>
    <row r="440" spans="1:7" x14ac:dyDescent="0.25">
      <c r="B440" s="8" t="s">
        <v>5</v>
      </c>
      <c r="C440" s="9" t="s">
        <v>6</v>
      </c>
      <c r="D440" s="51" t="s">
        <v>7</v>
      </c>
    </row>
    <row r="441" spans="1:7" x14ac:dyDescent="0.25">
      <c r="B441" s="8" t="s">
        <v>8</v>
      </c>
      <c r="C441" s="9" t="s">
        <v>126</v>
      </c>
      <c r="D441" s="51" t="s">
        <v>127</v>
      </c>
    </row>
    <row r="442" spans="1:7" x14ac:dyDescent="0.25">
      <c r="B442" s="8" t="s">
        <v>11</v>
      </c>
      <c r="C442" s="9" t="s">
        <v>179</v>
      </c>
      <c r="D442" s="51" t="s">
        <v>180</v>
      </c>
    </row>
    <row r="443" spans="1:7" x14ac:dyDescent="0.25">
      <c r="B443" s="8" t="s">
        <v>14</v>
      </c>
      <c r="C443" s="9" t="s">
        <v>128</v>
      </c>
      <c r="D443" s="51" t="s">
        <v>130</v>
      </c>
    </row>
    <row r="444" spans="1:7" x14ac:dyDescent="0.25">
      <c r="D444" s="33"/>
    </row>
    <row r="445" spans="1:7" ht="22.5" x14ac:dyDescent="0.25">
      <c r="A445" s="11">
        <v>1</v>
      </c>
      <c r="B445" s="11" t="s">
        <v>131</v>
      </c>
      <c r="C445" s="10" t="s">
        <v>45</v>
      </c>
      <c r="D445" s="52" t="s">
        <v>132</v>
      </c>
      <c r="E445" s="13">
        <f>VLOOKUP(B445,PREU_FEINA!$J$11:$K$1283,2,0)</f>
        <v>0</v>
      </c>
      <c r="F445" s="12">
        <v>3981.6080000000002</v>
      </c>
      <c r="G445" s="13">
        <f>ROUND(ROUND(E445,2)*ROUND(F445,3),2)</f>
        <v>0</v>
      </c>
    </row>
    <row r="446" spans="1:7" x14ac:dyDescent="0.25">
      <c r="D446" s="51" t="s">
        <v>22</v>
      </c>
      <c r="E446" s="8"/>
      <c r="F446" s="8"/>
      <c r="G446" s="14">
        <f>SUM(G445:G445)</f>
        <v>0</v>
      </c>
    </row>
    <row r="447" spans="1:7" x14ac:dyDescent="0.25">
      <c r="D447" s="33"/>
    </row>
    <row r="448" spans="1:7" x14ac:dyDescent="0.25">
      <c r="B448" s="8" t="s">
        <v>5</v>
      </c>
      <c r="C448" s="9" t="s">
        <v>6</v>
      </c>
      <c r="D448" s="51" t="s">
        <v>7</v>
      </c>
    </row>
    <row r="449" spans="1:7" x14ac:dyDescent="0.25">
      <c r="B449" s="8" t="s">
        <v>8</v>
      </c>
      <c r="C449" s="9" t="s">
        <v>126</v>
      </c>
      <c r="D449" s="51" t="s">
        <v>127</v>
      </c>
    </row>
    <row r="450" spans="1:7" x14ac:dyDescent="0.25">
      <c r="B450" s="8" t="s">
        <v>11</v>
      </c>
      <c r="C450" s="9" t="s">
        <v>179</v>
      </c>
      <c r="D450" s="51" t="s">
        <v>180</v>
      </c>
    </row>
    <row r="451" spans="1:7" x14ac:dyDescent="0.25">
      <c r="B451" s="8" t="s">
        <v>14</v>
      </c>
      <c r="C451" s="9" t="s">
        <v>133</v>
      </c>
      <c r="D451" s="51" t="s">
        <v>134</v>
      </c>
    </row>
    <row r="452" spans="1:7" x14ac:dyDescent="0.25">
      <c r="D452" s="33"/>
    </row>
    <row r="453" spans="1:7" ht="33.75" x14ac:dyDescent="0.25">
      <c r="A453" s="11">
        <v>1</v>
      </c>
      <c r="B453" s="11" t="s">
        <v>135</v>
      </c>
      <c r="C453" s="10" t="s">
        <v>45</v>
      </c>
      <c r="D453" s="52" t="s">
        <v>136</v>
      </c>
      <c r="E453" s="13">
        <f>VLOOKUP(B453,PREU_FEINA!$J$11:$K$1283,2,0)</f>
        <v>0</v>
      </c>
      <c r="F453" s="12">
        <v>17220.062999999998</v>
      </c>
      <c r="G453" s="13">
        <f>ROUND(ROUND(E453,2)*ROUND(F453,3),2)</f>
        <v>0</v>
      </c>
    </row>
    <row r="454" spans="1:7" x14ac:dyDescent="0.25">
      <c r="D454" s="51" t="s">
        <v>22</v>
      </c>
      <c r="E454" s="8"/>
      <c r="F454" s="8"/>
      <c r="G454" s="14">
        <f>SUM(G453:G453)</f>
        <v>0</v>
      </c>
    </row>
    <row r="455" spans="1:7" x14ac:dyDescent="0.25">
      <c r="D455" s="33"/>
    </row>
    <row r="456" spans="1:7" x14ac:dyDescent="0.25">
      <c r="B456" s="8" t="s">
        <v>5</v>
      </c>
      <c r="C456" s="9" t="s">
        <v>6</v>
      </c>
      <c r="D456" s="51" t="s">
        <v>7</v>
      </c>
    </row>
    <row r="457" spans="1:7" x14ac:dyDescent="0.25">
      <c r="B457" s="8" t="s">
        <v>8</v>
      </c>
      <c r="C457" s="9" t="s">
        <v>126</v>
      </c>
      <c r="D457" s="51" t="s">
        <v>127</v>
      </c>
    </row>
    <row r="458" spans="1:7" x14ac:dyDescent="0.25">
      <c r="B458" s="8" t="s">
        <v>11</v>
      </c>
      <c r="C458" s="9" t="s">
        <v>179</v>
      </c>
      <c r="D458" s="51" t="s">
        <v>180</v>
      </c>
    </row>
    <row r="459" spans="1:7" x14ac:dyDescent="0.25">
      <c r="B459" s="8" t="s">
        <v>14</v>
      </c>
      <c r="C459" s="9" t="s">
        <v>42</v>
      </c>
      <c r="D459" s="51" t="s">
        <v>43</v>
      </c>
    </row>
    <row r="460" spans="1:7" x14ac:dyDescent="0.25">
      <c r="D460" s="33"/>
    </row>
    <row r="461" spans="1:7" ht="22.5" x14ac:dyDescent="0.25">
      <c r="A461" s="11">
        <v>1</v>
      </c>
      <c r="B461" s="11" t="s">
        <v>44</v>
      </c>
      <c r="C461" s="10" t="s">
        <v>45</v>
      </c>
      <c r="D461" s="52" t="s">
        <v>46</v>
      </c>
      <c r="E461" s="13">
        <f>VLOOKUP(B461,PREU_FEINA!$J$11:$K$1283,2,0)</f>
        <v>0</v>
      </c>
      <c r="F461" s="12">
        <v>14169.784</v>
      </c>
      <c r="G461" s="13">
        <f>ROUND(ROUND(E461,2)*ROUND(F461,3),2)</f>
        <v>0</v>
      </c>
    </row>
    <row r="462" spans="1:7" x14ac:dyDescent="0.25">
      <c r="D462" s="51" t="s">
        <v>22</v>
      </c>
      <c r="E462" s="8"/>
      <c r="F462" s="8"/>
      <c r="G462" s="14">
        <f>SUM(G461:G461)</f>
        <v>0</v>
      </c>
    </row>
    <row r="463" spans="1:7" x14ac:dyDescent="0.25">
      <c r="D463" s="33"/>
    </row>
    <row r="464" spans="1:7" x14ac:dyDescent="0.25">
      <c r="B464" s="8" t="s">
        <v>5</v>
      </c>
      <c r="C464" s="9" t="s">
        <v>6</v>
      </c>
      <c r="D464" s="51" t="s">
        <v>7</v>
      </c>
    </row>
    <row r="465" spans="1:7" x14ac:dyDescent="0.25">
      <c r="B465" s="8" t="s">
        <v>8</v>
      </c>
      <c r="C465" s="9" t="s">
        <v>126</v>
      </c>
      <c r="D465" s="51" t="s">
        <v>127</v>
      </c>
    </row>
    <row r="466" spans="1:7" x14ac:dyDescent="0.25">
      <c r="B466" s="8" t="s">
        <v>11</v>
      </c>
      <c r="C466" s="9" t="s">
        <v>181</v>
      </c>
      <c r="D466" s="51" t="s">
        <v>182</v>
      </c>
    </row>
    <row r="467" spans="1:7" x14ac:dyDescent="0.25">
      <c r="B467" s="8" t="s">
        <v>14</v>
      </c>
      <c r="C467" s="9" t="s">
        <v>133</v>
      </c>
      <c r="D467" s="51" t="s">
        <v>134</v>
      </c>
    </row>
    <row r="468" spans="1:7" x14ac:dyDescent="0.25">
      <c r="D468" s="33"/>
    </row>
    <row r="469" spans="1:7" ht="33.75" x14ac:dyDescent="0.25">
      <c r="A469" s="11">
        <v>1</v>
      </c>
      <c r="B469" s="11" t="s">
        <v>135</v>
      </c>
      <c r="C469" s="10" t="s">
        <v>45</v>
      </c>
      <c r="D469" s="52" t="s">
        <v>136</v>
      </c>
      <c r="E469" s="13">
        <f>VLOOKUP(B469,PREU_FEINA!$J$11:$K$1283,2,0)</f>
        <v>0</v>
      </c>
      <c r="F469" s="12">
        <v>8542.09</v>
      </c>
      <c r="G469" s="13">
        <f>ROUND(ROUND(E469,2)*ROUND(F469,3),2)</f>
        <v>0</v>
      </c>
    </row>
    <row r="470" spans="1:7" x14ac:dyDescent="0.25">
      <c r="D470" s="51" t="s">
        <v>22</v>
      </c>
      <c r="E470" s="8"/>
      <c r="F470" s="8"/>
      <c r="G470" s="14">
        <f>SUM(G469:G469)</f>
        <v>0</v>
      </c>
    </row>
    <row r="471" spans="1:7" x14ac:dyDescent="0.25">
      <c r="D471" s="33"/>
    </row>
    <row r="472" spans="1:7" x14ac:dyDescent="0.25">
      <c r="B472" s="8" t="s">
        <v>5</v>
      </c>
      <c r="C472" s="9" t="s">
        <v>6</v>
      </c>
      <c r="D472" s="51" t="s">
        <v>7</v>
      </c>
    </row>
    <row r="473" spans="1:7" x14ac:dyDescent="0.25">
      <c r="B473" s="8" t="s">
        <v>8</v>
      </c>
      <c r="C473" s="9" t="s">
        <v>126</v>
      </c>
      <c r="D473" s="51" t="s">
        <v>127</v>
      </c>
    </row>
    <row r="474" spans="1:7" x14ac:dyDescent="0.25">
      <c r="B474" s="8" t="s">
        <v>11</v>
      </c>
      <c r="C474" s="9" t="s">
        <v>183</v>
      </c>
      <c r="D474" s="51" t="s">
        <v>184</v>
      </c>
    </row>
    <row r="475" spans="1:7" x14ac:dyDescent="0.25">
      <c r="B475" s="8" t="s">
        <v>14</v>
      </c>
      <c r="C475" s="9" t="s">
        <v>133</v>
      </c>
      <c r="D475" s="51" t="s">
        <v>134</v>
      </c>
    </row>
    <row r="476" spans="1:7" x14ac:dyDescent="0.25">
      <c r="D476" s="33"/>
    </row>
    <row r="477" spans="1:7" ht="33.75" x14ac:dyDescent="0.25">
      <c r="A477" s="11">
        <v>1</v>
      </c>
      <c r="B477" s="11" t="s">
        <v>135</v>
      </c>
      <c r="C477" s="10" t="s">
        <v>45</v>
      </c>
      <c r="D477" s="52" t="s">
        <v>136</v>
      </c>
      <c r="E477" s="13">
        <f>VLOOKUP(B477,PREU_FEINA!$J$11:$K$1283,2,0)</f>
        <v>0</v>
      </c>
      <c r="F477" s="12">
        <v>11466.501</v>
      </c>
      <c r="G477" s="13">
        <f>ROUND(ROUND(E477,2)*ROUND(F477,3),2)</f>
        <v>0</v>
      </c>
    </row>
    <row r="478" spans="1:7" x14ac:dyDescent="0.25">
      <c r="D478" s="51" t="s">
        <v>22</v>
      </c>
      <c r="E478" s="8"/>
      <c r="F478" s="8"/>
      <c r="G478" s="14">
        <f>SUM(G477:G477)</f>
        <v>0</v>
      </c>
    </row>
    <row r="479" spans="1:7" x14ac:dyDescent="0.25">
      <c r="D479" s="33"/>
    </row>
    <row r="480" spans="1:7" x14ac:dyDescent="0.25">
      <c r="B480" s="8" t="s">
        <v>5</v>
      </c>
      <c r="C480" s="9" t="s">
        <v>6</v>
      </c>
      <c r="D480" s="51" t="s">
        <v>7</v>
      </c>
    </row>
    <row r="481" spans="1:7" x14ac:dyDescent="0.25">
      <c r="B481" s="8" t="s">
        <v>8</v>
      </c>
      <c r="C481" s="9" t="s">
        <v>126</v>
      </c>
      <c r="D481" s="51" t="s">
        <v>127</v>
      </c>
    </row>
    <row r="482" spans="1:7" x14ac:dyDescent="0.25">
      <c r="B482" s="8" t="s">
        <v>11</v>
      </c>
      <c r="C482" s="9" t="s">
        <v>183</v>
      </c>
      <c r="D482" s="51" t="s">
        <v>184</v>
      </c>
    </row>
    <row r="483" spans="1:7" x14ac:dyDescent="0.25">
      <c r="B483" s="8" t="s">
        <v>14</v>
      </c>
      <c r="C483" s="9" t="s">
        <v>42</v>
      </c>
      <c r="D483" s="51" t="s">
        <v>43</v>
      </c>
    </row>
    <row r="484" spans="1:7" x14ac:dyDescent="0.25">
      <c r="D484" s="33"/>
    </row>
    <row r="485" spans="1:7" ht="22.5" x14ac:dyDescent="0.25">
      <c r="A485" s="11">
        <v>1</v>
      </c>
      <c r="B485" s="11" t="s">
        <v>44</v>
      </c>
      <c r="C485" s="10" t="s">
        <v>45</v>
      </c>
      <c r="D485" s="52" t="s">
        <v>46</v>
      </c>
      <c r="E485" s="13">
        <f>VLOOKUP(B485,PREU_FEINA!$J$11:$K$1283,2,0)</f>
        <v>0</v>
      </c>
      <c r="F485" s="12">
        <v>4697.4080000000004</v>
      </c>
      <c r="G485" s="13">
        <f>ROUND(ROUND(E485,2)*ROUND(F485,3),2)</f>
        <v>0</v>
      </c>
    </row>
    <row r="486" spans="1:7" x14ac:dyDescent="0.25">
      <c r="D486" s="51" t="s">
        <v>22</v>
      </c>
      <c r="E486" s="8"/>
      <c r="F486" s="8"/>
      <c r="G486" s="14">
        <f>SUM(G485:G485)</f>
        <v>0</v>
      </c>
    </row>
    <row r="487" spans="1:7" x14ac:dyDescent="0.25">
      <c r="D487" s="33"/>
    </row>
    <row r="488" spans="1:7" x14ac:dyDescent="0.25">
      <c r="B488" s="8" t="s">
        <v>5</v>
      </c>
      <c r="C488" s="9" t="s">
        <v>6</v>
      </c>
      <c r="D488" s="51" t="s">
        <v>7</v>
      </c>
    </row>
    <row r="489" spans="1:7" x14ac:dyDescent="0.25">
      <c r="B489" s="8" t="s">
        <v>8</v>
      </c>
      <c r="C489" s="9" t="s">
        <v>126</v>
      </c>
      <c r="D489" s="51" t="s">
        <v>127</v>
      </c>
    </row>
    <row r="490" spans="1:7" x14ac:dyDescent="0.25">
      <c r="B490" s="8" t="s">
        <v>11</v>
      </c>
      <c r="C490" s="9" t="s">
        <v>185</v>
      </c>
      <c r="D490" s="51" t="s">
        <v>186</v>
      </c>
    </row>
    <row r="491" spans="1:7" x14ac:dyDescent="0.25">
      <c r="B491" s="8" t="s">
        <v>14</v>
      </c>
      <c r="C491" s="9" t="s">
        <v>133</v>
      </c>
      <c r="D491" s="51" t="s">
        <v>134</v>
      </c>
    </row>
    <row r="492" spans="1:7" x14ac:dyDescent="0.25">
      <c r="D492" s="33"/>
    </row>
    <row r="493" spans="1:7" ht="33.75" x14ac:dyDescent="0.25">
      <c r="A493" s="11">
        <v>1</v>
      </c>
      <c r="B493" s="11" t="s">
        <v>135</v>
      </c>
      <c r="C493" s="10" t="s">
        <v>45</v>
      </c>
      <c r="D493" s="52" t="s">
        <v>136</v>
      </c>
      <c r="E493" s="13">
        <f>VLOOKUP(B493,PREU_FEINA!$J$11:$K$1283,2,0)</f>
        <v>0</v>
      </c>
      <c r="F493" s="12">
        <v>2379.0459999999998</v>
      </c>
      <c r="G493" s="13">
        <f>ROUND(ROUND(E493,2)*ROUND(F493,3),2)</f>
        <v>0</v>
      </c>
    </row>
    <row r="494" spans="1:7" x14ac:dyDescent="0.25">
      <c r="D494" s="51" t="s">
        <v>22</v>
      </c>
      <c r="E494" s="8"/>
      <c r="F494" s="8"/>
      <c r="G494" s="14">
        <f>SUM(G493:G493)</f>
        <v>0</v>
      </c>
    </row>
    <row r="495" spans="1:7" x14ac:dyDescent="0.25">
      <c r="D495" s="33"/>
    </row>
    <row r="496" spans="1:7" x14ac:dyDescent="0.25">
      <c r="B496" s="8" t="s">
        <v>5</v>
      </c>
      <c r="C496" s="9" t="s">
        <v>6</v>
      </c>
      <c r="D496" s="51" t="s">
        <v>7</v>
      </c>
    </row>
    <row r="497" spans="1:7" x14ac:dyDescent="0.25">
      <c r="B497" s="8" t="s">
        <v>8</v>
      </c>
      <c r="C497" s="9" t="s">
        <v>126</v>
      </c>
      <c r="D497" s="51" t="s">
        <v>127</v>
      </c>
    </row>
    <row r="498" spans="1:7" x14ac:dyDescent="0.25">
      <c r="B498" s="8" t="s">
        <v>11</v>
      </c>
      <c r="C498" s="9" t="s">
        <v>185</v>
      </c>
      <c r="D498" s="51" t="s">
        <v>186</v>
      </c>
    </row>
    <row r="499" spans="1:7" x14ac:dyDescent="0.25">
      <c r="B499" s="8" t="s">
        <v>14</v>
      </c>
      <c r="C499" s="9" t="s">
        <v>42</v>
      </c>
      <c r="D499" s="51" t="s">
        <v>43</v>
      </c>
    </row>
    <row r="500" spans="1:7" x14ac:dyDescent="0.25">
      <c r="D500" s="33"/>
    </row>
    <row r="501" spans="1:7" ht="22.5" x14ac:dyDescent="0.25">
      <c r="A501" s="11">
        <v>1</v>
      </c>
      <c r="B501" s="11" t="s">
        <v>44</v>
      </c>
      <c r="C501" s="10" t="s">
        <v>45</v>
      </c>
      <c r="D501" s="52" t="s">
        <v>46</v>
      </c>
      <c r="E501" s="13">
        <f>VLOOKUP(B501,PREU_FEINA!$J$11:$K$1283,2,0)</f>
        <v>0</v>
      </c>
      <c r="F501" s="12">
        <v>12501.236000000001</v>
      </c>
      <c r="G501" s="13">
        <f>ROUND(ROUND(E501,2)*ROUND(F501,3),2)</f>
        <v>0</v>
      </c>
    </row>
    <row r="502" spans="1:7" x14ac:dyDescent="0.25">
      <c r="D502" s="51" t="s">
        <v>22</v>
      </c>
      <c r="E502" s="8"/>
      <c r="F502" s="8"/>
      <c r="G502" s="14">
        <f>SUM(G501:G501)</f>
        <v>0</v>
      </c>
    </row>
    <row r="503" spans="1:7" x14ac:dyDescent="0.25">
      <c r="D503" s="33"/>
    </row>
    <row r="504" spans="1:7" x14ac:dyDescent="0.25">
      <c r="B504" s="8" t="s">
        <v>5</v>
      </c>
      <c r="C504" s="9" t="s">
        <v>6</v>
      </c>
      <c r="D504" s="51" t="s">
        <v>7</v>
      </c>
    </row>
    <row r="505" spans="1:7" x14ac:dyDescent="0.25">
      <c r="B505" s="8" t="s">
        <v>8</v>
      </c>
      <c r="C505" s="9" t="s">
        <v>126</v>
      </c>
      <c r="D505" s="51" t="s">
        <v>127</v>
      </c>
    </row>
    <row r="506" spans="1:7" x14ac:dyDescent="0.25">
      <c r="B506" s="8" t="s">
        <v>11</v>
      </c>
      <c r="C506" s="9" t="s">
        <v>187</v>
      </c>
      <c r="D506" s="51" t="s">
        <v>188</v>
      </c>
    </row>
    <row r="507" spans="1:7" x14ac:dyDescent="0.25">
      <c r="B507" s="8" t="s">
        <v>14</v>
      </c>
      <c r="C507" s="9" t="s">
        <v>133</v>
      </c>
      <c r="D507" s="51" t="s">
        <v>134</v>
      </c>
    </row>
    <row r="508" spans="1:7" x14ac:dyDescent="0.25">
      <c r="D508" s="33"/>
    </row>
    <row r="509" spans="1:7" ht="33.75" x14ac:dyDescent="0.25">
      <c r="A509" s="11">
        <v>1</v>
      </c>
      <c r="B509" s="11" t="s">
        <v>135</v>
      </c>
      <c r="C509" s="10" t="s">
        <v>45</v>
      </c>
      <c r="D509" s="52" t="s">
        <v>136</v>
      </c>
      <c r="E509" s="13">
        <f>VLOOKUP(B509,PREU_FEINA!$J$11:$K$1283,2,0)</f>
        <v>0</v>
      </c>
      <c r="F509" s="12">
        <v>544.21199999999999</v>
      </c>
      <c r="G509" s="13">
        <f>ROUND(ROUND(E509,2)*ROUND(F509,3),2)</f>
        <v>0</v>
      </c>
    </row>
    <row r="510" spans="1:7" x14ac:dyDescent="0.25">
      <c r="D510" s="51" t="s">
        <v>22</v>
      </c>
      <c r="E510" s="8"/>
      <c r="F510" s="8"/>
      <c r="G510" s="14">
        <f>SUM(G509:G509)</f>
        <v>0</v>
      </c>
    </row>
    <row r="511" spans="1:7" x14ac:dyDescent="0.25">
      <c r="D511" s="33"/>
    </row>
    <row r="512" spans="1:7" x14ac:dyDescent="0.25">
      <c r="B512" s="8" t="s">
        <v>5</v>
      </c>
      <c r="C512" s="9" t="s">
        <v>6</v>
      </c>
      <c r="D512" s="51" t="s">
        <v>7</v>
      </c>
    </row>
    <row r="513" spans="1:7" x14ac:dyDescent="0.25">
      <c r="B513" s="8" t="s">
        <v>8</v>
      </c>
      <c r="C513" s="9" t="s">
        <v>126</v>
      </c>
      <c r="D513" s="51" t="s">
        <v>127</v>
      </c>
    </row>
    <row r="514" spans="1:7" x14ac:dyDescent="0.25">
      <c r="B514" s="8" t="s">
        <v>11</v>
      </c>
      <c r="C514" s="9" t="s">
        <v>189</v>
      </c>
      <c r="D514" s="51" t="s">
        <v>190</v>
      </c>
    </row>
    <row r="515" spans="1:7" x14ac:dyDescent="0.25">
      <c r="B515" s="8" t="s">
        <v>14</v>
      </c>
      <c r="C515" s="9" t="s">
        <v>128</v>
      </c>
      <c r="D515" s="51" t="s">
        <v>130</v>
      </c>
    </row>
    <row r="516" spans="1:7" x14ac:dyDescent="0.25">
      <c r="D516" s="33"/>
    </row>
    <row r="517" spans="1:7" ht="22.5" x14ac:dyDescent="0.25">
      <c r="A517" s="11">
        <v>1</v>
      </c>
      <c r="B517" s="11" t="s">
        <v>131</v>
      </c>
      <c r="C517" s="10" t="s">
        <v>45</v>
      </c>
      <c r="D517" s="52" t="s">
        <v>132</v>
      </c>
      <c r="E517" s="13">
        <f>VLOOKUP(B517,PREU_FEINA!$J$11:$K$1283,2,0)</f>
        <v>0</v>
      </c>
      <c r="F517" s="12">
        <v>4978.6899999999996</v>
      </c>
      <c r="G517" s="13">
        <f>ROUND(ROUND(E517,2)*ROUND(F517,3),2)</f>
        <v>0</v>
      </c>
    </row>
    <row r="518" spans="1:7" x14ac:dyDescent="0.25">
      <c r="D518" s="51" t="s">
        <v>22</v>
      </c>
      <c r="E518" s="8"/>
      <c r="F518" s="8"/>
      <c r="G518" s="14">
        <f>SUM(G517:G517)</f>
        <v>0</v>
      </c>
    </row>
    <row r="519" spans="1:7" x14ac:dyDescent="0.25">
      <c r="D519" s="33"/>
    </row>
    <row r="520" spans="1:7" x14ac:dyDescent="0.25">
      <c r="B520" s="8" t="s">
        <v>5</v>
      </c>
      <c r="C520" s="9" t="s">
        <v>6</v>
      </c>
      <c r="D520" s="51" t="s">
        <v>7</v>
      </c>
    </row>
    <row r="521" spans="1:7" x14ac:dyDescent="0.25">
      <c r="B521" s="8" t="s">
        <v>8</v>
      </c>
      <c r="C521" s="9" t="s">
        <v>126</v>
      </c>
      <c r="D521" s="51" t="s">
        <v>127</v>
      </c>
    </row>
    <row r="522" spans="1:7" x14ac:dyDescent="0.25">
      <c r="B522" s="8" t="s">
        <v>11</v>
      </c>
      <c r="C522" s="9" t="s">
        <v>189</v>
      </c>
      <c r="D522" s="51" t="s">
        <v>190</v>
      </c>
    </row>
    <row r="523" spans="1:7" x14ac:dyDescent="0.25">
      <c r="B523" s="8" t="s">
        <v>14</v>
      </c>
      <c r="C523" s="9" t="s">
        <v>161</v>
      </c>
      <c r="D523" s="51" t="s">
        <v>191</v>
      </c>
    </row>
    <row r="524" spans="1:7" x14ac:dyDescent="0.25">
      <c r="D524" s="33"/>
    </row>
    <row r="525" spans="1:7" ht="56.25" x14ac:dyDescent="0.25">
      <c r="A525" s="11">
        <v>1</v>
      </c>
      <c r="B525" s="11" t="s">
        <v>192</v>
      </c>
      <c r="C525" s="10" t="s">
        <v>45</v>
      </c>
      <c r="D525" s="52" t="s">
        <v>193</v>
      </c>
      <c r="E525" s="13">
        <f>VLOOKUP(B525,PREU_FEINA!$J$11:$K$1283,2,0)</f>
        <v>0</v>
      </c>
      <c r="F525" s="12">
        <v>15854.512000000001</v>
      </c>
      <c r="G525" s="13">
        <f>ROUND(ROUND(E525,2)*ROUND(F525,3),2)</f>
        <v>0</v>
      </c>
    </row>
    <row r="526" spans="1:7" x14ac:dyDescent="0.25">
      <c r="D526" s="51" t="s">
        <v>22</v>
      </c>
      <c r="E526" s="8"/>
      <c r="F526" s="8"/>
      <c r="G526" s="14">
        <f>SUM(G525:G525)</f>
        <v>0</v>
      </c>
    </row>
    <row r="527" spans="1:7" x14ac:dyDescent="0.25">
      <c r="D527" s="33"/>
    </row>
    <row r="528" spans="1:7" x14ac:dyDescent="0.25">
      <c r="B528" s="8" t="s">
        <v>5</v>
      </c>
      <c r="C528" s="9" t="s">
        <v>6</v>
      </c>
      <c r="D528" s="51" t="s">
        <v>7</v>
      </c>
    </row>
    <row r="529" spans="1:7" x14ac:dyDescent="0.25">
      <c r="B529" s="8" t="s">
        <v>8</v>
      </c>
      <c r="C529" s="9" t="s">
        <v>126</v>
      </c>
      <c r="D529" s="51" t="s">
        <v>127</v>
      </c>
    </row>
    <row r="530" spans="1:7" x14ac:dyDescent="0.25">
      <c r="B530" s="8" t="s">
        <v>11</v>
      </c>
      <c r="C530" s="9" t="s">
        <v>194</v>
      </c>
      <c r="D530" s="51" t="s">
        <v>195</v>
      </c>
    </row>
    <row r="531" spans="1:7" x14ac:dyDescent="0.25">
      <c r="B531" s="8" t="s">
        <v>14</v>
      </c>
      <c r="C531" s="9" t="s">
        <v>128</v>
      </c>
      <c r="D531" s="51" t="s">
        <v>130</v>
      </c>
    </row>
    <row r="532" spans="1:7" x14ac:dyDescent="0.25">
      <c r="D532" s="33"/>
    </row>
    <row r="533" spans="1:7" ht="22.5" x14ac:dyDescent="0.25">
      <c r="A533" s="11">
        <v>1</v>
      </c>
      <c r="B533" s="11" t="s">
        <v>131</v>
      </c>
      <c r="C533" s="10" t="s">
        <v>45</v>
      </c>
      <c r="D533" s="52" t="s">
        <v>132</v>
      </c>
      <c r="E533" s="13">
        <f>VLOOKUP(B533,PREU_FEINA!$J$11:$K$1283,2,0)</f>
        <v>0</v>
      </c>
      <c r="F533" s="12">
        <v>3879.4009999999998</v>
      </c>
      <c r="G533" s="13">
        <f>ROUND(ROUND(E533,2)*ROUND(F533,3),2)</f>
        <v>0</v>
      </c>
    </row>
    <row r="534" spans="1:7" x14ac:dyDescent="0.25">
      <c r="D534" s="51" t="s">
        <v>22</v>
      </c>
      <c r="E534" s="8"/>
      <c r="F534" s="8"/>
      <c r="G534" s="14">
        <f>SUM(G533:G533)</f>
        <v>0</v>
      </c>
    </row>
    <row r="535" spans="1:7" x14ac:dyDescent="0.25">
      <c r="D535" s="33"/>
    </row>
    <row r="536" spans="1:7" x14ac:dyDescent="0.25">
      <c r="B536" s="8" t="s">
        <v>5</v>
      </c>
      <c r="C536" s="9" t="s">
        <v>6</v>
      </c>
      <c r="D536" s="51" t="s">
        <v>7</v>
      </c>
    </row>
    <row r="537" spans="1:7" x14ac:dyDescent="0.25">
      <c r="B537" s="8" t="s">
        <v>8</v>
      </c>
      <c r="C537" s="9" t="s">
        <v>126</v>
      </c>
      <c r="D537" s="51" t="s">
        <v>127</v>
      </c>
    </row>
    <row r="538" spans="1:7" x14ac:dyDescent="0.25">
      <c r="B538" s="8" t="s">
        <v>11</v>
      </c>
      <c r="C538" s="9" t="s">
        <v>194</v>
      </c>
      <c r="D538" s="51" t="s">
        <v>195</v>
      </c>
    </row>
    <row r="539" spans="1:7" x14ac:dyDescent="0.25">
      <c r="B539" s="8" t="s">
        <v>14</v>
      </c>
      <c r="C539" s="9" t="s">
        <v>42</v>
      </c>
      <c r="D539" s="51" t="s">
        <v>43</v>
      </c>
    </row>
    <row r="540" spans="1:7" x14ac:dyDescent="0.25">
      <c r="D540" s="33"/>
    </row>
    <row r="541" spans="1:7" ht="22.5" x14ac:dyDescent="0.25">
      <c r="A541" s="11">
        <v>1</v>
      </c>
      <c r="B541" s="11" t="s">
        <v>44</v>
      </c>
      <c r="C541" s="10" t="s">
        <v>45</v>
      </c>
      <c r="D541" s="52" t="s">
        <v>46</v>
      </c>
      <c r="E541" s="13">
        <f>VLOOKUP(B541,PREU_FEINA!$J$11:$K$1283,2,0)</f>
        <v>0</v>
      </c>
      <c r="F541" s="12">
        <v>3881.076</v>
      </c>
      <c r="G541" s="13">
        <f>ROUND(ROUND(E541,2)*ROUND(F541,3),2)</f>
        <v>0</v>
      </c>
    </row>
    <row r="542" spans="1:7" x14ac:dyDescent="0.25">
      <c r="D542" s="51" t="s">
        <v>22</v>
      </c>
      <c r="E542" s="8"/>
      <c r="F542" s="8"/>
      <c r="G542" s="14">
        <f>SUM(G541:G541)</f>
        <v>0</v>
      </c>
    </row>
    <row r="543" spans="1:7" x14ac:dyDescent="0.25">
      <c r="D543" s="33"/>
    </row>
    <row r="544" spans="1:7" x14ac:dyDescent="0.25">
      <c r="B544" s="8" t="s">
        <v>5</v>
      </c>
      <c r="C544" s="9" t="s">
        <v>6</v>
      </c>
      <c r="D544" s="51" t="s">
        <v>7</v>
      </c>
    </row>
    <row r="545" spans="1:7" x14ac:dyDescent="0.25">
      <c r="B545" s="8" t="s">
        <v>8</v>
      </c>
      <c r="C545" s="9" t="s">
        <v>126</v>
      </c>
      <c r="D545" s="51" t="s">
        <v>127</v>
      </c>
    </row>
    <row r="546" spans="1:7" x14ac:dyDescent="0.25">
      <c r="B546" s="8" t="s">
        <v>11</v>
      </c>
      <c r="C546" s="9" t="s">
        <v>196</v>
      </c>
      <c r="D546" s="51" t="s">
        <v>197</v>
      </c>
    </row>
    <row r="547" spans="1:7" x14ac:dyDescent="0.25">
      <c r="B547" s="8" t="s">
        <v>14</v>
      </c>
      <c r="C547" s="9" t="s">
        <v>128</v>
      </c>
      <c r="D547" s="51" t="s">
        <v>130</v>
      </c>
    </row>
    <row r="548" spans="1:7" x14ac:dyDescent="0.25">
      <c r="D548" s="33"/>
    </row>
    <row r="549" spans="1:7" ht="22.5" x14ac:dyDescent="0.25">
      <c r="A549" s="11">
        <v>1</v>
      </c>
      <c r="B549" s="11" t="s">
        <v>131</v>
      </c>
      <c r="C549" s="10" t="s">
        <v>45</v>
      </c>
      <c r="D549" s="52" t="s">
        <v>132</v>
      </c>
      <c r="E549" s="13">
        <f>VLOOKUP(B549,PREU_FEINA!$J$11:$K$1283,2,0)</f>
        <v>0</v>
      </c>
      <c r="F549" s="12">
        <v>13422.175999999999</v>
      </c>
      <c r="G549" s="13">
        <f>ROUND(ROUND(E549,2)*ROUND(F549,3),2)</f>
        <v>0</v>
      </c>
    </row>
    <row r="550" spans="1:7" x14ac:dyDescent="0.25">
      <c r="D550" s="51" t="s">
        <v>22</v>
      </c>
      <c r="E550" s="8"/>
      <c r="F550" s="8"/>
      <c r="G550" s="14">
        <f>SUM(G549:G549)</f>
        <v>0</v>
      </c>
    </row>
    <row r="551" spans="1:7" x14ac:dyDescent="0.25">
      <c r="D551" s="33"/>
    </row>
    <row r="552" spans="1:7" x14ac:dyDescent="0.25">
      <c r="B552" s="8" t="s">
        <v>5</v>
      </c>
      <c r="C552" s="9" t="s">
        <v>6</v>
      </c>
      <c r="D552" s="51" t="s">
        <v>7</v>
      </c>
    </row>
    <row r="553" spans="1:7" x14ac:dyDescent="0.25">
      <c r="B553" s="8" t="s">
        <v>8</v>
      </c>
      <c r="C553" s="9" t="s">
        <v>126</v>
      </c>
      <c r="D553" s="51" t="s">
        <v>127</v>
      </c>
    </row>
    <row r="554" spans="1:7" x14ac:dyDescent="0.25">
      <c r="B554" s="8" t="s">
        <v>11</v>
      </c>
      <c r="C554" s="9" t="s">
        <v>196</v>
      </c>
      <c r="D554" s="51" t="s">
        <v>197</v>
      </c>
    </row>
    <row r="555" spans="1:7" x14ac:dyDescent="0.25">
      <c r="B555" s="8" t="s">
        <v>14</v>
      </c>
      <c r="C555" s="9" t="s">
        <v>42</v>
      </c>
      <c r="D555" s="51" t="s">
        <v>43</v>
      </c>
    </row>
    <row r="556" spans="1:7" x14ac:dyDescent="0.25">
      <c r="D556" s="33"/>
    </row>
    <row r="557" spans="1:7" ht="22.5" x14ac:dyDescent="0.25">
      <c r="A557" s="11">
        <v>1</v>
      </c>
      <c r="B557" s="11" t="s">
        <v>44</v>
      </c>
      <c r="C557" s="10" t="s">
        <v>45</v>
      </c>
      <c r="D557" s="52" t="s">
        <v>46</v>
      </c>
      <c r="E557" s="13">
        <f>VLOOKUP(B557,PREU_FEINA!$J$11:$K$1283,2,0)</f>
        <v>0</v>
      </c>
      <c r="F557" s="12">
        <v>98149.392000000007</v>
      </c>
      <c r="G557" s="13">
        <f>ROUND(ROUND(E557,2)*ROUND(F557,3),2)</f>
        <v>0</v>
      </c>
    </row>
    <row r="558" spans="1:7" x14ac:dyDescent="0.25">
      <c r="D558" s="51" t="s">
        <v>22</v>
      </c>
      <c r="E558" s="8"/>
      <c r="F558" s="8"/>
      <c r="G558" s="14">
        <f>SUM(G557:G557)</f>
        <v>0</v>
      </c>
    </row>
    <row r="559" spans="1:7" x14ac:dyDescent="0.25">
      <c r="D559" s="33"/>
    </row>
    <row r="560" spans="1:7" x14ac:dyDescent="0.25">
      <c r="B560" s="8" t="s">
        <v>5</v>
      </c>
      <c r="C560" s="9" t="s">
        <v>6</v>
      </c>
      <c r="D560" s="51" t="s">
        <v>7</v>
      </c>
    </row>
    <row r="561" spans="1:7" x14ac:dyDescent="0.25">
      <c r="B561" s="8" t="s">
        <v>8</v>
      </c>
      <c r="C561" s="9" t="s">
        <v>126</v>
      </c>
      <c r="D561" s="51" t="s">
        <v>127</v>
      </c>
    </row>
    <row r="562" spans="1:7" ht="22.5" x14ac:dyDescent="0.25">
      <c r="B562" s="8" t="s">
        <v>11</v>
      </c>
      <c r="C562" s="9" t="s">
        <v>198</v>
      </c>
      <c r="D562" s="51" t="s">
        <v>199</v>
      </c>
    </row>
    <row r="563" spans="1:7" x14ac:dyDescent="0.25">
      <c r="B563" s="8" t="s">
        <v>14</v>
      </c>
      <c r="C563" s="9" t="s">
        <v>133</v>
      </c>
      <c r="D563" s="51" t="s">
        <v>134</v>
      </c>
    </row>
    <row r="564" spans="1:7" x14ac:dyDescent="0.25">
      <c r="D564" s="33"/>
    </row>
    <row r="565" spans="1:7" ht="33.75" x14ac:dyDescent="0.25">
      <c r="A565" s="11">
        <v>1</v>
      </c>
      <c r="B565" s="11" t="s">
        <v>135</v>
      </c>
      <c r="C565" s="10" t="s">
        <v>45</v>
      </c>
      <c r="D565" s="52" t="s">
        <v>136</v>
      </c>
      <c r="E565" s="13">
        <f>VLOOKUP(B565,PREU_FEINA!$J$11:$K$1283,2,0)</f>
        <v>0</v>
      </c>
      <c r="F565" s="12">
        <v>2179.864</v>
      </c>
      <c r="G565" s="13">
        <f>ROUND(ROUND(E565,2)*ROUND(F565,3),2)</f>
        <v>0</v>
      </c>
    </row>
    <row r="566" spans="1:7" x14ac:dyDescent="0.25">
      <c r="D566" s="51" t="s">
        <v>22</v>
      </c>
      <c r="E566" s="8"/>
      <c r="F566" s="8"/>
      <c r="G566" s="14">
        <f>SUM(G565:G565)</f>
        <v>0</v>
      </c>
    </row>
    <row r="567" spans="1:7" x14ac:dyDescent="0.25">
      <c r="D567" s="33"/>
    </row>
    <row r="568" spans="1:7" x14ac:dyDescent="0.25">
      <c r="B568" s="8" t="s">
        <v>5</v>
      </c>
      <c r="C568" s="9" t="s">
        <v>6</v>
      </c>
      <c r="D568" s="51" t="s">
        <v>7</v>
      </c>
    </row>
    <row r="569" spans="1:7" x14ac:dyDescent="0.25">
      <c r="B569" s="8" t="s">
        <v>8</v>
      </c>
      <c r="C569" s="9" t="s">
        <v>126</v>
      </c>
      <c r="D569" s="51" t="s">
        <v>127</v>
      </c>
    </row>
    <row r="570" spans="1:7" ht="22.5" x14ac:dyDescent="0.25">
      <c r="B570" s="8" t="s">
        <v>11</v>
      </c>
      <c r="C570" s="9" t="s">
        <v>198</v>
      </c>
      <c r="D570" s="51" t="s">
        <v>199</v>
      </c>
    </row>
    <row r="571" spans="1:7" x14ac:dyDescent="0.25">
      <c r="B571" s="8" t="s">
        <v>14</v>
      </c>
      <c r="C571" s="9" t="s">
        <v>42</v>
      </c>
      <c r="D571" s="51" t="s">
        <v>43</v>
      </c>
    </row>
    <row r="572" spans="1:7" x14ac:dyDescent="0.25">
      <c r="D572" s="33"/>
    </row>
    <row r="573" spans="1:7" ht="22.5" x14ac:dyDescent="0.25">
      <c r="A573" s="11">
        <v>1</v>
      </c>
      <c r="B573" s="11" t="s">
        <v>44</v>
      </c>
      <c r="C573" s="10" t="s">
        <v>45</v>
      </c>
      <c r="D573" s="52" t="s">
        <v>46</v>
      </c>
      <c r="E573" s="13">
        <f>VLOOKUP(B573,PREU_FEINA!$J$11:$K$1283,2,0)</f>
        <v>0</v>
      </c>
      <c r="F573" s="12">
        <v>17852.383999999998</v>
      </c>
      <c r="G573" s="13">
        <f>ROUND(ROUND(E573,2)*ROUND(F573,3),2)</f>
        <v>0</v>
      </c>
    </row>
    <row r="574" spans="1:7" x14ac:dyDescent="0.25">
      <c r="D574" s="51" t="s">
        <v>22</v>
      </c>
      <c r="E574" s="8"/>
      <c r="F574" s="8"/>
      <c r="G574" s="14">
        <f>SUM(G573:G573)</f>
        <v>0</v>
      </c>
    </row>
    <row r="575" spans="1:7" x14ac:dyDescent="0.25">
      <c r="D575" s="33"/>
    </row>
    <row r="576" spans="1:7" x14ac:dyDescent="0.25">
      <c r="B576" s="8" t="s">
        <v>5</v>
      </c>
      <c r="C576" s="9" t="s">
        <v>6</v>
      </c>
      <c r="D576" s="51" t="s">
        <v>7</v>
      </c>
    </row>
    <row r="577" spans="1:7" x14ac:dyDescent="0.25">
      <c r="B577" s="8" t="s">
        <v>8</v>
      </c>
      <c r="C577" s="9" t="s">
        <v>126</v>
      </c>
      <c r="D577" s="51" t="s">
        <v>127</v>
      </c>
    </row>
    <row r="578" spans="1:7" ht="22.5" x14ac:dyDescent="0.25">
      <c r="B578" s="8" t="s">
        <v>11</v>
      </c>
      <c r="C578" s="9" t="s">
        <v>200</v>
      </c>
      <c r="D578" s="51" t="s">
        <v>201</v>
      </c>
    </row>
    <row r="579" spans="1:7" x14ac:dyDescent="0.25">
      <c r="B579" s="8" t="s">
        <v>14</v>
      </c>
      <c r="C579" s="9" t="s">
        <v>133</v>
      </c>
      <c r="D579" s="51" t="s">
        <v>134</v>
      </c>
    </row>
    <row r="580" spans="1:7" x14ac:dyDescent="0.25">
      <c r="D580" s="33"/>
    </row>
    <row r="581" spans="1:7" ht="33.75" x14ac:dyDescent="0.25">
      <c r="A581" s="11">
        <v>1</v>
      </c>
      <c r="B581" s="11" t="s">
        <v>135</v>
      </c>
      <c r="C581" s="10" t="s">
        <v>45</v>
      </c>
      <c r="D581" s="52" t="s">
        <v>136</v>
      </c>
      <c r="E581" s="13">
        <f>VLOOKUP(B581,PREU_FEINA!$J$11:$K$1283,2,0)</f>
        <v>0</v>
      </c>
      <c r="F581" s="12">
        <v>1706.711</v>
      </c>
      <c r="G581" s="13">
        <f>ROUND(ROUND(E581,2)*ROUND(F581,3),2)</f>
        <v>0</v>
      </c>
    </row>
    <row r="582" spans="1:7" x14ac:dyDescent="0.25">
      <c r="D582" s="51" t="s">
        <v>22</v>
      </c>
      <c r="E582" s="8"/>
      <c r="F582" s="8"/>
      <c r="G582" s="14">
        <f>SUM(G581:G581)</f>
        <v>0</v>
      </c>
    </row>
    <row r="583" spans="1:7" x14ac:dyDescent="0.25">
      <c r="D583" s="33"/>
    </row>
    <row r="584" spans="1:7" x14ac:dyDescent="0.25">
      <c r="B584" s="8" t="s">
        <v>5</v>
      </c>
      <c r="C584" s="9" t="s">
        <v>6</v>
      </c>
      <c r="D584" s="51" t="s">
        <v>7</v>
      </c>
    </row>
    <row r="585" spans="1:7" x14ac:dyDescent="0.25">
      <c r="B585" s="8" t="s">
        <v>8</v>
      </c>
      <c r="C585" s="9" t="s">
        <v>126</v>
      </c>
      <c r="D585" s="51" t="s">
        <v>127</v>
      </c>
    </row>
    <row r="586" spans="1:7" ht="22.5" x14ac:dyDescent="0.25">
      <c r="B586" s="8" t="s">
        <v>11</v>
      </c>
      <c r="C586" s="9" t="s">
        <v>200</v>
      </c>
      <c r="D586" s="51" t="s">
        <v>201</v>
      </c>
    </row>
    <row r="587" spans="1:7" x14ac:dyDescent="0.25">
      <c r="B587" s="8" t="s">
        <v>14</v>
      </c>
      <c r="C587" s="9" t="s">
        <v>42</v>
      </c>
      <c r="D587" s="51" t="s">
        <v>43</v>
      </c>
    </row>
    <row r="588" spans="1:7" x14ac:dyDescent="0.25">
      <c r="D588" s="33"/>
    </row>
    <row r="589" spans="1:7" ht="22.5" x14ac:dyDescent="0.25">
      <c r="A589" s="11">
        <v>1</v>
      </c>
      <c r="B589" s="11" t="s">
        <v>44</v>
      </c>
      <c r="C589" s="10" t="s">
        <v>45</v>
      </c>
      <c r="D589" s="52" t="s">
        <v>46</v>
      </c>
      <c r="E589" s="13">
        <f>VLOOKUP(B589,PREU_FEINA!$J$11:$K$1283,2,0)</f>
        <v>0</v>
      </c>
      <c r="F589" s="12">
        <v>5110.4719999999998</v>
      </c>
      <c r="G589" s="13">
        <f>ROUND(ROUND(E589,2)*ROUND(F589,3),2)</f>
        <v>0</v>
      </c>
    </row>
    <row r="590" spans="1:7" x14ac:dyDescent="0.25">
      <c r="D590" s="51" t="s">
        <v>22</v>
      </c>
      <c r="E590" s="8"/>
      <c r="F590" s="8"/>
      <c r="G590" s="14">
        <f>SUM(G589:G589)</f>
        <v>0</v>
      </c>
    </row>
    <row r="591" spans="1:7" x14ac:dyDescent="0.25">
      <c r="D591" s="33"/>
    </row>
    <row r="592" spans="1:7" x14ac:dyDescent="0.25">
      <c r="B592" s="8" t="s">
        <v>5</v>
      </c>
      <c r="C592" s="9" t="s">
        <v>6</v>
      </c>
      <c r="D592" s="51" t="s">
        <v>7</v>
      </c>
    </row>
    <row r="593" spans="1:7" x14ac:dyDescent="0.25">
      <c r="B593" s="8" t="s">
        <v>8</v>
      </c>
      <c r="C593" s="9" t="s">
        <v>126</v>
      </c>
      <c r="D593" s="51" t="s">
        <v>127</v>
      </c>
    </row>
    <row r="594" spans="1:7" ht="22.5" x14ac:dyDescent="0.25">
      <c r="B594" s="8" t="s">
        <v>11</v>
      </c>
      <c r="C594" s="9" t="s">
        <v>202</v>
      </c>
      <c r="D594" s="51" t="s">
        <v>203</v>
      </c>
    </row>
    <row r="595" spans="1:7" x14ac:dyDescent="0.25">
      <c r="B595" s="8" t="s">
        <v>14</v>
      </c>
      <c r="C595" s="9" t="s">
        <v>133</v>
      </c>
      <c r="D595" s="51" t="s">
        <v>134</v>
      </c>
    </row>
    <row r="596" spans="1:7" x14ac:dyDescent="0.25">
      <c r="D596" s="33"/>
    </row>
    <row r="597" spans="1:7" ht="33.75" x14ac:dyDescent="0.25">
      <c r="A597" s="11">
        <v>1</v>
      </c>
      <c r="B597" s="11" t="s">
        <v>135</v>
      </c>
      <c r="C597" s="10" t="s">
        <v>45</v>
      </c>
      <c r="D597" s="52" t="s">
        <v>136</v>
      </c>
      <c r="E597" s="13">
        <f>VLOOKUP(B597,PREU_FEINA!$J$11:$K$1283,2,0)</f>
        <v>0</v>
      </c>
      <c r="F597" s="12">
        <v>7632.0540000000001</v>
      </c>
      <c r="G597" s="13">
        <f>ROUND(ROUND(E597,2)*ROUND(F597,3),2)</f>
        <v>0</v>
      </c>
    </row>
    <row r="598" spans="1:7" x14ac:dyDescent="0.25">
      <c r="D598" s="51" t="s">
        <v>22</v>
      </c>
      <c r="E598" s="8"/>
      <c r="F598" s="8"/>
      <c r="G598" s="14">
        <f>SUM(G597:G597)</f>
        <v>0</v>
      </c>
    </row>
    <row r="599" spans="1:7" x14ac:dyDescent="0.25">
      <c r="D599" s="33"/>
    </row>
    <row r="600" spans="1:7" x14ac:dyDescent="0.25">
      <c r="B600" s="8" t="s">
        <v>5</v>
      </c>
      <c r="C600" s="9" t="s">
        <v>6</v>
      </c>
      <c r="D600" s="51" t="s">
        <v>7</v>
      </c>
    </row>
    <row r="601" spans="1:7" x14ac:dyDescent="0.25">
      <c r="B601" s="8" t="s">
        <v>8</v>
      </c>
      <c r="C601" s="9" t="s">
        <v>126</v>
      </c>
      <c r="D601" s="51" t="s">
        <v>127</v>
      </c>
    </row>
    <row r="602" spans="1:7" ht="22.5" x14ac:dyDescent="0.25">
      <c r="B602" s="8" t="s">
        <v>11</v>
      </c>
      <c r="C602" s="9" t="s">
        <v>202</v>
      </c>
      <c r="D602" s="51" t="s">
        <v>203</v>
      </c>
    </row>
    <row r="603" spans="1:7" x14ac:dyDescent="0.25">
      <c r="B603" s="8" t="s">
        <v>14</v>
      </c>
      <c r="C603" s="9" t="s">
        <v>42</v>
      </c>
      <c r="D603" s="51" t="s">
        <v>43</v>
      </c>
    </row>
    <row r="604" spans="1:7" x14ac:dyDescent="0.25">
      <c r="D604" s="33"/>
    </row>
    <row r="605" spans="1:7" ht="22.5" x14ac:dyDescent="0.25">
      <c r="A605" s="11">
        <v>1</v>
      </c>
      <c r="B605" s="11" t="s">
        <v>44</v>
      </c>
      <c r="C605" s="10" t="s">
        <v>45</v>
      </c>
      <c r="D605" s="52" t="s">
        <v>46</v>
      </c>
      <c r="E605" s="13">
        <f>VLOOKUP(B605,PREU_FEINA!$J$11:$K$1283,2,0)</f>
        <v>0</v>
      </c>
      <c r="F605" s="12">
        <v>12398.843999999999</v>
      </c>
      <c r="G605" s="13">
        <f>ROUND(ROUND(E605,2)*ROUND(F605,3),2)</f>
        <v>0</v>
      </c>
    </row>
    <row r="606" spans="1:7" x14ac:dyDescent="0.25">
      <c r="D606" s="51" t="s">
        <v>22</v>
      </c>
      <c r="E606" s="8"/>
      <c r="F606" s="8"/>
      <c r="G606" s="14">
        <f>SUM(G605:G605)</f>
        <v>0</v>
      </c>
    </row>
    <row r="607" spans="1:7" x14ac:dyDescent="0.25">
      <c r="D607" s="33"/>
    </row>
    <row r="608" spans="1:7" x14ac:dyDescent="0.25">
      <c r="B608" s="8" t="s">
        <v>5</v>
      </c>
      <c r="C608" s="9" t="s">
        <v>6</v>
      </c>
      <c r="D608" s="51" t="s">
        <v>7</v>
      </c>
    </row>
    <row r="609" spans="1:7" x14ac:dyDescent="0.25">
      <c r="B609" s="8" t="s">
        <v>8</v>
      </c>
      <c r="C609" s="9" t="s">
        <v>126</v>
      </c>
      <c r="D609" s="51" t="s">
        <v>127</v>
      </c>
    </row>
    <row r="610" spans="1:7" ht="22.5" x14ac:dyDescent="0.25">
      <c r="B610" s="8" t="s">
        <v>11</v>
      </c>
      <c r="C610" s="9" t="s">
        <v>204</v>
      </c>
      <c r="D610" s="51" t="s">
        <v>205</v>
      </c>
    </row>
    <row r="611" spans="1:7" x14ac:dyDescent="0.25">
      <c r="B611" s="8" t="s">
        <v>14</v>
      </c>
      <c r="C611" s="9" t="s">
        <v>128</v>
      </c>
      <c r="D611" s="51" t="s">
        <v>130</v>
      </c>
    </row>
    <row r="612" spans="1:7" x14ac:dyDescent="0.25">
      <c r="D612" s="33"/>
    </row>
    <row r="613" spans="1:7" ht="22.5" x14ac:dyDescent="0.25">
      <c r="A613" s="11">
        <v>1</v>
      </c>
      <c r="B613" s="11" t="s">
        <v>131</v>
      </c>
      <c r="C613" s="10" t="s">
        <v>45</v>
      </c>
      <c r="D613" s="52" t="s">
        <v>132</v>
      </c>
      <c r="E613" s="13">
        <f>VLOOKUP(B613,PREU_FEINA!$J$11:$K$1283,2,0)</f>
        <v>0</v>
      </c>
      <c r="F613" s="12">
        <v>14576.387000000001</v>
      </c>
      <c r="G613" s="13">
        <f>ROUND(ROUND(E613,2)*ROUND(F613,3),2)</f>
        <v>0</v>
      </c>
    </row>
    <row r="614" spans="1:7" x14ac:dyDescent="0.25">
      <c r="D614" s="51" t="s">
        <v>22</v>
      </c>
      <c r="E614" s="8"/>
      <c r="F614" s="8"/>
      <c r="G614" s="14">
        <f>SUM(G613:G613)</f>
        <v>0</v>
      </c>
    </row>
    <row r="615" spans="1:7" x14ac:dyDescent="0.25">
      <c r="D615" s="33"/>
    </row>
    <row r="616" spans="1:7" x14ac:dyDescent="0.25">
      <c r="B616" s="8" t="s">
        <v>5</v>
      </c>
      <c r="C616" s="9" t="s">
        <v>6</v>
      </c>
      <c r="D616" s="51" t="s">
        <v>7</v>
      </c>
    </row>
    <row r="617" spans="1:7" x14ac:dyDescent="0.25">
      <c r="B617" s="8" t="s">
        <v>8</v>
      </c>
      <c r="C617" s="9" t="s">
        <v>126</v>
      </c>
      <c r="D617" s="51" t="s">
        <v>127</v>
      </c>
    </row>
    <row r="618" spans="1:7" ht="22.5" x14ac:dyDescent="0.25">
      <c r="B618" s="8" t="s">
        <v>11</v>
      </c>
      <c r="C618" s="9" t="s">
        <v>204</v>
      </c>
      <c r="D618" s="51" t="s">
        <v>205</v>
      </c>
    </row>
    <row r="619" spans="1:7" x14ac:dyDescent="0.25">
      <c r="B619" s="8" t="s">
        <v>14</v>
      </c>
      <c r="C619" s="9" t="s">
        <v>42</v>
      </c>
      <c r="D619" s="51" t="s">
        <v>43</v>
      </c>
    </row>
    <row r="620" spans="1:7" x14ac:dyDescent="0.25">
      <c r="D620" s="33"/>
    </row>
    <row r="621" spans="1:7" ht="22.5" x14ac:dyDescent="0.25">
      <c r="A621" s="11">
        <v>1</v>
      </c>
      <c r="B621" s="11" t="s">
        <v>44</v>
      </c>
      <c r="C621" s="10" t="s">
        <v>45</v>
      </c>
      <c r="D621" s="52" t="s">
        <v>46</v>
      </c>
      <c r="E621" s="13">
        <f>VLOOKUP(B621,PREU_FEINA!$J$11:$K$1283,2,0)</f>
        <v>0</v>
      </c>
      <c r="F621" s="12">
        <v>10577.22</v>
      </c>
      <c r="G621" s="13">
        <f>ROUND(ROUND(E621,2)*ROUND(F621,3),2)</f>
        <v>0</v>
      </c>
    </row>
    <row r="622" spans="1:7" x14ac:dyDescent="0.25">
      <c r="D622" s="51" t="s">
        <v>22</v>
      </c>
      <c r="E622" s="8"/>
      <c r="F622" s="8"/>
      <c r="G622" s="14">
        <f>SUM(G621:G621)</f>
        <v>0</v>
      </c>
    </row>
    <row r="623" spans="1:7" x14ac:dyDescent="0.25">
      <c r="D623" s="33"/>
    </row>
    <row r="624" spans="1:7" x14ac:dyDescent="0.25">
      <c r="B624" s="8" t="s">
        <v>5</v>
      </c>
      <c r="C624" s="9" t="s">
        <v>6</v>
      </c>
      <c r="D624" s="51" t="s">
        <v>7</v>
      </c>
    </row>
    <row r="625" spans="1:7" x14ac:dyDescent="0.25">
      <c r="B625" s="8" t="s">
        <v>8</v>
      </c>
      <c r="C625" s="9" t="s">
        <v>126</v>
      </c>
      <c r="D625" s="51" t="s">
        <v>127</v>
      </c>
    </row>
    <row r="626" spans="1:7" ht="22.5" x14ac:dyDescent="0.25">
      <c r="B626" s="8" t="s">
        <v>11</v>
      </c>
      <c r="C626" s="9" t="s">
        <v>206</v>
      </c>
      <c r="D626" s="51" t="s">
        <v>207</v>
      </c>
    </row>
    <row r="627" spans="1:7" x14ac:dyDescent="0.25">
      <c r="B627" s="8" t="s">
        <v>14</v>
      </c>
      <c r="C627" s="9" t="s">
        <v>128</v>
      </c>
      <c r="D627" s="51" t="s">
        <v>130</v>
      </c>
    </row>
    <row r="628" spans="1:7" x14ac:dyDescent="0.25">
      <c r="D628" s="33"/>
    </row>
    <row r="629" spans="1:7" ht="22.5" x14ac:dyDescent="0.25">
      <c r="A629" s="11">
        <v>1</v>
      </c>
      <c r="B629" s="11" t="s">
        <v>131</v>
      </c>
      <c r="C629" s="10" t="s">
        <v>45</v>
      </c>
      <c r="D629" s="52" t="s">
        <v>132</v>
      </c>
      <c r="E629" s="13">
        <f>VLOOKUP(B629,PREU_FEINA!$J$11:$K$1283,2,0)</f>
        <v>0</v>
      </c>
      <c r="F629" s="12">
        <v>4867.9970000000003</v>
      </c>
      <c r="G629" s="13">
        <f>ROUND(ROUND(E629,2)*ROUND(F629,3),2)</f>
        <v>0</v>
      </c>
    </row>
    <row r="630" spans="1:7" x14ac:dyDescent="0.25">
      <c r="D630" s="51" t="s">
        <v>22</v>
      </c>
      <c r="E630" s="8"/>
      <c r="F630" s="8"/>
      <c r="G630" s="14">
        <f>SUM(G629:G629)</f>
        <v>0</v>
      </c>
    </row>
    <row r="631" spans="1:7" x14ac:dyDescent="0.25">
      <c r="D631" s="33"/>
    </row>
    <row r="632" spans="1:7" x14ac:dyDescent="0.25">
      <c r="B632" s="8" t="s">
        <v>5</v>
      </c>
      <c r="C632" s="9" t="s">
        <v>6</v>
      </c>
      <c r="D632" s="51" t="s">
        <v>7</v>
      </c>
    </row>
    <row r="633" spans="1:7" x14ac:dyDescent="0.25">
      <c r="B633" s="8" t="s">
        <v>8</v>
      </c>
      <c r="C633" s="9" t="s">
        <v>126</v>
      </c>
      <c r="D633" s="51" t="s">
        <v>127</v>
      </c>
    </row>
    <row r="634" spans="1:7" ht="22.5" x14ac:dyDescent="0.25">
      <c r="B634" s="8" t="s">
        <v>11</v>
      </c>
      <c r="C634" s="9" t="s">
        <v>206</v>
      </c>
      <c r="D634" s="51" t="s">
        <v>207</v>
      </c>
    </row>
    <row r="635" spans="1:7" x14ac:dyDescent="0.25">
      <c r="B635" s="8" t="s">
        <v>14</v>
      </c>
      <c r="C635" s="9" t="s">
        <v>42</v>
      </c>
      <c r="D635" s="51" t="s">
        <v>43</v>
      </c>
    </row>
    <row r="636" spans="1:7" x14ac:dyDescent="0.25">
      <c r="D636" s="33"/>
    </row>
    <row r="637" spans="1:7" ht="22.5" x14ac:dyDescent="0.25">
      <c r="A637" s="11">
        <v>1</v>
      </c>
      <c r="B637" s="11" t="s">
        <v>44</v>
      </c>
      <c r="C637" s="10" t="s">
        <v>45</v>
      </c>
      <c r="D637" s="52" t="s">
        <v>46</v>
      </c>
      <c r="E637" s="13">
        <f>VLOOKUP(B637,PREU_FEINA!$J$11:$K$1283,2,0)</f>
        <v>0</v>
      </c>
      <c r="F637" s="12">
        <v>58108.72</v>
      </c>
      <c r="G637" s="13">
        <f>ROUND(ROUND(E637,2)*ROUND(F637,3),2)</f>
        <v>0</v>
      </c>
    </row>
    <row r="638" spans="1:7" x14ac:dyDescent="0.25">
      <c r="D638" s="51" t="s">
        <v>22</v>
      </c>
      <c r="E638" s="8"/>
      <c r="F638" s="8"/>
      <c r="G638" s="14">
        <f>SUM(G637:G637)</f>
        <v>0</v>
      </c>
    </row>
    <row r="639" spans="1:7" x14ac:dyDescent="0.25">
      <c r="D639" s="33"/>
    </row>
    <row r="640" spans="1:7" x14ac:dyDescent="0.25">
      <c r="B640" s="8" t="s">
        <v>5</v>
      </c>
      <c r="C640" s="9" t="s">
        <v>6</v>
      </c>
      <c r="D640" s="51" t="s">
        <v>7</v>
      </c>
    </row>
    <row r="641" spans="1:7" x14ac:dyDescent="0.25">
      <c r="B641" s="8" t="s">
        <v>8</v>
      </c>
      <c r="C641" s="9" t="s">
        <v>126</v>
      </c>
      <c r="D641" s="51" t="s">
        <v>127</v>
      </c>
    </row>
    <row r="642" spans="1:7" x14ac:dyDescent="0.25">
      <c r="B642" s="8" t="s">
        <v>11</v>
      </c>
      <c r="C642" s="9" t="s">
        <v>208</v>
      </c>
      <c r="D642" s="51" t="s">
        <v>209</v>
      </c>
    </row>
    <row r="643" spans="1:7" x14ac:dyDescent="0.25">
      <c r="B643" s="8" t="s">
        <v>14</v>
      </c>
      <c r="C643" s="9" t="s">
        <v>128</v>
      </c>
      <c r="D643" s="51" t="s">
        <v>130</v>
      </c>
    </row>
    <row r="644" spans="1:7" x14ac:dyDescent="0.25">
      <c r="D644" s="33"/>
    </row>
    <row r="645" spans="1:7" ht="22.5" x14ac:dyDescent="0.25">
      <c r="A645" s="11">
        <v>1</v>
      </c>
      <c r="B645" s="11" t="s">
        <v>131</v>
      </c>
      <c r="C645" s="10" t="s">
        <v>45</v>
      </c>
      <c r="D645" s="52" t="s">
        <v>132</v>
      </c>
      <c r="E645" s="13">
        <f>VLOOKUP(B645,PREU_FEINA!$J$11:$K$1283,2,0)</f>
        <v>0</v>
      </c>
      <c r="F645" s="12">
        <v>3501.9380000000001</v>
      </c>
      <c r="G645" s="13">
        <f>ROUND(ROUND(E645,2)*ROUND(F645,3),2)</f>
        <v>0</v>
      </c>
    </row>
    <row r="646" spans="1:7" x14ac:dyDescent="0.25">
      <c r="D646" s="51" t="s">
        <v>22</v>
      </c>
      <c r="E646" s="8"/>
      <c r="F646" s="8"/>
      <c r="G646" s="14">
        <f>SUM(G645:G645)</f>
        <v>0</v>
      </c>
    </row>
    <row r="647" spans="1:7" x14ac:dyDescent="0.25">
      <c r="D647" s="33"/>
    </row>
    <row r="648" spans="1:7" x14ac:dyDescent="0.25">
      <c r="B648" s="8" t="s">
        <v>5</v>
      </c>
      <c r="C648" s="9" t="s">
        <v>6</v>
      </c>
      <c r="D648" s="51" t="s">
        <v>7</v>
      </c>
    </row>
    <row r="649" spans="1:7" x14ac:dyDescent="0.25">
      <c r="B649" s="8" t="s">
        <v>8</v>
      </c>
      <c r="C649" s="9" t="s">
        <v>126</v>
      </c>
      <c r="D649" s="51" t="s">
        <v>127</v>
      </c>
    </row>
    <row r="650" spans="1:7" ht="22.5" x14ac:dyDescent="0.25">
      <c r="B650" s="8" t="s">
        <v>11</v>
      </c>
      <c r="C650" s="9" t="s">
        <v>210</v>
      </c>
      <c r="D650" s="51" t="s">
        <v>211</v>
      </c>
    </row>
    <row r="651" spans="1:7" x14ac:dyDescent="0.25">
      <c r="B651" s="8" t="s">
        <v>14</v>
      </c>
      <c r="C651" s="9" t="s">
        <v>128</v>
      </c>
      <c r="D651" s="51" t="s">
        <v>130</v>
      </c>
    </row>
    <row r="652" spans="1:7" x14ac:dyDescent="0.25">
      <c r="D652" s="33"/>
    </row>
    <row r="653" spans="1:7" ht="22.5" x14ac:dyDescent="0.25">
      <c r="A653" s="11">
        <v>1</v>
      </c>
      <c r="B653" s="11" t="s">
        <v>131</v>
      </c>
      <c r="C653" s="10" t="s">
        <v>45</v>
      </c>
      <c r="D653" s="52" t="s">
        <v>132</v>
      </c>
      <c r="E653" s="13">
        <f>VLOOKUP(B653,PREU_FEINA!$J$11:$K$1283,2,0)</f>
        <v>0</v>
      </c>
      <c r="F653" s="12">
        <v>212.13499999999999</v>
      </c>
      <c r="G653" s="13">
        <f>ROUND(ROUND(E653,2)*ROUND(F653,3),2)</f>
        <v>0</v>
      </c>
    </row>
    <row r="654" spans="1:7" x14ac:dyDescent="0.25">
      <c r="D654" s="51" t="s">
        <v>22</v>
      </c>
      <c r="E654" s="8"/>
      <c r="F654" s="8"/>
      <c r="G654" s="14">
        <f>SUM(G653:G653)</f>
        <v>0</v>
      </c>
    </row>
    <row r="655" spans="1:7" x14ac:dyDescent="0.25">
      <c r="D655" s="33"/>
    </row>
    <row r="656" spans="1:7" x14ac:dyDescent="0.25">
      <c r="B656" s="8" t="s">
        <v>5</v>
      </c>
      <c r="C656" s="9" t="s">
        <v>6</v>
      </c>
      <c r="D656" s="51" t="s">
        <v>7</v>
      </c>
    </row>
    <row r="657" spans="1:7" x14ac:dyDescent="0.25">
      <c r="B657" s="8" t="s">
        <v>8</v>
      </c>
      <c r="C657" s="9" t="s">
        <v>126</v>
      </c>
      <c r="D657" s="51" t="s">
        <v>127</v>
      </c>
    </row>
    <row r="658" spans="1:7" x14ac:dyDescent="0.25">
      <c r="B658" s="8" t="s">
        <v>11</v>
      </c>
      <c r="C658" s="9" t="s">
        <v>212</v>
      </c>
      <c r="D658" s="51" t="s">
        <v>213</v>
      </c>
    </row>
    <row r="659" spans="1:7" x14ac:dyDescent="0.25">
      <c r="B659" s="8" t="s">
        <v>14</v>
      </c>
      <c r="C659" s="9" t="s">
        <v>128</v>
      </c>
      <c r="D659" s="51" t="s">
        <v>130</v>
      </c>
    </row>
    <row r="660" spans="1:7" x14ac:dyDescent="0.25">
      <c r="D660" s="33"/>
    </row>
    <row r="661" spans="1:7" ht="22.5" x14ac:dyDescent="0.25">
      <c r="A661" s="11">
        <v>1</v>
      </c>
      <c r="B661" s="11" t="s">
        <v>131</v>
      </c>
      <c r="C661" s="10" t="s">
        <v>45</v>
      </c>
      <c r="D661" s="52" t="s">
        <v>132</v>
      </c>
      <c r="E661" s="13">
        <f>VLOOKUP(B661,PREU_FEINA!$J$11:$K$1283,2,0)</f>
        <v>0</v>
      </c>
      <c r="F661" s="12">
        <v>9729.3909999999996</v>
      </c>
      <c r="G661" s="13">
        <f>ROUND(ROUND(E661,2)*ROUND(F661,3),2)</f>
        <v>0</v>
      </c>
    </row>
    <row r="662" spans="1:7" x14ac:dyDescent="0.25">
      <c r="D662" s="51" t="s">
        <v>22</v>
      </c>
      <c r="E662" s="8"/>
      <c r="F662" s="8"/>
      <c r="G662" s="14">
        <f>SUM(G661:G661)</f>
        <v>0</v>
      </c>
    </row>
    <row r="663" spans="1:7" x14ac:dyDescent="0.25">
      <c r="D663" s="33"/>
    </row>
    <row r="664" spans="1:7" x14ac:dyDescent="0.25">
      <c r="B664" s="8" t="s">
        <v>5</v>
      </c>
      <c r="C664" s="9" t="s">
        <v>6</v>
      </c>
      <c r="D664" s="51" t="s">
        <v>7</v>
      </c>
    </row>
    <row r="665" spans="1:7" x14ac:dyDescent="0.25">
      <c r="B665" s="8" t="s">
        <v>8</v>
      </c>
      <c r="C665" s="9" t="s">
        <v>126</v>
      </c>
      <c r="D665" s="51" t="s">
        <v>127</v>
      </c>
    </row>
    <row r="666" spans="1:7" x14ac:dyDescent="0.25">
      <c r="B666" s="8" t="s">
        <v>11</v>
      </c>
      <c r="C666" s="9" t="s">
        <v>212</v>
      </c>
      <c r="D666" s="51" t="s">
        <v>213</v>
      </c>
    </row>
    <row r="667" spans="1:7" x14ac:dyDescent="0.25">
      <c r="B667" s="8" t="s">
        <v>14</v>
      </c>
      <c r="C667" s="9" t="s">
        <v>42</v>
      </c>
      <c r="D667" s="51" t="s">
        <v>43</v>
      </c>
    </row>
    <row r="668" spans="1:7" x14ac:dyDescent="0.25">
      <c r="D668" s="33"/>
    </row>
    <row r="669" spans="1:7" ht="22.5" x14ac:dyDescent="0.25">
      <c r="A669" s="11">
        <v>1</v>
      </c>
      <c r="B669" s="11" t="s">
        <v>44</v>
      </c>
      <c r="C669" s="10" t="s">
        <v>45</v>
      </c>
      <c r="D669" s="52" t="s">
        <v>46</v>
      </c>
      <c r="E669" s="13">
        <f>VLOOKUP(B669,PREU_FEINA!$J$11:$K$1283,2,0)</f>
        <v>0</v>
      </c>
      <c r="F669" s="12">
        <v>60466.94</v>
      </c>
      <c r="G669" s="13">
        <f>ROUND(ROUND(E669,2)*ROUND(F669,3),2)</f>
        <v>0</v>
      </c>
    </row>
    <row r="670" spans="1:7" x14ac:dyDescent="0.25">
      <c r="D670" s="51" t="s">
        <v>22</v>
      </c>
      <c r="E670" s="8"/>
      <c r="F670" s="8"/>
      <c r="G670" s="14">
        <f>SUM(G669:G669)</f>
        <v>0</v>
      </c>
    </row>
    <row r="671" spans="1:7" x14ac:dyDescent="0.25">
      <c r="D671" s="33"/>
    </row>
    <row r="672" spans="1:7" x14ac:dyDescent="0.25">
      <c r="B672" s="8" t="s">
        <v>5</v>
      </c>
      <c r="C672" s="9" t="s">
        <v>6</v>
      </c>
      <c r="D672" s="51" t="s">
        <v>7</v>
      </c>
    </row>
    <row r="673" spans="1:7" x14ac:dyDescent="0.25">
      <c r="B673" s="8" t="s">
        <v>8</v>
      </c>
      <c r="C673" s="9" t="s">
        <v>126</v>
      </c>
      <c r="D673" s="51" t="s">
        <v>127</v>
      </c>
    </row>
    <row r="674" spans="1:7" x14ac:dyDescent="0.25">
      <c r="B674" s="8" t="s">
        <v>11</v>
      </c>
      <c r="C674" s="9" t="s">
        <v>214</v>
      </c>
      <c r="D674" s="51" t="s">
        <v>215</v>
      </c>
    </row>
    <row r="675" spans="1:7" x14ac:dyDescent="0.25">
      <c r="B675" s="8" t="s">
        <v>14</v>
      </c>
      <c r="C675" s="9" t="s">
        <v>128</v>
      </c>
      <c r="D675" s="51" t="s">
        <v>130</v>
      </c>
    </row>
    <row r="676" spans="1:7" x14ac:dyDescent="0.25">
      <c r="D676" s="33"/>
    </row>
    <row r="677" spans="1:7" ht="22.5" x14ac:dyDescent="0.25">
      <c r="A677" s="11">
        <v>1</v>
      </c>
      <c r="B677" s="11" t="s">
        <v>131</v>
      </c>
      <c r="C677" s="10" t="s">
        <v>45</v>
      </c>
      <c r="D677" s="52" t="s">
        <v>132</v>
      </c>
      <c r="E677" s="13">
        <f>VLOOKUP(B677,PREU_FEINA!$J$11:$K$1283,2,0)</f>
        <v>0</v>
      </c>
      <c r="F677" s="12">
        <v>918.89400000000001</v>
      </c>
      <c r="G677" s="13">
        <f>ROUND(ROUND(E677,2)*ROUND(F677,3),2)</f>
        <v>0</v>
      </c>
    </row>
    <row r="678" spans="1:7" x14ac:dyDescent="0.25">
      <c r="D678" s="51" t="s">
        <v>22</v>
      </c>
      <c r="E678" s="8"/>
      <c r="F678" s="8"/>
      <c r="G678" s="14">
        <f>SUM(G677:G677)</f>
        <v>0</v>
      </c>
    </row>
    <row r="679" spans="1:7" x14ac:dyDescent="0.25">
      <c r="D679" s="33"/>
    </row>
    <row r="680" spans="1:7" x14ac:dyDescent="0.25">
      <c r="B680" s="8" t="s">
        <v>5</v>
      </c>
      <c r="C680" s="9" t="s">
        <v>6</v>
      </c>
      <c r="D680" s="51" t="s">
        <v>7</v>
      </c>
    </row>
    <row r="681" spans="1:7" x14ac:dyDescent="0.25">
      <c r="B681" s="8" t="s">
        <v>8</v>
      </c>
      <c r="C681" s="9" t="s">
        <v>126</v>
      </c>
      <c r="D681" s="51" t="s">
        <v>127</v>
      </c>
    </row>
    <row r="682" spans="1:7" x14ac:dyDescent="0.25">
      <c r="B682" s="8" t="s">
        <v>11</v>
      </c>
      <c r="C682" s="9" t="s">
        <v>214</v>
      </c>
      <c r="D682" s="51" t="s">
        <v>215</v>
      </c>
    </row>
    <row r="683" spans="1:7" x14ac:dyDescent="0.25">
      <c r="B683" s="8" t="s">
        <v>14</v>
      </c>
      <c r="C683" s="9" t="s">
        <v>42</v>
      </c>
      <c r="D683" s="51" t="s">
        <v>43</v>
      </c>
    </row>
    <row r="684" spans="1:7" x14ac:dyDescent="0.25">
      <c r="D684" s="33"/>
    </row>
    <row r="685" spans="1:7" ht="22.5" x14ac:dyDescent="0.25">
      <c r="A685" s="11">
        <v>1</v>
      </c>
      <c r="B685" s="11" t="s">
        <v>44</v>
      </c>
      <c r="C685" s="10" t="s">
        <v>45</v>
      </c>
      <c r="D685" s="52" t="s">
        <v>46</v>
      </c>
      <c r="E685" s="13">
        <f>VLOOKUP(B685,PREU_FEINA!$J$11:$K$1283,2,0)</f>
        <v>0</v>
      </c>
      <c r="F685" s="12">
        <v>2889.732</v>
      </c>
      <c r="G685" s="13">
        <f>ROUND(ROUND(E685,2)*ROUND(F685,3),2)</f>
        <v>0</v>
      </c>
    </row>
    <row r="686" spans="1:7" x14ac:dyDescent="0.25">
      <c r="D686" s="51" t="s">
        <v>22</v>
      </c>
      <c r="E686" s="8"/>
      <c r="F686" s="8"/>
      <c r="G686" s="14">
        <f>SUM(G685:G685)</f>
        <v>0</v>
      </c>
    </row>
    <row r="687" spans="1:7" x14ac:dyDescent="0.25">
      <c r="D687" s="33"/>
    </row>
    <row r="688" spans="1:7" x14ac:dyDescent="0.25">
      <c r="B688" s="8" t="s">
        <v>5</v>
      </c>
      <c r="C688" s="9" t="s">
        <v>6</v>
      </c>
      <c r="D688" s="51" t="s">
        <v>7</v>
      </c>
    </row>
    <row r="689" spans="1:7" x14ac:dyDescent="0.25">
      <c r="B689" s="8" t="s">
        <v>8</v>
      </c>
      <c r="C689" s="9" t="s">
        <v>126</v>
      </c>
      <c r="D689" s="51" t="s">
        <v>127</v>
      </c>
    </row>
    <row r="690" spans="1:7" ht="22.5" x14ac:dyDescent="0.25">
      <c r="B690" s="8" t="s">
        <v>11</v>
      </c>
      <c r="C690" s="9" t="s">
        <v>216</v>
      </c>
      <c r="D690" s="51" t="s">
        <v>217</v>
      </c>
    </row>
    <row r="691" spans="1:7" x14ac:dyDescent="0.25">
      <c r="B691" s="8" t="s">
        <v>14</v>
      </c>
      <c r="C691" s="9" t="s">
        <v>133</v>
      </c>
      <c r="D691" s="51" t="s">
        <v>134</v>
      </c>
    </row>
    <row r="692" spans="1:7" x14ac:dyDescent="0.25">
      <c r="D692" s="33"/>
    </row>
    <row r="693" spans="1:7" ht="33.75" x14ac:dyDescent="0.25">
      <c r="A693" s="11">
        <v>1</v>
      </c>
      <c r="B693" s="11" t="s">
        <v>135</v>
      </c>
      <c r="C693" s="10" t="s">
        <v>45</v>
      </c>
      <c r="D693" s="52" t="s">
        <v>136</v>
      </c>
      <c r="E693" s="13">
        <f>VLOOKUP(B693,PREU_FEINA!$J$11:$K$1283,2,0)</f>
        <v>0</v>
      </c>
      <c r="F693" s="12">
        <v>8905.348</v>
      </c>
      <c r="G693" s="13">
        <f>ROUND(ROUND(E693,2)*ROUND(F693,3),2)</f>
        <v>0</v>
      </c>
    </row>
    <row r="694" spans="1:7" x14ac:dyDescent="0.25">
      <c r="D694" s="51" t="s">
        <v>22</v>
      </c>
      <c r="E694" s="8"/>
      <c r="F694" s="8"/>
      <c r="G694" s="14">
        <f>SUM(G693:G693)</f>
        <v>0</v>
      </c>
    </row>
    <row r="695" spans="1:7" x14ac:dyDescent="0.25">
      <c r="D695" s="33"/>
    </row>
    <row r="696" spans="1:7" x14ac:dyDescent="0.25">
      <c r="B696" s="8" t="s">
        <v>5</v>
      </c>
      <c r="C696" s="9" t="s">
        <v>6</v>
      </c>
      <c r="D696" s="51" t="s">
        <v>7</v>
      </c>
    </row>
    <row r="697" spans="1:7" x14ac:dyDescent="0.25">
      <c r="B697" s="8" t="s">
        <v>8</v>
      </c>
      <c r="C697" s="9" t="s">
        <v>126</v>
      </c>
      <c r="D697" s="51" t="s">
        <v>127</v>
      </c>
    </row>
    <row r="698" spans="1:7" ht="22.5" x14ac:dyDescent="0.25">
      <c r="B698" s="8" t="s">
        <v>11</v>
      </c>
      <c r="C698" s="9" t="s">
        <v>216</v>
      </c>
      <c r="D698" s="51" t="s">
        <v>217</v>
      </c>
    </row>
    <row r="699" spans="1:7" x14ac:dyDescent="0.25">
      <c r="B699" s="8" t="s">
        <v>14</v>
      </c>
      <c r="C699" s="9" t="s">
        <v>42</v>
      </c>
      <c r="D699" s="51" t="s">
        <v>43</v>
      </c>
    </row>
    <row r="700" spans="1:7" x14ac:dyDescent="0.25">
      <c r="D700" s="33"/>
    </row>
    <row r="701" spans="1:7" ht="22.5" x14ac:dyDescent="0.25">
      <c r="A701" s="11">
        <v>1</v>
      </c>
      <c r="B701" s="11" t="s">
        <v>44</v>
      </c>
      <c r="C701" s="10" t="s">
        <v>45</v>
      </c>
      <c r="D701" s="52" t="s">
        <v>46</v>
      </c>
      <c r="E701" s="13">
        <f>VLOOKUP(B701,PREU_FEINA!$J$11:$K$1283,2,0)</f>
        <v>0</v>
      </c>
      <c r="F701" s="12">
        <v>132894.62</v>
      </c>
      <c r="G701" s="13">
        <f>ROUND(ROUND(E701,2)*ROUND(F701,3),2)</f>
        <v>0</v>
      </c>
    </row>
    <row r="702" spans="1:7" x14ac:dyDescent="0.25">
      <c r="D702" s="51" t="s">
        <v>22</v>
      </c>
      <c r="E702" s="8"/>
      <c r="F702" s="8"/>
      <c r="G702" s="14">
        <f>SUM(G701:G701)</f>
        <v>0</v>
      </c>
    </row>
    <row r="703" spans="1:7" x14ac:dyDescent="0.25">
      <c r="D703" s="33"/>
    </row>
    <row r="704" spans="1:7" x14ac:dyDescent="0.25">
      <c r="B704" s="8" t="s">
        <v>5</v>
      </c>
      <c r="C704" s="9" t="s">
        <v>6</v>
      </c>
      <c r="D704" s="51" t="s">
        <v>7</v>
      </c>
    </row>
    <row r="705" spans="1:7" x14ac:dyDescent="0.25">
      <c r="B705" s="8" t="s">
        <v>8</v>
      </c>
      <c r="C705" s="9" t="s">
        <v>126</v>
      </c>
      <c r="D705" s="51" t="s">
        <v>127</v>
      </c>
    </row>
    <row r="706" spans="1:7" x14ac:dyDescent="0.25">
      <c r="B706" s="8" t="s">
        <v>11</v>
      </c>
      <c r="C706" s="9" t="s">
        <v>218</v>
      </c>
      <c r="D706" s="51" t="s">
        <v>219</v>
      </c>
    </row>
    <row r="707" spans="1:7" x14ac:dyDescent="0.25">
      <c r="B707" s="8" t="s">
        <v>14</v>
      </c>
      <c r="C707" s="9" t="s">
        <v>133</v>
      </c>
      <c r="D707" s="51" t="s">
        <v>134</v>
      </c>
    </row>
    <row r="708" spans="1:7" x14ac:dyDescent="0.25">
      <c r="D708" s="33"/>
    </row>
    <row r="709" spans="1:7" ht="33.75" x14ac:dyDescent="0.25">
      <c r="A709" s="11">
        <v>1</v>
      </c>
      <c r="B709" s="11" t="s">
        <v>135</v>
      </c>
      <c r="C709" s="10" t="s">
        <v>45</v>
      </c>
      <c r="D709" s="52" t="s">
        <v>136</v>
      </c>
      <c r="E709" s="13">
        <f>VLOOKUP(B709,PREU_FEINA!$J$11:$K$1283,2,0)</f>
        <v>0</v>
      </c>
      <c r="F709" s="12">
        <v>1662.2329999999999</v>
      </c>
      <c r="G709" s="13">
        <f>ROUND(ROUND(E709,2)*ROUND(F709,3),2)</f>
        <v>0</v>
      </c>
    </row>
    <row r="710" spans="1:7" x14ac:dyDescent="0.25">
      <c r="D710" s="51" t="s">
        <v>22</v>
      </c>
      <c r="E710" s="8"/>
      <c r="F710" s="8"/>
      <c r="G710" s="14">
        <f>SUM(G709:G709)</f>
        <v>0</v>
      </c>
    </row>
    <row r="711" spans="1:7" x14ac:dyDescent="0.25">
      <c r="D711" s="33"/>
    </row>
    <row r="712" spans="1:7" x14ac:dyDescent="0.25">
      <c r="B712" s="8" t="s">
        <v>5</v>
      </c>
      <c r="C712" s="9" t="s">
        <v>6</v>
      </c>
      <c r="D712" s="51" t="s">
        <v>7</v>
      </c>
    </row>
    <row r="713" spans="1:7" x14ac:dyDescent="0.25">
      <c r="B713" s="8" t="s">
        <v>8</v>
      </c>
      <c r="C713" s="9" t="s">
        <v>126</v>
      </c>
      <c r="D713" s="51" t="s">
        <v>127</v>
      </c>
    </row>
    <row r="714" spans="1:7" x14ac:dyDescent="0.25">
      <c r="B714" s="8" t="s">
        <v>11</v>
      </c>
      <c r="C714" s="9" t="s">
        <v>220</v>
      </c>
      <c r="D714" s="51" t="s">
        <v>221</v>
      </c>
    </row>
    <row r="715" spans="1:7" x14ac:dyDescent="0.25">
      <c r="B715" s="8" t="s">
        <v>14</v>
      </c>
      <c r="C715" s="9" t="s">
        <v>128</v>
      </c>
      <c r="D715" s="51" t="s">
        <v>130</v>
      </c>
    </row>
    <row r="716" spans="1:7" x14ac:dyDescent="0.25">
      <c r="D716" s="33"/>
    </row>
    <row r="717" spans="1:7" ht="22.5" x14ac:dyDescent="0.25">
      <c r="A717" s="11">
        <v>1</v>
      </c>
      <c r="B717" s="11" t="s">
        <v>131</v>
      </c>
      <c r="C717" s="10" t="s">
        <v>45</v>
      </c>
      <c r="D717" s="52" t="s">
        <v>132</v>
      </c>
      <c r="E717" s="13">
        <f>VLOOKUP(B717,PREU_FEINA!$J$11:$K$1283,2,0)</f>
        <v>0</v>
      </c>
      <c r="F717" s="12">
        <v>9402.5059999999994</v>
      </c>
      <c r="G717" s="13">
        <f>ROUND(ROUND(E717,2)*ROUND(F717,3),2)</f>
        <v>0</v>
      </c>
    </row>
    <row r="718" spans="1:7" x14ac:dyDescent="0.25">
      <c r="D718" s="51" t="s">
        <v>22</v>
      </c>
      <c r="E718" s="8"/>
      <c r="F718" s="8"/>
      <c r="G718" s="14">
        <f>SUM(G717:G717)</f>
        <v>0</v>
      </c>
    </row>
    <row r="719" spans="1:7" x14ac:dyDescent="0.25">
      <c r="D719" s="33"/>
    </row>
    <row r="720" spans="1:7" x14ac:dyDescent="0.25">
      <c r="B720" s="8" t="s">
        <v>5</v>
      </c>
      <c r="C720" s="9" t="s">
        <v>6</v>
      </c>
      <c r="D720" s="51" t="s">
        <v>7</v>
      </c>
    </row>
    <row r="721" spans="1:7" x14ac:dyDescent="0.25">
      <c r="B721" s="8" t="s">
        <v>8</v>
      </c>
      <c r="C721" s="9" t="s">
        <v>126</v>
      </c>
      <c r="D721" s="51" t="s">
        <v>127</v>
      </c>
    </row>
    <row r="722" spans="1:7" x14ac:dyDescent="0.25">
      <c r="B722" s="8" t="s">
        <v>11</v>
      </c>
      <c r="C722" s="9" t="s">
        <v>222</v>
      </c>
      <c r="D722" s="51" t="s">
        <v>223</v>
      </c>
    </row>
    <row r="723" spans="1:7" x14ac:dyDescent="0.25">
      <c r="B723" s="8" t="s">
        <v>14</v>
      </c>
      <c r="C723" s="9" t="s">
        <v>128</v>
      </c>
      <c r="D723" s="51" t="s">
        <v>130</v>
      </c>
    </row>
    <row r="724" spans="1:7" x14ac:dyDescent="0.25">
      <c r="D724" s="33"/>
    </row>
    <row r="725" spans="1:7" ht="22.5" x14ac:dyDescent="0.25">
      <c r="A725" s="11">
        <v>1</v>
      </c>
      <c r="B725" s="11" t="s">
        <v>131</v>
      </c>
      <c r="C725" s="10" t="s">
        <v>45</v>
      </c>
      <c r="D725" s="52" t="s">
        <v>132</v>
      </c>
      <c r="E725" s="13">
        <f>VLOOKUP(B725,PREU_FEINA!$J$11:$K$1283,2,0)</f>
        <v>0</v>
      </c>
      <c r="F725" s="12">
        <v>0</v>
      </c>
      <c r="G725" s="13">
        <f>ROUND(ROUND(E725,2)*ROUND(F725,3),2)</f>
        <v>0</v>
      </c>
    </row>
    <row r="726" spans="1:7" x14ac:dyDescent="0.25">
      <c r="D726" s="51" t="s">
        <v>22</v>
      </c>
      <c r="E726" s="8"/>
      <c r="F726" s="8"/>
      <c r="G726" s="14">
        <f>SUM(G725:G725)</f>
        <v>0</v>
      </c>
    </row>
    <row r="727" spans="1:7" x14ac:dyDescent="0.25">
      <c r="D727" s="33"/>
    </row>
    <row r="728" spans="1:7" x14ac:dyDescent="0.25">
      <c r="B728" s="8" t="s">
        <v>5</v>
      </c>
      <c r="C728" s="9" t="s">
        <v>6</v>
      </c>
      <c r="D728" s="51" t="s">
        <v>7</v>
      </c>
    </row>
    <row r="729" spans="1:7" x14ac:dyDescent="0.25">
      <c r="B729" s="8" t="s">
        <v>8</v>
      </c>
      <c r="C729" s="9" t="s">
        <v>126</v>
      </c>
      <c r="D729" s="51" t="s">
        <v>127</v>
      </c>
    </row>
    <row r="730" spans="1:7" x14ac:dyDescent="0.25">
      <c r="B730" s="8" t="s">
        <v>11</v>
      </c>
      <c r="C730" s="9" t="s">
        <v>109</v>
      </c>
      <c r="D730" s="51" t="s">
        <v>224</v>
      </c>
    </row>
    <row r="731" spans="1:7" x14ac:dyDescent="0.25">
      <c r="B731" s="8" t="s">
        <v>14</v>
      </c>
      <c r="C731" s="9" t="s">
        <v>133</v>
      </c>
      <c r="D731" s="51" t="s">
        <v>134</v>
      </c>
    </row>
    <row r="732" spans="1:7" x14ac:dyDescent="0.25">
      <c r="D732" s="33"/>
    </row>
    <row r="733" spans="1:7" ht="33.75" x14ac:dyDescent="0.25">
      <c r="A733" s="11">
        <v>1</v>
      </c>
      <c r="B733" s="11" t="s">
        <v>135</v>
      </c>
      <c r="C733" s="10" t="s">
        <v>45</v>
      </c>
      <c r="D733" s="52" t="s">
        <v>136</v>
      </c>
      <c r="E733" s="13">
        <f>VLOOKUP(B733,PREU_FEINA!$J$11:$K$1283,2,0)</f>
        <v>0</v>
      </c>
      <c r="F733" s="12">
        <v>5259.5519999999997</v>
      </c>
      <c r="G733" s="13">
        <f>ROUND(ROUND(E733,2)*ROUND(F733,3),2)</f>
        <v>0</v>
      </c>
    </row>
    <row r="734" spans="1:7" x14ac:dyDescent="0.25">
      <c r="D734" s="51" t="s">
        <v>22</v>
      </c>
      <c r="E734" s="8"/>
      <c r="F734" s="8"/>
      <c r="G734" s="14">
        <f>SUM(G733:G733)</f>
        <v>0</v>
      </c>
    </row>
    <row r="735" spans="1:7" x14ac:dyDescent="0.25">
      <c r="D735" s="33"/>
    </row>
    <row r="736" spans="1:7" x14ac:dyDescent="0.25">
      <c r="B736" s="8" t="s">
        <v>5</v>
      </c>
      <c r="C736" s="9" t="s">
        <v>6</v>
      </c>
      <c r="D736" s="51" t="s">
        <v>7</v>
      </c>
    </row>
    <row r="737" spans="1:7" x14ac:dyDescent="0.25">
      <c r="B737" s="8" t="s">
        <v>8</v>
      </c>
      <c r="C737" s="9" t="s">
        <v>126</v>
      </c>
      <c r="D737" s="51" t="s">
        <v>127</v>
      </c>
    </row>
    <row r="738" spans="1:7" x14ac:dyDescent="0.25">
      <c r="B738" s="8" t="s">
        <v>11</v>
      </c>
      <c r="C738" s="9" t="s">
        <v>109</v>
      </c>
      <c r="D738" s="51" t="s">
        <v>224</v>
      </c>
    </row>
    <row r="739" spans="1:7" x14ac:dyDescent="0.25">
      <c r="B739" s="8" t="s">
        <v>14</v>
      </c>
      <c r="C739" s="9" t="s">
        <v>42</v>
      </c>
      <c r="D739" s="51" t="s">
        <v>43</v>
      </c>
    </row>
    <row r="740" spans="1:7" x14ac:dyDescent="0.25">
      <c r="D740" s="33"/>
    </row>
    <row r="741" spans="1:7" ht="22.5" x14ac:dyDescent="0.25">
      <c r="A741" s="11">
        <v>1</v>
      </c>
      <c r="B741" s="11" t="s">
        <v>44</v>
      </c>
      <c r="C741" s="10" t="s">
        <v>45</v>
      </c>
      <c r="D741" s="52" t="s">
        <v>46</v>
      </c>
      <c r="E741" s="13">
        <f>VLOOKUP(B741,PREU_FEINA!$J$11:$K$1283,2,0)</f>
        <v>0</v>
      </c>
      <c r="F741" s="12">
        <v>33400.122000000003</v>
      </c>
      <c r="G741" s="13">
        <f>ROUND(ROUND(E741,2)*ROUND(F741,3),2)</f>
        <v>0</v>
      </c>
    </row>
    <row r="742" spans="1:7" x14ac:dyDescent="0.25">
      <c r="D742" s="51" t="s">
        <v>22</v>
      </c>
      <c r="E742" s="8"/>
      <c r="F742" s="8"/>
      <c r="G742" s="14">
        <f>SUM(G741:G741)</f>
        <v>0</v>
      </c>
    </row>
    <row r="743" spans="1:7" x14ac:dyDescent="0.25">
      <c r="D743" s="33"/>
    </row>
    <row r="744" spans="1:7" x14ac:dyDescent="0.25">
      <c r="B744" s="8" t="s">
        <v>5</v>
      </c>
      <c r="C744" s="9" t="s">
        <v>6</v>
      </c>
      <c r="D744" s="51" t="s">
        <v>7</v>
      </c>
    </row>
    <row r="745" spans="1:7" x14ac:dyDescent="0.25">
      <c r="B745" s="8" t="s">
        <v>8</v>
      </c>
      <c r="C745" s="9" t="s">
        <v>126</v>
      </c>
      <c r="D745" s="51" t="s">
        <v>127</v>
      </c>
    </row>
    <row r="746" spans="1:7" x14ac:dyDescent="0.25">
      <c r="B746" s="8" t="s">
        <v>11</v>
      </c>
      <c r="C746" s="9" t="s">
        <v>109</v>
      </c>
      <c r="D746" s="51" t="s">
        <v>224</v>
      </c>
    </row>
    <row r="747" spans="1:7" x14ac:dyDescent="0.25">
      <c r="B747" s="8" t="s">
        <v>14</v>
      </c>
      <c r="C747" s="9" t="s">
        <v>51</v>
      </c>
      <c r="D747" s="51" t="s">
        <v>52</v>
      </c>
    </row>
    <row r="748" spans="1:7" x14ac:dyDescent="0.25">
      <c r="D748" s="33"/>
    </row>
    <row r="749" spans="1:7" ht="33.75" x14ac:dyDescent="0.25">
      <c r="A749" s="11">
        <v>1</v>
      </c>
      <c r="B749" s="11" t="s">
        <v>53</v>
      </c>
      <c r="C749" s="10" t="s">
        <v>45</v>
      </c>
      <c r="D749" s="52" t="s">
        <v>54</v>
      </c>
      <c r="E749" s="13">
        <f>VLOOKUP(B749,PREU_FEINA!$J$11:$K$1283,2,0)</f>
        <v>0</v>
      </c>
      <c r="F749" s="12">
        <v>4032.7579999999998</v>
      </c>
      <c r="G749" s="13">
        <f>ROUND(ROUND(E749,2)*ROUND(F749,3),2)</f>
        <v>0</v>
      </c>
    </row>
    <row r="750" spans="1:7" x14ac:dyDescent="0.25">
      <c r="D750" s="51" t="s">
        <v>22</v>
      </c>
      <c r="E750" s="8"/>
      <c r="F750" s="8"/>
      <c r="G750" s="14">
        <f>SUM(G749:G749)</f>
        <v>0</v>
      </c>
    </row>
    <row r="751" spans="1:7" x14ac:dyDescent="0.25">
      <c r="D751" s="33"/>
    </row>
    <row r="752" spans="1:7" x14ac:dyDescent="0.25">
      <c r="B752" s="8" t="s">
        <v>5</v>
      </c>
      <c r="C752" s="9" t="s">
        <v>6</v>
      </c>
      <c r="D752" s="51" t="s">
        <v>7</v>
      </c>
    </row>
    <row r="753" spans="1:7" x14ac:dyDescent="0.25">
      <c r="B753" s="8" t="s">
        <v>8</v>
      </c>
      <c r="C753" s="9" t="s">
        <v>126</v>
      </c>
      <c r="D753" s="51" t="s">
        <v>127</v>
      </c>
    </row>
    <row r="754" spans="1:7" x14ac:dyDescent="0.25">
      <c r="B754" s="8" t="s">
        <v>11</v>
      </c>
      <c r="C754" s="9" t="s">
        <v>225</v>
      </c>
      <c r="D754" s="51" t="s">
        <v>226</v>
      </c>
    </row>
    <row r="755" spans="1:7" x14ac:dyDescent="0.25">
      <c r="B755" s="8" t="s">
        <v>14</v>
      </c>
      <c r="C755" s="9" t="s">
        <v>128</v>
      </c>
      <c r="D755" s="51" t="s">
        <v>130</v>
      </c>
    </row>
    <row r="756" spans="1:7" x14ac:dyDescent="0.25">
      <c r="D756" s="33"/>
    </row>
    <row r="757" spans="1:7" ht="22.5" x14ac:dyDescent="0.25">
      <c r="A757" s="11">
        <v>1</v>
      </c>
      <c r="B757" s="11" t="s">
        <v>131</v>
      </c>
      <c r="C757" s="10" t="s">
        <v>45</v>
      </c>
      <c r="D757" s="52" t="s">
        <v>132</v>
      </c>
      <c r="E757" s="13">
        <f>VLOOKUP(B757,PREU_FEINA!$J$11:$K$1283,2,0)</f>
        <v>0</v>
      </c>
      <c r="F757" s="12">
        <v>6362.76</v>
      </c>
      <c r="G757" s="13">
        <f>ROUND(ROUND(E757,2)*ROUND(F757,3),2)</f>
        <v>0</v>
      </c>
    </row>
    <row r="758" spans="1:7" x14ac:dyDescent="0.25">
      <c r="D758" s="51" t="s">
        <v>22</v>
      </c>
      <c r="E758" s="8"/>
      <c r="F758" s="8"/>
      <c r="G758" s="14">
        <f>SUM(G757:G757)</f>
        <v>0</v>
      </c>
    </row>
    <row r="759" spans="1:7" x14ac:dyDescent="0.25">
      <c r="D759" s="33"/>
    </row>
    <row r="760" spans="1:7" x14ac:dyDescent="0.25">
      <c r="B760" s="8" t="s">
        <v>5</v>
      </c>
      <c r="C760" s="9" t="s">
        <v>6</v>
      </c>
      <c r="D760" s="51" t="s">
        <v>7</v>
      </c>
    </row>
    <row r="761" spans="1:7" x14ac:dyDescent="0.25">
      <c r="B761" s="8" t="s">
        <v>8</v>
      </c>
      <c r="C761" s="9" t="s">
        <v>126</v>
      </c>
      <c r="D761" s="51" t="s">
        <v>127</v>
      </c>
    </row>
    <row r="762" spans="1:7" x14ac:dyDescent="0.25">
      <c r="B762" s="8" t="s">
        <v>11</v>
      </c>
      <c r="C762" s="9" t="s">
        <v>227</v>
      </c>
      <c r="D762" s="51" t="s">
        <v>228</v>
      </c>
    </row>
    <row r="763" spans="1:7" x14ac:dyDescent="0.25">
      <c r="B763" s="8" t="s">
        <v>14</v>
      </c>
      <c r="C763" s="9" t="s">
        <v>133</v>
      </c>
      <c r="D763" s="51" t="s">
        <v>134</v>
      </c>
    </row>
    <row r="764" spans="1:7" x14ac:dyDescent="0.25">
      <c r="D764" s="33"/>
    </row>
    <row r="765" spans="1:7" ht="33.75" x14ac:dyDescent="0.25">
      <c r="A765" s="11">
        <v>1</v>
      </c>
      <c r="B765" s="11" t="s">
        <v>135</v>
      </c>
      <c r="C765" s="10" t="s">
        <v>45</v>
      </c>
      <c r="D765" s="52" t="s">
        <v>136</v>
      </c>
      <c r="E765" s="13">
        <f>VLOOKUP(B765,PREU_FEINA!$J$11:$K$1283,2,0)</f>
        <v>0</v>
      </c>
      <c r="F765" s="12">
        <v>9539.8340000000007</v>
      </c>
      <c r="G765" s="13">
        <f>ROUND(ROUND(E765,2)*ROUND(F765,3),2)</f>
        <v>0</v>
      </c>
    </row>
    <row r="766" spans="1:7" x14ac:dyDescent="0.25">
      <c r="D766" s="51" t="s">
        <v>22</v>
      </c>
      <c r="E766" s="8"/>
      <c r="F766" s="8"/>
      <c r="G766" s="14">
        <f>SUM(G765:G765)</f>
        <v>0</v>
      </c>
    </row>
    <row r="767" spans="1:7" x14ac:dyDescent="0.25">
      <c r="D767" s="33"/>
    </row>
    <row r="768" spans="1:7" x14ac:dyDescent="0.25">
      <c r="B768" s="8" t="s">
        <v>5</v>
      </c>
      <c r="C768" s="9" t="s">
        <v>6</v>
      </c>
      <c r="D768" s="51" t="s">
        <v>7</v>
      </c>
    </row>
    <row r="769" spans="1:7" x14ac:dyDescent="0.25">
      <c r="B769" s="8" t="s">
        <v>8</v>
      </c>
      <c r="C769" s="9" t="s">
        <v>126</v>
      </c>
      <c r="D769" s="51" t="s">
        <v>127</v>
      </c>
    </row>
    <row r="770" spans="1:7" x14ac:dyDescent="0.25">
      <c r="B770" s="8" t="s">
        <v>11</v>
      </c>
      <c r="C770" s="9" t="s">
        <v>227</v>
      </c>
      <c r="D770" s="51" t="s">
        <v>228</v>
      </c>
    </row>
    <row r="771" spans="1:7" x14ac:dyDescent="0.25">
      <c r="B771" s="8" t="s">
        <v>14</v>
      </c>
      <c r="C771" s="9" t="s">
        <v>42</v>
      </c>
      <c r="D771" s="51" t="s">
        <v>43</v>
      </c>
    </row>
    <row r="772" spans="1:7" x14ac:dyDescent="0.25">
      <c r="D772" s="33"/>
    </row>
    <row r="773" spans="1:7" ht="22.5" x14ac:dyDescent="0.25">
      <c r="A773" s="11">
        <v>1</v>
      </c>
      <c r="B773" s="11" t="s">
        <v>44</v>
      </c>
      <c r="C773" s="10" t="s">
        <v>45</v>
      </c>
      <c r="D773" s="52" t="s">
        <v>46</v>
      </c>
      <c r="E773" s="13">
        <f>VLOOKUP(B773,PREU_FEINA!$J$11:$K$1283,2,0)</f>
        <v>0</v>
      </c>
      <c r="F773" s="12">
        <v>26421.56</v>
      </c>
      <c r="G773" s="13">
        <f>ROUND(ROUND(E773,2)*ROUND(F773,3),2)</f>
        <v>0</v>
      </c>
    </row>
    <row r="774" spans="1:7" x14ac:dyDescent="0.25">
      <c r="D774" s="51" t="s">
        <v>22</v>
      </c>
      <c r="E774" s="8"/>
      <c r="F774" s="8"/>
      <c r="G774" s="14">
        <f>SUM(G773:G773)</f>
        <v>0</v>
      </c>
    </row>
    <row r="775" spans="1:7" x14ac:dyDescent="0.25">
      <c r="D775" s="33"/>
    </row>
    <row r="776" spans="1:7" x14ac:dyDescent="0.25">
      <c r="B776" s="8" t="s">
        <v>5</v>
      </c>
      <c r="C776" s="9" t="s">
        <v>6</v>
      </c>
      <c r="D776" s="51" t="s">
        <v>7</v>
      </c>
    </row>
    <row r="777" spans="1:7" x14ac:dyDescent="0.25">
      <c r="B777" s="8" t="s">
        <v>8</v>
      </c>
      <c r="C777" s="9" t="s">
        <v>126</v>
      </c>
      <c r="D777" s="51" t="s">
        <v>127</v>
      </c>
    </row>
    <row r="778" spans="1:7" x14ac:dyDescent="0.25">
      <c r="B778" s="8" t="s">
        <v>11</v>
      </c>
      <c r="C778" s="9" t="s">
        <v>229</v>
      </c>
      <c r="D778" s="51" t="s">
        <v>230</v>
      </c>
    </row>
    <row r="779" spans="1:7" x14ac:dyDescent="0.25">
      <c r="B779" s="8" t="s">
        <v>14</v>
      </c>
      <c r="C779" s="9" t="s">
        <v>128</v>
      </c>
      <c r="D779" s="51" t="s">
        <v>130</v>
      </c>
    </row>
    <row r="780" spans="1:7" x14ac:dyDescent="0.25">
      <c r="D780" s="33"/>
    </row>
    <row r="781" spans="1:7" ht="22.5" x14ac:dyDescent="0.25">
      <c r="A781" s="11">
        <v>1</v>
      </c>
      <c r="B781" s="11" t="s">
        <v>131</v>
      </c>
      <c r="C781" s="10" t="s">
        <v>45</v>
      </c>
      <c r="D781" s="52" t="s">
        <v>132</v>
      </c>
      <c r="E781" s="13">
        <f>VLOOKUP(B781,PREU_FEINA!$J$11:$K$1283,2,0)</f>
        <v>0</v>
      </c>
      <c r="F781" s="12">
        <v>4715.6279999999997</v>
      </c>
      <c r="G781" s="13">
        <f>ROUND(ROUND(E781,2)*ROUND(F781,3),2)</f>
        <v>0</v>
      </c>
    </row>
    <row r="782" spans="1:7" x14ac:dyDescent="0.25">
      <c r="D782" s="51" t="s">
        <v>22</v>
      </c>
      <c r="E782" s="8"/>
      <c r="F782" s="8"/>
      <c r="G782" s="14">
        <f>SUM(G781:G781)</f>
        <v>0</v>
      </c>
    </row>
    <row r="783" spans="1:7" x14ac:dyDescent="0.25">
      <c r="D783" s="33"/>
    </row>
    <row r="784" spans="1:7" x14ac:dyDescent="0.25">
      <c r="B784" s="8" t="s">
        <v>5</v>
      </c>
      <c r="C784" s="9" t="s">
        <v>6</v>
      </c>
      <c r="D784" s="51" t="s">
        <v>7</v>
      </c>
    </row>
    <row r="785" spans="1:7" x14ac:dyDescent="0.25">
      <c r="B785" s="8" t="s">
        <v>8</v>
      </c>
      <c r="C785" s="9" t="s">
        <v>126</v>
      </c>
      <c r="D785" s="51" t="s">
        <v>127</v>
      </c>
    </row>
    <row r="786" spans="1:7" x14ac:dyDescent="0.25">
      <c r="B786" s="8" t="s">
        <v>11</v>
      </c>
      <c r="C786" s="9" t="s">
        <v>231</v>
      </c>
      <c r="D786" s="51" t="s">
        <v>232</v>
      </c>
    </row>
    <row r="787" spans="1:7" x14ac:dyDescent="0.25">
      <c r="B787" s="8" t="s">
        <v>14</v>
      </c>
      <c r="C787" s="9" t="s">
        <v>128</v>
      </c>
      <c r="D787" s="51" t="s">
        <v>130</v>
      </c>
    </row>
    <row r="788" spans="1:7" x14ac:dyDescent="0.25">
      <c r="D788" s="33"/>
    </row>
    <row r="789" spans="1:7" ht="22.5" x14ac:dyDescent="0.25">
      <c r="A789" s="11">
        <v>1</v>
      </c>
      <c r="B789" s="11" t="s">
        <v>131</v>
      </c>
      <c r="C789" s="10" t="s">
        <v>45</v>
      </c>
      <c r="D789" s="52" t="s">
        <v>132</v>
      </c>
      <c r="E789" s="13">
        <f>VLOOKUP(B789,PREU_FEINA!$J$11:$K$1283,2,0)</f>
        <v>0</v>
      </c>
      <c r="F789" s="12">
        <v>8413.5020000000004</v>
      </c>
      <c r="G789" s="13">
        <f>ROUND(ROUND(E789,2)*ROUND(F789,3),2)</f>
        <v>0</v>
      </c>
    </row>
    <row r="790" spans="1:7" x14ac:dyDescent="0.25">
      <c r="D790" s="51" t="s">
        <v>22</v>
      </c>
      <c r="E790" s="8"/>
      <c r="F790" s="8"/>
      <c r="G790" s="14">
        <f>SUM(G789:G789)</f>
        <v>0</v>
      </c>
    </row>
    <row r="791" spans="1:7" x14ac:dyDescent="0.25">
      <c r="D791" s="33"/>
    </row>
    <row r="792" spans="1:7" x14ac:dyDescent="0.25">
      <c r="B792" s="8" t="s">
        <v>5</v>
      </c>
      <c r="C792" s="9" t="s">
        <v>6</v>
      </c>
      <c r="D792" s="51" t="s">
        <v>7</v>
      </c>
    </row>
    <row r="793" spans="1:7" x14ac:dyDescent="0.25">
      <c r="B793" s="8" t="s">
        <v>8</v>
      </c>
      <c r="C793" s="9" t="s">
        <v>126</v>
      </c>
      <c r="D793" s="51" t="s">
        <v>127</v>
      </c>
    </row>
    <row r="794" spans="1:7" x14ac:dyDescent="0.25">
      <c r="B794" s="8" t="s">
        <v>11</v>
      </c>
      <c r="C794" s="9" t="s">
        <v>231</v>
      </c>
      <c r="D794" s="51" t="s">
        <v>232</v>
      </c>
    </row>
    <row r="795" spans="1:7" x14ac:dyDescent="0.25">
      <c r="B795" s="8" t="s">
        <v>14</v>
      </c>
      <c r="C795" s="9" t="s">
        <v>42</v>
      </c>
      <c r="D795" s="51" t="s">
        <v>43</v>
      </c>
    </row>
    <row r="796" spans="1:7" x14ac:dyDescent="0.25">
      <c r="D796" s="33"/>
    </row>
    <row r="797" spans="1:7" ht="22.5" x14ac:dyDescent="0.25">
      <c r="A797" s="11">
        <v>1</v>
      </c>
      <c r="B797" s="11" t="s">
        <v>44</v>
      </c>
      <c r="C797" s="10" t="s">
        <v>45</v>
      </c>
      <c r="D797" s="52" t="s">
        <v>46</v>
      </c>
      <c r="E797" s="13">
        <f>VLOOKUP(B797,PREU_FEINA!$J$11:$K$1283,2,0)</f>
        <v>0</v>
      </c>
      <c r="F797" s="12">
        <v>52294.998</v>
      </c>
      <c r="G797" s="13">
        <f>ROUND(ROUND(E797,2)*ROUND(F797,3),2)</f>
        <v>0</v>
      </c>
    </row>
    <row r="798" spans="1:7" x14ac:dyDescent="0.25">
      <c r="D798" s="51" t="s">
        <v>22</v>
      </c>
      <c r="E798" s="8"/>
      <c r="F798" s="8"/>
      <c r="G798" s="14">
        <f>SUM(G797:G797)</f>
        <v>0</v>
      </c>
    </row>
    <row r="799" spans="1:7" x14ac:dyDescent="0.25">
      <c r="D799" s="33"/>
    </row>
    <row r="800" spans="1:7" x14ac:dyDescent="0.25">
      <c r="B800" s="8" t="s">
        <v>5</v>
      </c>
      <c r="C800" s="9" t="s">
        <v>6</v>
      </c>
      <c r="D800" s="51" t="s">
        <v>7</v>
      </c>
    </row>
    <row r="801" spans="1:7" x14ac:dyDescent="0.25">
      <c r="B801" s="8" t="s">
        <v>8</v>
      </c>
      <c r="C801" s="9" t="s">
        <v>126</v>
      </c>
      <c r="D801" s="51" t="s">
        <v>127</v>
      </c>
    </row>
    <row r="802" spans="1:7" x14ac:dyDescent="0.25">
      <c r="B802" s="8" t="s">
        <v>11</v>
      </c>
      <c r="C802" s="9" t="s">
        <v>233</v>
      </c>
      <c r="D802" s="51" t="s">
        <v>234</v>
      </c>
    </row>
    <row r="803" spans="1:7" x14ac:dyDescent="0.25">
      <c r="B803" s="8" t="s">
        <v>14</v>
      </c>
      <c r="C803" s="9" t="s">
        <v>42</v>
      </c>
      <c r="D803" s="51" t="s">
        <v>43</v>
      </c>
    </row>
    <row r="804" spans="1:7" x14ac:dyDescent="0.25">
      <c r="D804" s="33"/>
    </row>
    <row r="805" spans="1:7" ht="22.5" x14ac:dyDescent="0.25">
      <c r="A805" s="11">
        <v>1</v>
      </c>
      <c r="B805" s="11" t="s">
        <v>44</v>
      </c>
      <c r="C805" s="10" t="s">
        <v>45</v>
      </c>
      <c r="D805" s="52" t="s">
        <v>46</v>
      </c>
      <c r="E805" s="13">
        <f>VLOOKUP(B805,PREU_FEINA!$J$11:$K$1283,2,0)</f>
        <v>0</v>
      </c>
      <c r="F805" s="12">
        <v>14060.672</v>
      </c>
      <c r="G805" s="13">
        <f>ROUND(ROUND(E805,2)*ROUND(F805,3),2)</f>
        <v>0</v>
      </c>
    </row>
    <row r="806" spans="1:7" x14ac:dyDescent="0.25">
      <c r="D806" s="51" t="s">
        <v>22</v>
      </c>
      <c r="E806" s="8"/>
      <c r="F806" s="8"/>
      <c r="G806" s="14">
        <f>SUM(G805:G805)</f>
        <v>0</v>
      </c>
    </row>
    <row r="807" spans="1:7" x14ac:dyDescent="0.25">
      <c r="D807" s="33"/>
    </row>
    <row r="808" spans="1:7" x14ac:dyDescent="0.25">
      <c r="B808" s="8" t="s">
        <v>5</v>
      </c>
      <c r="C808" s="9" t="s">
        <v>6</v>
      </c>
      <c r="D808" s="51" t="s">
        <v>7</v>
      </c>
    </row>
    <row r="809" spans="1:7" x14ac:dyDescent="0.25">
      <c r="B809" s="8" t="s">
        <v>8</v>
      </c>
      <c r="C809" s="9" t="s">
        <v>126</v>
      </c>
      <c r="D809" s="51" t="s">
        <v>127</v>
      </c>
    </row>
    <row r="810" spans="1:7" x14ac:dyDescent="0.25">
      <c r="B810" s="8" t="s">
        <v>11</v>
      </c>
      <c r="C810" s="9" t="s">
        <v>235</v>
      </c>
      <c r="D810" s="51" t="s">
        <v>236</v>
      </c>
    </row>
    <row r="811" spans="1:7" x14ac:dyDescent="0.25">
      <c r="B811" s="8" t="s">
        <v>14</v>
      </c>
      <c r="C811" s="9" t="s">
        <v>133</v>
      </c>
      <c r="D811" s="51" t="s">
        <v>134</v>
      </c>
    </row>
    <row r="812" spans="1:7" x14ac:dyDescent="0.25">
      <c r="D812" s="33"/>
    </row>
    <row r="813" spans="1:7" ht="33.75" x14ac:dyDescent="0.25">
      <c r="A813" s="11">
        <v>1</v>
      </c>
      <c r="B813" s="11" t="s">
        <v>135</v>
      </c>
      <c r="C813" s="10" t="s">
        <v>45</v>
      </c>
      <c r="D813" s="52" t="s">
        <v>136</v>
      </c>
      <c r="E813" s="13">
        <f>VLOOKUP(B813,PREU_FEINA!$J$11:$K$1283,2,0)</f>
        <v>0</v>
      </c>
      <c r="F813" s="12">
        <v>19724.892</v>
      </c>
      <c r="G813" s="13">
        <f>ROUND(ROUND(E813,2)*ROUND(F813,3),2)</f>
        <v>0</v>
      </c>
    </row>
    <row r="814" spans="1:7" x14ac:dyDescent="0.25">
      <c r="D814" s="51" t="s">
        <v>22</v>
      </c>
      <c r="E814" s="8"/>
      <c r="F814" s="8"/>
      <c r="G814" s="14">
        <f>SUM(G813:G813)</f>
        <v>0</v>
      </c>
    </row>
    <row r="815" spans="1:7" x14ac:dyDescent="0.25">
      <c r="D815" s="33"/>
    </row>
    <row r="816" spans="1:7" x14ac:dyDescent="0.25">
      <c r="B816" s="8" t="s">
        <v>5</v>
      </c>
      <c r="C816" s="9" t="s">
        <v>6</v>
      </c>
      <c r="D816" s="51" t="s">
        <v>7</v>
      </c>
    </row>
    <row r="817" spans="1:7" x14ac:dyDescent="0.25">
      <c r="B817" s="8" t="s">
        <v>8</v>
      </c>
      <c r="C817" s="9" t="s">
        <v>126</v>
      </c>
      <c r="D817" s="51" t="s">
        <v>127</v>
      </c>
    </row>
    <row r="818" spans="1:7" x14ac:dyDescent="0.25">
      <c r="B818" s="8" t="s">
        <v>11</v>
      </c>
      <c r="C818" s="9" t="s">
        <v>237</v>
      </c>
      <c r="D818" s="51" t="s">
        <v>238</v>
      </c>
    </row>
    <row r="819" spans="1:7" x14ac:dyDescent="0.25">
      <c r="B819" s="8" t="s">
        <v>14</v>
      </c>
      <c r="C819" s="9" t="s">
        <v>128</v>
      </c>
      <c r="D819" s="51" t="s">
        <v>130</v>
      </c>
    </row>
    <row r="820" spans="1:7" x14ac:dyDescent="0.25">
      <c r="D820" s="33"/>
    </row>
    <row r="821" spans="1:7" ht="22.5" x14ac:dyDescent="0.25">
      <c r="A821" s="11">
        <v>1</v>
      </c>
      <c r="B821" s="11" t="s">
        <v>131</v>
      </c>
      <c r="C821" s="10" t="s">
        <v>45</v>
      </c>
      <c r="D821" s="52" t="s">
        <v>132</v>
      </c>
      <c r="E821" s="13">
        <f>VLOOKUP(B821,PREU_FEINA!$J$11:$K$1283,2,0)</f>
        <v>0</v>
      </c>
      <c r="F821" s="12">
        <v>14694.227999999999</v>
      </c>
      <c r="G821" s="13">
        <f>ROUND(ROUND(E821,2)*ROUND(F821,3),2)</f>
        <v>0</v>
      </c>
    </row>
    <row r="822" spans="1:7" x14ac:dyDescent="0.25">
      <c r="D822" s="51" t="s">
        <v>22</v>
      </c>
      <c r="E822" s="8"/>
      <c r="F822" s="8"/>
      <c r="G822" s="14">
        <f>SUM(G821:G821)</f>
        <v>0</v>
      </c>
    </row>
    <row r="823" spans="1:7" x14ac:dyDescent="0.25">
      <c r="D823" s="33"/>
    </row>
    <row r="824" spans="1:7" x14ac:dyDescent="0.25">
      <c r="B824" s="8" t="s">
        <v>5</v>
      </c>
      <c r="C824" s="9" t="s">
        <v>6</v>
      </c>
      <c r="D824" s="51" t="s">
        <v>7</v>
      </c>
    </row>
    <row r="825" spans="1:7" x14ac:dyDescent="0.25">
      <c r="B825" s="8" t="s">
        <v>8</v>
      </c>
      <c r="C825" s="9" t="s">
        <v>126</v>
      </c>
      <c r="D825" s="51" t="s">
        <v>127</v>
      </c>
    </row>
    <row r="826" spans="1:7" x14ac:dyDescent="0.25">
      <c r="B826" s="8" t="s">
        <v>11</v>
      </c>
      <c r="C826" s="9" t="s">
        <v>239</v>
      </c>
      <c r="D826" s="51" t="s">
        <v>240</v>
      </c>
    </row>
    <row r="827" spans="1:7" x14ac:dyDescent="0.25">
      <c r="B827" s="8" t="s">
        <v>14</v>
      </c>
      <c r="C827" s="9" t="s">
        <v>128</v>
      </c>
      <c r="D827" s="51" t="s">
        <v>130</v>
      </c>
    </row>
    <row r="828" spans="1:7" x14ac:dyDescent="0.25">
      <c r="D828" s="33"/>
    </row>
    <row r="829" spans="1:7" ht="22.5" x14ac:dyDescent="0.25">
      <c r="A829" s="11">
        <v>1</v>
      </c>
      <c r="B829" s="11" t="s">
        <v>131</v>
      </c>
      <c r="C829" s="10" t="s">
        <v>45</v>
      </c>
      <c r="D829" s="52" t="s">
        <v>132</v>
      </c>
      <c r="E829" s="13">
        <f>VLOOKUP(B829,PREU_FEINA!$J$11:$K$1283,2,0)</f>
        <v>0</v>
      </c>
      <c r="F829" s="12">
        <v>1770.12</v>
      </c>
      <c r="G829" s="13">
        <f>ROUND(ROUND(E829,2)*ROUND(F829,3),2)</f>
        <v>0</v>
      </c>
    </row>
    <row r="830" spans="1:7" x14ac:dyDescent="0.25">
      <c r="D830" s="51" t="s">
        <v>22</v>
      </c>
      <c r="E830" s="8"/>
      <c r="F830" s="8"/>
      <c r="G830" s="14">
        <f>SUM(G829:G829)</f>
        <v>0</v>
      </c>
    </row>
    <row r="831" spans="1:7" x14ac:dyDescent="0.25">
      <c r="D831" s="33"/>
    </row>
    <row r="832" spans="1:7" x14ac:dyDescent="0.25">
      <c r="B832" s="8" t="s">
        <v>5</v>
      </c>
      <c r="C832" s="9" t="s">
        <v>6</v>
      </c>
      <c r="D832" s="51" t="s">
        <v>7</v>
      </c>
    </row>
    <row r="833" spans="1:7" x14ac:dyDescent="0.25">
      <c r="B833" s="8" t="s">
        <v>8</v>
      </c>
      <c r="C833" s="9" t="s">
        <v>126</v>
      </c>
      <c r="D833" s="51" t="s">
        <v>127</v>
      </c>
    </row>
    <row r="834" spans="1:7" x14ac:dyDescent="0.25">
      <c r="B834" s="8" t="s">
        <v>11</v>
      </c>
      <c r="C834" s="9" t="s">
        <v>241</v>
      </c>
      <c r="D834" s="51" t="s">
        <v>242</v>
      </c>
    </row>
    <row r="835" spans="1:7" x14ac:dyDescent="0.25">
      <c r="B835" s="8" t="s">
        <v>14</v>
      </c>
      <c r="C835" s="9" t="s">
        <v>128</v>
      </c>
      <c r="D835" s="51" t="s">
        <v>130</v>
      </c>
    </row>
    <row r="836" spans="1:7" x14ac:dyDescent="0.25">
      <c r="D836" s="33"/>
    </row>
    <row r="837" spans="1:7" ht="22.5" x14ac:dyDescent="0.25">
      <c r="A837" s="11">
        <v>1</v>
      </c>
      <c r="B837" s="11" t="s">
        <v>131</v>
      </c>
      <c r="C837" s="10" t="s">
        <v>45</v>
      </c>
      <c r="D837" s="52" t="s">
        <v>132</v>
      </c>
      <c r="E837" s="13">
        <f>VLOOKUP(B837,PREU_FEINA!$J$11:$K$1283,2,0)</f>
        <v>0</v>
      </c>
      <c r="F837" s="12">
        <v>60560.243999999999</v>
      </c>
      <c r="G837" s="13">
        <f>ROUND(ROUND(E837,2)*ROUND(F837,3),2)</f>
        <v>0</v>
      </c>
    </row>
    <row r="838" spans="1:7" x14ac:dyDescent="0.25">
      <c r="D838" s="51" t="s">
        <v>22</v>
      </c>
      <c r="E838" s="8"/>
      <c r="F838" s="8"/>
      <c r="G838" s="14">
        <f>SUM(G837:G837)</f>
        <v>0</v>
      </c>
    </row>
    <row r="839" spans="1:7" x14ac:dyDescent="0.25">
      <c r="D839" s="33"/>
    </row>
    <row r="840" spans="1:7" x14ac:dyDescent="0.25">
      <c r="B840" s="8" t="s">
        <v>5</v>
      </c>
      <c r="C840" s="9" t="s">
        <v>6</v>
      </c>
      <c r="D840" s="51" t="s">
        <v>7</v>
      </c>
    </row>
    <row r="841" spans="1:7" x14ac:dyDescent="0.25">
      <c r="B841" s="8" t="s">
        <v>8</v>
      </c>
      <c r="C841" s="9" t="s">
        <v>126</v>
      </c>
      <c r="D841" s="51" t="s">
        <v>127</v>
      </c>
    </row>
    <row r="842" spans="1:7" x14ac:dyDescent="0.25">
      <c r="B842" s="8" t="s">
        <v>11</v>
      </c>
      <c r="C842" s="9" t="s">
        <v>243</v>
      </c>
      <c r="D842" s="51" t="s">
        <v>244</v>
      </c>
    </row>
    <row r="843" spans="1:7" x14ac:dyDescent="0.25">
      <c r="B843" s="8" t="s">
        <v>14</v>
      </c>
      <c r="C843" s="9" t="s">
        <v>128</v>
      </c>
      <c r="D843" s="51" t="s">
        <v>130</v>
      </c>
    </row>
    <row r="844" spans="1:7" x14ac:dyDescent="0.25">
      <c r="D844" s="33"/>
    </row>
    <row r="845" spans="1:7" ht="22.5" x14ac:dyDescent="0.25">
      <c r="A845" s="11">
        <v>1</v>
      </c>
      <c r="B845" s="11" t="s">
        <v>131</v>
      </c>
      <c r="C845" s="10" t="s">
        <v>45</v>
      </c>
      <c r="D845" s="52" t="s">
        <v>132</v>
      </c>
      <c r="E845" s="13">
        <f>VLOOKUP(B845,PREU_FEINA!$J$11:$K$1283,2,0)</f>
        <v>0</v>
      </c>
      <c r="F845" s="12">
        <v>92306.195999999996</v>
      </c>
      <c r="G845" s="13">
        <f>ROUND(ROUND(E845,2)*ROUND(F845,3),2)</f>
        <v>0</v>
      </c>
    </row>
    <row r="846" spans="1:7" x14ac:dyDescent="0.25">
      <c r="D846" s="51" t="s">
        <v>22</v>
      </c>
      <c r="E846" s="8"/>
      <c r="F846" s="8"/>
      <c r="G846" s="14">
        <f>SUM(G845:G845)</f>
        <v>0</v>
      </c>
    </row>
    <row r="847" spans="1:7" x14ac:dyDescent="0.25">
      <c r="D847" s="33"/>
    </row>
    <row r="848" spans="1:7" x14ac:dyDescent="0.25">
      <c r="B848" s="8" t="s">
        <v>5</v>
      </c>
      <c r="C848" s="9" t="s">
        <v>6</v>
      </c>
      <c r="D848" s="51" t="s">
        <v>7</v>
      </c>
    </row>
    <row r="849" spans="1:7" x14ac:dyDescent="0.25">
      <c r="B849" s="8" t="s">
        <v>8</v>
      </c>
      <c r="C849" s="9" t="s">
        <v>126</v>
      </c>
      <c r="D849" s="51" t="s">
        <v>127</v>
      </c>
    </row>
    <row r="850" spans="1:7" x14ac:dyDescent="0.25">
      <c r="B850" s="8" t="s">
        <v>11</v>
      </c>
      <c r="C850" s="9" t="s">
        <v>245</v>
      </c>
      <c r="D850" s="51" t="s">
        <v>246</v>
      </c>
    </row>
    <row r="851" spans="1:7" x14ac:dyDescent="0.25">
      <c r="B851" s="8" t="s">
        <v>14</v>
      </c>
      <c r="C851" s="9" t="s">
        <v>128</v>
      </c>
      <c r="D851" s="51" t="s">
        <v>130</v>
      </c>
    </row>
    <row r="852" spans="1:7" x14ac:dyDescent="0.25">
      <c r="D852" s="33"/>
    </row>
    <row r="853" spans="1:7" ht="22.5" x14ac:dyDescent="0.25">
      <c r="A853" s="11">
        <v>1</v>
      </c>
      <c r="B853" s="11" t="s">
        <v>131</v>
      </c>
      <c r="C853" s="10" t="s">
        <v>45</v>
      </c>
      <c r="D853" s="52" t="s">
        <v>132</v>
      </c>
      <c r="E853" s="13">
        <f>VLOOKUP(B853,PREU_FEINA!$J$11:$K$1283,2,0)</f>
        <v>0</v>
      </c>
      <c r="F853" s="12">
        <v>11234.52</v>
      </c>
      <c r="G853" s="13">
        <f>ROUND(ROUND(E853,2)*ROUND(F853,3),2)</f>
        <v>0</v>
      </c>
    </row>
    <row r="854" spans="1:7" x14ac:dyDescent="0.25">
      <c r="D854" s="51" t="s">
        <v>22</v>
      </c>
      <c r="E854" s="8"/>
      <c r="F854" s="8"/>
      <c r="G854" s="14">
        <f>SUM(G853:G853)</f>
        <v>0</v>
      </c>
    </row>
    <row r="855" spans="1:7" x14ac:dyDescent="0.25">
      <c r="D855" s="33"/>
    </row>
    <row r="856" spans="1:7" x14ac:dyDescent="0.25">
      <c r="B856" s="8" t="s">
        <v>5</v>
      </c>
      <c r="C856" s="9" t="s">
        <v>6</v>
      </c>
      <c r="D856" s="51" t="s">
        <v>7</v>
      </c>
    </row>
    <row r="857" spans="1:7" x14ac:dyDescent="0.25">
      <c r="B857" s="8" t="s">
        <v>8</v>
      </c>
      <c r="C857" s="9" t="s">
        <v>247</v>
      </c>
      <c r="D857" s="51" t="s">
        <v>248</v>
      </c>
    </row>
    <row r="858" spans="1:7" x14ac:dyDescent="0.25">
      <c r="B858" s="8" t="s">
        <v>11</v>
      </c>
      <c r="C858" s="9" t="s">
        <v>47</v>
      </c>
      <c r="D858" s="51" t="s">
        <v>249</v>
      </c>
    </row>
    <row r="859" spans="1:7" x14ac:dyDescent="0.25">
      <c r="B859" s="8" t="s">
        <v>14</v>
      </c>
      <c r="C859" s="9" t="s">
        <v>128</v>
      </c>
      <c r="D859" s="51" t="s">
        <v>130</v>
      </c>
    </row>
    <row r="860" spans="1:7" x14ac:dyDescent="0.25">
      <c r="D860" s="33"/>
    </row>
    <row r="861" spans="1:7" ht="22.5" x14ac:dyDescent="0.25">
      <c r="A861" s="11">
        <v>1</v>
      </c>
      <c r="B861" s="11" t="s">
        <v>131</v>
      </c>
      <c r="C861" s="10" t="s">
        <v>45</v>
      </c>
      <c r="D861" s="52" t="s">
        <v>132</v>
      </c>
      <c r="E861" s="13">
        <f>VLOOKUP(B861,PREU_FEINA!$J$11:$K$1283,2,0)</f>
        <v>0</v>
      </c>
      <c r="F861" s="12">
        <v>7691.16</v>
      </c>
      <c r="G861" s="13">
        <f>ROUND(ROUND(E861,2)*ROUND(F861,3),2)</f>
        <v>0</v>
      </c>
    </row>
    <row r="862" spans="1:7" x14ac:dyDescent="0.25">
      <c r="D862" s="51" t="s">
        <v>22</v>
      </c>
      <c r="E862" s="8"/>
      <c r="F862" s="8"/>
      <c r="G862" s="14">
        <f>SUM(G861:G861)</f>
        <v>0</v>
      </c>
    </row>
    <row r="863" spans="1:7" x14ac:dyDescent="0.25">
      <c r="D863" s="33"/>
    </row>
    <row r="864" spans="1:7" x14ac:dyDescent="0.25">
      <c r="B864" s="8" t="s">
        <v>5</v>
      </c>
      <c r="C864" s="9" t="s">
        <v>6</v>
      </c>
      <c r="D864" s="51" t="s">
        <v>7</v>
      </c>
    </row>
    <row r="865" spans="1:7" x14ac:dyDescent="0.25">
      <c r="B865" s="8" t="s">
        <v>8</v>
      </c>
      <c r="C865" s="9" t="s">
        <v>247</v>
      </c>
      <c r="D865" s="51" t="s">
        <v>248</v>
      </c>
    </row>
    <row r="866" spans="1:7" x14ac:dyDescent="0.25">
      <c r="B866" s="8" t="s">
        <v>11</v>
      </c>
      <c r="C866" s="9" t="s">
        <v>51</v>
      </c>
      <c r="D866" s="51" t="s">
        <v>250</v>
      </c>
    </row>
    <row r="867" spans="1:7" x14ac:dyDescent="0.25">
      <c r="B867" s="8" t="s">
        <v>14</v>
      </c>
      <c r="C867" s="9" t="s">
        <v>128</v>
      </c>
      <c r="D867" s="51" t="s">
        <v>130</v>
      </c>
    </row>
    <row r="868" spans="1:7" x14ac:dyDescent="0.25">
      <c r="D868" s="33"/>
    </row>
    <row r="869" spans="1:7" ht="22.5" x14ac:dyDescent="0.25">
      <c r="A869" s="11">
        <v>1</v>
      </c>
      <c r="B869" s="11" t="s">
        <v>131</v>
      </c>
      <c r="C869" s="10" t="s">
        <v>45</v>
      </c>
      <c r="D869" s="52" t="s">
        <v>132</v>
      </c>
      <c r="E869" s="13">
        <f>VLOOKUP(B869,PREU_FEINA!$J$11:$K$1283,2,0)</f>
        <v>0</v>
      </c>
      <c r="F869" s="12">
        <v>32522.14</v>
      </c>
      <c r="G869" s="13">
        <f>ROUND(ROUND(E869,2)*ROUND(F869,3),2)</f>
        <v>0</v>
      </c>
    </row>
    <row r="870" spans="1:7" x14ac:dyDescent="0.25">
      <c r="D870" s="51" t="s">
        <v>22</v>
      </c>
      <c r="E870" s="8"/>
      <c r="F870" s="8"/>
      <c r="G870" s="14">
        <f>SUM(G869:G869)</f>
        <v>0</v>
      </c>
    </row>
    <row r="871" spans="1:7" x14ac:dyDescent="0.25">
      <c r="D871" s="33"/>
    </row>
    <row r="872" spans="1:7" x14ac:dyDescent="0.25">
      <c r="B872" s="8" t="s">
        <v>5</v>
      </c>
      <c r="C872" s="9" t="s">
        <v>6</v>
      </c>
      <c r="D872" s="51" t="s">
        <v>7</v>
      </c>
    </row>
    <row r="873" spans="1:7" x14ac:dyDescent="0.25">
      <c r="B873" s="8" t="s">
        <v>8</v>
      </c>
      <c r="C873" s="9" t="s">
        <v>247</v>
      </c>
      <c r="D873" s="51" t="s">
        <v>248</v>
      </c>
    </row>
    <row r="874" spans="1:7" x14ac:dyDescent="0.25">
      <c r="B874" s="8" t="s">
        <v>11</v>
      </c>
      <c r="C874" s="9" t="s">
        <v>155</v>
      </c>
      <c r="D874" s="51" t="s">
        <v>251</v>
      </c>
    </row>
    <row r="875" spans="1:7" x14ac:dyDescent="0.25">
      <c r="B875" s="8" t="s">
        <v>14</v>
      </c>
      <c r="C875" s="9" t="s">
        <v>128</v>
      </c>
      <c r="D875" s="51" t="s">
        <v>130</v>
      </c>
    </row>
    <row r="876" spans="1:7" x14ac:dyDescent="0.25">
      <c r="D876" s="33"/>
    </row>
    <row r="877" spans="1:7" ht="22.5" x14ac:dyDescent="0.25">
      <c r="A877" s="11">
        <v>1</v>
      </c>
      <c r="B877" s="11" t="s">
        <v>131</v>
      </c>
      <c r="C877" s="10" t="s">
        <v>45</v>
      </c>
      <c r="D877" s="52" t="s">
        <v>132</v>
      </c>
      <c r="E877" s="13">
        <f>VLOOKUP(B877,PREU_FEINA!$J$11:$K$1283,2,0)</f>
        <v>0</v>
      </c>
      <c r="F877" s="12">
        <v>62284.959999999999</v>
      </c>
      <c r="G877" s="13">
        <f>ROUND(ROUND(E877,2)*ROUND(F877,3),2)</f>
        <v>0</v>
      </c>
    </row>
    <row r="878" spans="1:7" x14ac:dyDescent="0.25">
      <c r="D878" s="51" t="s">
        <v>22</v>
      </c>
      <c r="E878" s="8"/>
      <c r="F878" s="8"/>
      <c r="G878" s="14">
        <f>SUM(G877:G877)</f>
        <v>0</v>
      </c>
    </row>
    <row r="879" spans="1:7" x14ac:dyDescent="0.25">
      <c r="D879" s="33"/>
    </row>
    <row r="880" spans="1:7" x14ac:dyDescent="0.25">
      <c r="B880" s="8" t="s">
        <v>5</v>
      </c>
      <c r="C880" s="9" t="s">
        <v>6</v>
      </c>
      <c r="D880" s="51" t="s">
        <v>7</v>
      </c>
    </row>
    <row r="881" spans="1:7" x14ac:dyDescent="0.25">
      <c r="B881" s="8" t="s">
        <v>8</v>
      </c>
      <c r="C881" s="9" t="s">
        <v>247</v>
      </c>
      <c r="D881" s="51" t="s">
        <v>248</v>
      </c>
    </row>
    <row r="882" spans="1:7" x14ac:dyDescent="0.25">
      <c r="B882" s="8" t="s">
        <v>11</v>
      </c>
      <c r="C882" s="9" t="s">
        <v>157</v>
      </c>
      <c r="D882" s="51" t="s">
        <v>252</v>
      </c>
    </row>
    <row r="883" spans="1:7" x14ac:dyDescent="0.25">
      <c r="B883" s="8" t="s">
        <v>14</v>
      </c>
      <c r="C883" s="9" t="s">
        <v>128</v>
      </c>
      <c r="D883" s="51" t="s">
        <v>130</v>
      </c>
    </row>
    <row r="884" spans="1:7" x14ac:dyDescent="0.25">
      <c r="D884" s="33"/>
    </row>
    <row r="885" spans="1:7" ht="22.5" x14ac:dyDescent="0.25">
      <c r="A885" s="11">
        <v>1</v>
      </c>
      <c r="B885" s="11" t="s">
        <v>131</v>
      </c>
      <c r="C885" s="10" t="s">
        <v>45</v>
      </c>
      <c r="D885" s="52" t="s">
        <v>132</v>
      </c>
      <c r="E885" s="13">
        <f>VLOOKUP(B885,PREU_FEINA!$J$11:$K$1283,2,0)</f>
        <v>0</v>
      </c>
      <c r="F885" s="12">
        <v>21092.57</v>
      </c>
      <c r="G885" s="13">
        <f>ROUND(ROUND(E885,2)*ROUND(F885,3),2)</f>
        <v>0</v>
      </c>
    </row>
    <row r="886" spans="1:7" x14ac:dyDescent="0.25">
      <c r="D886" s="51" t="s">
        <v>22</v>
      </c>
      <c r="E886" s="8"/>
      <c r="F886" s="8"/>
      <c r="G886" s="14">
        <f>SUM(G885:G885)</f>
        <v>0</v>
      </c>
    </row>
    <row r="887" spans="1:7" x14ac:dyDescent="0.25">
      <c r="D887" s="33"/>
    </row>
    <row r="888" spans="1:7" x14ac:dyDescent="0.25">
      <c r="B888" s="8" t="s">
        <v>5</v>
      </c>
      <c r="C888" s="9" t="s">
        <v>6</v>
      </c>
      <c r="D888" s="51" t="s">
        <v>7</v>
      </c>
    </row>
    <row r="889" spans="1:7" x14ac:dyDescent="0.25">
      <c r="B889" s="8" t="s">
        <v>8</v>
      </c>
      <c r="C889" s="9" t="s">
        <v>247</v>
      </c>
      <c r="D889" s="51" t="s">
        <v>248</v>
      </c>
    </row>
    <row r="890" spans="1:7" x14ac:dyDescent="0.25">
      <c r="B890" s="8" t="s">
        <v>11</v>
      </c>
      <c r="C890" s="9" t="s">
        <v>159</v>
      </c>
      <c r="D890" s="51" t="s">
        <v>253</v>
      </c>
    </row>
    <row r="891" spans="1:7" x14ac:dyDescent="0.25">
      <c r="B891" s="8" t="s">
        <v>14</v>
      </c>
      <c r="C891" s="9" t="s">
        <v>128</v>
      </c>
      <c r="D891" s="51" t="s">
        <v>130</v>
      </c>
    </row>
    <row r="892" spans="1:7" x14ac:dyDescent="0.25">
      <c r="D892" s="33"/>
    </row>
    <row r="893" spans="1:7" ht="22.5" x14ac:dyDescent="0.25">
      <c r="A893" s="11">
        <v>1</v>
      </c>
      <c r="B893" s="11" t="s">
        <v>131</v>
      </c>
      <c r="C893" s="10" t="s">
        <v>45</v>
      </c>
      <c r="D893" s="52" t="s">
        <v>132</v>
      </c>
      <c r="E893" s="13">
        <f>VLOOKUP(B893,PREU_FEINA!$J$11:$K$1283,2,0)</f>
        <v>0</v>
      </c>
      <c r="F893" s="12">
        <v>6026</v>
      </c>
      <c r="G893" s="13">
        <f>ROUND(ROUND(E893,2)*ROUND(F893,3),2)</f>
        <v>0</v>
      </c>
    </row>
    <row r="894" spans="1:7" x14ac:dyDescent="0.25">
      <c r="D894" s="51" t="s">
        <v>22</v>
      </c>
      <c r="E894" s="8"/>
      <c r="F894" s="8"/>
      <c r="G894" s="14">
        <f>SUM(G893:G893)</f>
        <v>0</v>
      </c>
    </row>
    <row r="895" spans="1:7" x14ac:dyDescent="0.25">
      <c r="D895" s="33"/>
    </row>
    <row r="896" spans="1:7" x14ac:dyDescent="0.25">
      <c r="B896" s="8" t="s">
        <v>5</v>
      </c>
      <c r="C896" s="9" t="s">
        <v>6</v>
      </c>
      <c r="D896" s="51" t="s">
        <v>7</v>
      </c>
    </row>
    <row r="897" spans="1:7" x14ac:dyDescent="0.25">
      <c r="B897" s="8" t="s">
        <v>8</v>
      </c>
      <c r="C897" s="9" t="s">
        <v>247</v>
      </c>
      <c r="D897" s="51" t="s">
        <v>248</v>
      </c>
    </row>
    <row r="898" spans="1:7" x14ac:dyDescent="0.25">
      <c r="B898" s="8" t="s">
        <v>11</v>
      </c>
      <c r="C898" s="9" t="s">
        <v>165</v>
      </c>
      <c r="D898" s="51" t="s">
        <v>254</v>
      </c>
    </row>
    <row r="899" spans="1:7" x14ac:dyDescent="0.25">
      <c r="B899" s="8" t="s">
        <v>14</v>
      </c>
      <c r="C899" s="9" t="s">
        <v>128</v>
      </c>
      <c r="D899" s="51" t="s">
        <v>130</v>
      </c>
    </row>
    <row r="900" spans="1:7" x14ac:dyDescent="0.25">
      <c r="D900" s="33"/>
    </row>
    <row r="901" spans="1:7" ht="22.5" x14ac:dyDescent="0.25">
      <c r="A901" s="11">
        <v>1</v>
      </c>
      <c r="B901" s="11" t="s">
        <v>131</v>
      </c>
      <c r="C901" s="10" t="s">
        <v>45</v>
      </c>
      <c r="D901" s="52" t="s">
        <v>132</v>
      </c>
      <c r="E901" s="13">
        <f>VLOOKUP(B901,PREU_FEINA!$J$11:$K$1283,2,0)</f>
        <v>0</v>
      </c>
      <c r="F901" s="12">
        <v>35312.22</v>
      </c>
      <c r="G901" s="13">
        <f>ROUND(ROUND(E901,2)*ROUND(F901,3),2)</f>
        <v>0</v>
      </c>
    </row>
    <row r="902" spans="1:7" x14ac:dyDescent="0.25">
      <c r="D902" s="51" t="s">
        <v>22</v>
      </c>
      <c r="E902" s="8"/>
      <c r="F902" s="8"/>
      <c r="G902" s="14">
        <f>SUM(G901:G901)</f>
        <v>0</v>
      </c>
    </row>
    <row r="903" spans="1:7" x14ac:dyDescent="0.25">
      <c r="D903" s="33"/>
    </row>
    <row r="904" spans="1:7" x14ac:dyDescent="0.25">
      <c r="B904" s="8" t="s">
        <v>5</v>
      </c>
      <c r="C904" s="9" t="s">
        <v>6</v>
      </c>
      <c r="D904" s="51" t="s">
        <v>7</v>
      </c>
    </row>
    <row r="905" spans="1:7" x14ac:dyDescent="0.25">
      <c r="B905" s="8" t="s">
        <v>8</v>
      </c>
      <c r="C905" s="9" t="s">
        <v>247</v>
      </c>
      <c r="D905" s="51" t="s">
        <v>248</v>
      </c>
    </row>
    <row r="906" spans="1:7" x14ac:dyDescent="0.25">
      <c r="B906" s="8" t="s">
        <v>11</v>
      </c>
      <c r="C906" s="9" t="s">
        <v>167</v>
      </c>
      <c r="D906" s="51" t="s">
        <v>255</v>
      </c>
    </row>
    <row r="907" spans="1:7" x14ac:dyDescent="0.25">
      <c r="B907" s="8" t="s">
        <v>14</v>
      </c>
      <c r="C907" s="9" t="s">
        <v>128</v>
      </c>
      <c r="D907" s="51" t="s">
        <v>130</v>
      </c>
    </row>
    <row r="908" spans="1:7" x14ac:dyDescent="0.25">
      <c r="D908" s="33"/>
    </row>
    <row r="909" spans="1:7" ht="22.5" x14ac:dyDescent="0.25">
      <c r="A909" s="11">
        <v>1</v>
      </c>
      <c r="B909" s="11" t="s">
        <v>131</v>
      </c>
      <c r="C909" s="10" t="s">
        <v>45</v>
      </c>
      <c r="D909" s="52" t="s">
        <v>132</v>
      </c>
      <c r="E909" s="13">
        <f>VLOOKUP(B909,PREU_FEINA!$J$11:$K$1283,2,0)</f>
        <v>0</v>
      </c>
      <c r="F909" s="12">
        <v>44738.04</v>
      </c>
      <c r="G909" s="13">
        <f>ROUND(ROUND(E909,2)*ROUND(F909,3),2)</f>
        <v>0</v>
      </c>
    </row>
    <row r="910" spans="1:7" x14ac:dyDescent="0.25">
      <c r="D910" s="51" t="s">
        <v>22</v>
      </c>
      <c r="E910" s="8"/>
      <c r="F910" s="8"/>
      <c r="G910" s="14">
        <f>SUM(G909:G909)</f>
        <v>0</v>
      </c>
    </row>
    <row r="911" spans="1:7" x14ac:dyDescent="0.25">
      <c r="D911" s="33"/>
    </row>
    <row r="912" spans="1:7" x14ac:dyDescent="0.25">
      <c r="B912" s="8" t="s">
        <v>5</v>
      </c>
      <c r="C912" s="9" t="s">
        <v>6</v>
      </c>
      <c r="D912" s="51" t="s">
        <v>7</v>
      </c>
    </row>
    <row r="913" spans="1:7" x14ac:dyDescent="0.25">
      <c r="B913" s="8" t="s">
        <v>8</v>
      </c>
      <c r="C913" s="9" t="s">
        <v>247</v>
      </c>
      <c r="D913" s="51" t="s">
        <v>248</v>
      </c>
    </row>
    <row r="914" spans="1:7" x14ac:dyDescent="0.25">
      <c r="B914" s="8" t="s">
        <v>11</v>
      </c>
      <c r="C914" s="9" t="s">
        <v>57</v>
      </c>
      <c r="D914" s="51" t="s">
        <v>256</v>
      </c>
    </row>
    <row r="915" spans="1:7" x14ac:dyDescent="0.25">
      <c r="B915" s="8" t="s">
        <v>14</v>
      </c>
      <c r="C915" s="9" t="s">
        <v>128</v>
      </c>
      <c r="D915" s="51" t="s">
        <v>130</v>
      </c>
    </row>
    <row r="916" spans="1:7" x14ac:dyDescent="0.25">
      <c r="D916" s="33"/>
    </row>
    <row r="917" spans="1:7" ht="22.5" x14ac:dyDescent="0.25">
      <c r="A917" s="11">
        <v>1</v>
      </c>
      <c r="B917" s="11" t="s">
        <v>131</v>
      </c>
      <c r="C917" s="10" t="s">
        <v>45</v>
      </c>
      <c r="D917" s="52" t="s">
        <v>132</v>
      </c>
      <c r="E917" s="13">
        <f>VLOOKUP(B917,PREU_FEINA!$J$11:$K$1283,2,0)</f>
        <v>0</v>
      </c>
      <c r="F917" s="12">
        <v>50874.48</v>
      </c>
      <c r="G917" s="13">
        <f>ROUND(ROUND(E917,2)*ROUND(F917,3),2)</f>
        <v>0</v>
      </c>
    </row>
    <row r="918" spans="1:7" x14ac:dyDescent="0.25">
      <c r="D918" s="51" t="s">
        <v>22</v>
      </c>
      <c r="E918" s="8"/>
      <c r="F918" s="8"/>
      <c r="G918" s="14">
        <f>SUM(G917:G917)</f>
        <v>0</v>
      </c>
    </row>
    <row r="919" spans="1:7" x14ac:dyDescent="0.25">
      <c r="D919" s="33"/>
    </row>
    <row r="920" spans="1:7" x14ac:dyDescent="0.25">
      <c r="B920" s="8" t="s">
        <v>5</v>
      </c>
      <c r="C920" s="9" t="s">
        <v>6</v>
      </c>
      <c r="D920" s="51" t="s">
        <v>7</v>
      </c>
    </row>
    <row r="921" spans="1:7" x14ac:dyDescent="0.25">
      <c r="B921" s="8" t="s">
        <v>8</v>
      </c>
      <c r="C921" s="9" t="s">
        <v>247</v>
      </c>
      <c r="D921" s="51" t="s">
        <v>248</v>
      </c>
    </row>
    <row r="922" spans="1:7" x14ac:dyDescent="0.25">
      <c r="B922" s="8" t="s">
        <v>11</v>
      </c>
      <c r="C922" s="9" t="s">
        <v>61</v>
      </c>
      <c r="D922" s="51" t="s">
        <v>257</v>
      </c>
    </row>
    <row r="923" spans="1:7" x14ac:dyDescent="0.25">
      <c r="B923" s="8" t="s">
        <v>14</v>
      </c>
      <c r="C923" s="9" t="s">
        <v>128</v>
      </c>
      <c r="D923" s="51" t="s">
        <v>130</v>
      </c>
    </row>
    <row r="924" spans="1:7" x14ac:dyDescent="0.25">
      <c r="D924" s="33"/>
    </row>
    <row r="925" spans="1:7" ht="22.5" x14ac:dyDescent="0.25">
      <c r="A925" s="11">
        <v>1</v>
      </c>
      <c r="B925" s="11" t="s">
        <v>131</v>
      </c>
      <c r="C925" s="10" t="s">
        <v>45</v>
      </c>
      <c r="D925" s="52" t="s">
        <v>132</v>
      </c>
      <c r="E925" s="13">
        <f>VLOOKUP(B925,PREU_FEINA!$J$11:$K$1283,2,0)</f>
        <v>0</v>
      </c>
      <c r="F925" s="12">
        <v>13621.78</v>
      </c>
      <c r="G925" s="13">
        <f>ROUND(ROUND(E925,2)*ROUND(F925,3),2)</f>
        <v>0</v>
      </c>
    </row>
    <row r="926" spans="1:7" x14ac:dyDescent="0.25">
      <c r="D926" s="51" t="s">
        <v>22</v>
      </c>
      <c r="E926" s="8"/>
      <c r="F926" s="8"/>
      <c r="G926" s="14">
        <f>SUM(G925:G925)</f>
        <v>0</v>
      </c>
    </row>
    <row r="927" spans="1:7" x14ac:dyDescent="0.25">
      <c r="D927" s="33"/>
    </row>
    <row r="928" spans="1:7" x14ac:dyDescent="0.25">
      <c r="B928" s="8" t="s">
        <v>5</v>
      </c>
      <c r="C928" s="9" t="s">
        <v>6</v>
      </c>
      <c r="D928" s="51" t="s">
        <v>7</v>
      </c>
    </row>
    <row r="929" spans="1:7" x14ac:dyDescent="0.25">
      <c r="B929" s="8" t="s">
        <v>8</v>
      </c>
      <c r="C929" s="9" t="s">
        <v>247</v>
      </c>
      <c r="D929" s="51" t="s">
        <v>248</v>
      </c>
    </row>
    <row r="930" spans="1:7" x14ac:dyDescent="0.25">
      <c r="B930" s="8" t="s">
        <v>11</v>
      </c>
      <c r="C930" s="9" t="s">
        <v>65</v>
      </c>
      <c r="D930" s="51" t="s">
        <v>258</v>
      </c>
    </row>
    <row r="931" spans="1:7" x14ac:dyDescent="0.25">
      <c r="B931" s="8" t="s">
        <v>14</v>
      </c>
      <c r="C931" s="9" t="s">
        <v>51</v>
      </c>
      <c r="D931" s="51" t="s">
        <v>52</v>
      </c>
    </row>
    <row r="932" spans="1:7" x14ac:dyDescent="0.25">
      <c r="D932" s="33"/>
    </row>
    <row r="933" spans="1:7" ht="33.75" x14ac:dyDescent="0.25">
      <c r="A933" s="11">
        <v>1</v>
      </c>
      <c r="B933" s="11" t="s">
        <v>53</v>
      </c>
      <c r="C933" s="10" t="s">
        <v>45</v>
      </c>
      <c r="D933" s="52" t="s">
        <v>54</v>
      </c>
      <c r="E933" s="13">
        <f>VLOOKUP(B933,PREU_FEINA!$J$11:$K$1283,2,0)</f>
        <v>0</v>
      </c>
      <c r="F933" s="12">
        <v>7358.97</v>
      </c>
      <c r="G933" s="13">
        <f>ROUND(ROUND(E933,2)*ROUND(F933,3),2)</f>
        <v>0</v>
      </c>
    </row>
    <row r="934" spans="1:7" x14ac:dyDescent="0.25">
      <c r="D934" s="51" t="s">
        <v>22</v>
      </c>
      <c r="E934" s="8"/>
      <c r="F934" s="8"/>
      <c r="G934" s="14">
        <f>SUM(G933:G933)</f>
        <v>0</v>
      </c>
    </row>
    <row r="935" spans="1:7" x14ac:dyDescent="0.25">
      <c r="D935" s="33"/>
    </row>
    <row r="936" spans="1:7" x14ac:dyDescent="0.25">
      <c r="B936" s="8" t="s">
        <v>5</v>
      </c>
      <c r="C936" s="9" t="s">
        <v>6</v>
      </c>
      <c r="D936" s="51" t="s">
        <v>7</v>
      </c>
    </row>
    <row r="937" spans="1:7" x14ac:dyDescent="0.25">
      <c r="B937" s="8" t="s">
        <v>8</v>
      </c>
      <c r="C937" s="9" t="s">
        <v>247</v>
      </c>
      <c r="D937" s="51" t="s">
        <v>248</v>
      </c>
    </row>
    <row r="938" spans="1:7" x14ac:dyDescent="0.25">
      <c r="B938" s="8" t="s">
        <v>11</v>
      </c>
      <c r="C938" s="9" t="s">
        <v>69</v>
      </c>
      <c r="D938" s="51" t="s">
        <v>259</v>
      </c>
    </row>
    <row r="939" spans="1:7" x14ac:dyDescent="0.25">
      <c r="B939" s="8" t="s">
        <v>14</v>
      </c>
      <c r="C939" s="9" t="s">
        <v>128</v>
      </c>
      <c r="D939" s="51" t="s">
        <v>130</v>
      </c>
    </row>
    <row r="940" spans="1:7" x14ac:dyDescent="0.25">
      <c r="D940" s="33"/>
    </row>
    <row r="941" spans="1:7" ht="22.5" x14ac:dyDescent="0.25">
      <c r="A941" s="11">
        <v>1</v>
      </c>
      <c r="B941" s="11" t="s">
        <v>131</v>
      </c>
      <c r="C941" s="10" t="s">
        <v>45</v>
      </c>
      <c r="D941" s="52" t="s">
        <v>132</v>
      </c>
      <c r="E941" s="13">
        <f>VLOOKUP(B941,PREU_FEINA!$J$11:$K$1283,2,0)</f>
        <v>0</v>
      </c>
      <c r="F941" s="12">
        <v>5042.4799999999996</v>
      </c>
      <c r="G941" s="13">
        <f>ROUND(ROUND(E941,2)*ROUND(F941,3),2)</f>
        <v>0</v>
      </c>
    </row>
    <row r="942" spans="1:7" x14ac:dyDescent="0.25">
      <c r="D942" s="51" t="s">
        <v>22</v>
      </c>
      <c r="E942" s="8"/>
      <c r="F942" s="8"/>
      <c r="G942" s="14">
        <f>SUM(G941:G941)</f>
        <v>0</v>
      </c>
    </row>
    <row r="943" spans="1:7" x14ac:dyDescent="0.25">
      <c r="D943" s="33"/>
    </row>
    <row r="944" spans="1:7" x14ac:dyDescent="0.25">
      <c r="B944" s="8" t="s">
        <v>5</v>
      </c>
      <c r="C944" s="9" t="s">
        <v>6</v>
      </c>
      <c r="D944" s="51" t="s">
        <v>7</v>
      </c>
    </row>
    <row r="945" spans="1:7" x14ac:dyDescent="0.25">
      <c r="B945" s="8" t="s">
        <v>8</v>
      </c>
      <c r="C945" s="9" t="s">
        <v>247</v>
      </c>
      <c r="D945" s="51" t="s">
        <v>248</v>
      </c>
    </row>
    <row r="946" spans="1:7" x14ac:dyDescent="0.25">
      <c r="B946" s="8" t="s">
        <v>11</v>
      </c>
      <c r="C946" s="9" t="s">
        <v>173</v>
      </c>
      <c r="D946" s="51" t="s">
        <v>260</v>
      </c>
    </row>
    <row r="947" spans="1:7" x14ac:dyDescent="0.25">
      <c r="B947" s="8" t="s">
        <v>14</v>
      </c>
      <c r="C947" s="9" t="s">
        <v>133</v>
      </c>
      <c r="D947" s="51" t="s">
        <v>134</v>
      </c>
    </row>
    <row r="948" spans="1:7" x14ac:dyDescent="0.25">
      <c r="D948" s="33"/>
    </row>
    <row r="949" spans="1:7" ht="33.75" x14ac:dyDescent="0.25">
      <c r="A949" s="11">
        <v>1</v>
      </c>
      <c r="B949" s="11" t="s">
        <v>135</v>
      </c>
      <c r="C949" s="10" t="s">
        <v>45</v>
      </c>
      <c r="D949" s="52" t="s">
        <v>136</v>
      </c>
      <c r="E949" s="13">
        <f>VLOOKUP(B949,PREU_FEINA!$J$11:$K$1283,2,0)</f>
        <v>0</v>
      </c>
      <c r="F949" s="12">
        <v>312.06799999999998</v>
      </c>
      <c r="G949" s="13">
        <f>ROUND(ROUND(E949,2)*ROUND(F949,3),2)</f>
        <v>0</v>
      </c>
    </row>
    <row r="950" spans="1:7" x14ac:dyDescent="0.25">
      <c r="D950" s="51" t="s">
        <v>22</v>
      </c>
      <c r="E950" s="8"/>
      <c r="F950" s="8"/>
      <c r="G950" s="14">
        <f>SUM(G949:G949)</f>
        <v>0</v>
      </c>
    </row>
    <row r="951" spans="1:7" x14ac:dyDescent="0.25">
      <c r="D951" s="33"/>
    </row>
    <row r="952" spans="1:7" x14ac:dyDescent="0.25">
      <c r="B952" s="8" t="s">
        <v>5</v>
      </c>
      <c r="C952" s="9" t="s">
        <v>6</v>
      </c>
      <c r="D952" s="51" t="s">
        <v>7</v>
      </c>
    </row>
    <row r="953" spans="1:7" x14ac:dyDescent="0.25">
      <c r="B953" s="8" t="s">
        <v>8</v>
      </c>
      <c r="C953" s="9" t="s">
        <v>247</v>
      </c>
      <c r="D953" s="51" t="s">
        <v>248</v>
      </c>
    </row>
    <row r="954" spans="1:7" x14ac:dyDescent="0.25">
      <c r="B954" s="8" t="s">
        <v>11</v>
      </c>
      <c r="C954" s="9" t="s">
        <v>175</v>
      </c>
      <c r="D954" s="51" t="s">
        <v>261</v>
      </c>
    </row>
    <row r="955" spans="1:7" x14ac:dyDescent="0.25">
      <c r="B955" s="8" t="s">
        <v>14</v>
      </c>
      <c r="C955" s="9" t="s">
        <v>128</v>
      </c>
      <c r="D955" s="51" t="s">
        <v>130</v>
      </c>
    </row>
    <row r="956" spans="1:7" x14ac:dyDescent="0.25">
      <c r="D956" s="33"/>
    </row>
    <row r="957" spans="1:7" ht="22.5" x14ac:dyDescent="0.25">
      <c r="A957" s="11">
        <v>1</v>
      </c>
      <c r="B957" s="11" t="s">
        <v>131</v>
      </c>
      <c r="C957" s="10" t="s">
        <v>45</v>
      </c>
      <c r="D957" s="52" t="s">
        <v>132</v>
      </c>
      <c r="E957" s="13">
        <f>VLOOKUP(B957,PREU_FEINA!$J$11:$K$1283,2,0)</f>
        <v>0</v>
      </c>
      <c r="F957" s="12">
        <v>1455.8520000000001</v>
      </c>
      <c r="G957" s="13">
        <f>ROUND(ROUND(E957,2)*ROUND(F957,3),2)</f>
        <v>0</v>
      </c>
    </row>
    <row r="958" spans="1:7" x14ac:dyDescent="0.25">
      <c r="D958" s="51" t="s">
        <v>22</v>
      </c>
      <c r="E958" s="8"/>
      <c r="F958" s="8"/>
      <c r="G958" s="14">
        <f>SUM(G957:G957)</f>
        <v>0</v>
      </c>
    </row>
    <row r="959" spans="1:7" x14ac:dyDescent="0.25">
      <c r="D959" s="33"/>
    </row>
    <row r="960" spans="1:7" x14ac:dyDescent="0.25">
      <c r="B960" s="8" t="s">
        <v>5</v>
      </c>
      <c r="C960" s="9" t="s">
        <v>6</v>
      </c>
      <c r="D960" s="51" t="s">
        <v>7</v>
      </c>
    </row>
    <row r="961" spans="1:7" x14ac:dyDescent="0.25">
      <c r="B961" s="8" t="s">
        <v>8</v>
      </c>
      <c r="C961" s="9" t="s">
        <v>247</v>
      </c>
      <c r="D961" s="51" t="s">
        <v>248</v>
      </c>
    </row>
    <row r="962" spans="1:7" x14ac:dyDescent="0.25">
      <c r="B962" s="8" t="s">
        <v>11</v>
      </c>
      <c r="C962" s="9" t="s">
        <v>179</v>
      </c>
      <c r="D962" s="51" t="s">
        <v>262</v>
      </c>
    </row>
    <row r="963" spans="1:7" x14ac:dyDescent="0.25">
      <c r="B963" s="8" t="s">
        <v>14</v>
      </c>
      <c r="C963" s="9" t="s">
        <v>42</v>
      </c>
      <c r="D963" s="51" t="s">
        <v>43</v>
      </c>
    </row>
    <row r="964" spans="1:7" x14ac:dyDescent="0.25">
      <c r="D964" s="33"/>
    </row>
    <row r="965" spans="1:7" ht="22.5" x14ac:dyDescent="0.25">
      <c r="A965" s="11">
        <v>1</v>
      </c>
      <c r="B965" s="11" t="s">
        <v>44</v>
      </c>
      <c r="C965" s="10" t="s">
        <v>45</v>
      </c>
      <c r="D965" s="52" t="s">
        <v>46</v>
      </c>
      <c r="E965" s="13">
        <f>VLOOKUP(B965,PREU_FEINA!$J$11:$K$1283,2,0)</f>
        <v>0</v>
      </c>
      <c r="F965" s="12">
        <v>36811.769999999997</v>
      </c>
      <c r="G965" s="13">
        <f>ROUND(ROUND(E965,2)*ROUND(F965,3),2)</f>
        <v>0</v>
      </c>
    </row>
    <row r="966" spans="1:7" x14ac:dyDescent="0.25">
      <c r="D966" s="51" t="s">
        <v>22</v>
      </c>
      <c r="E966" s="8"/>
      <c r="F966" s="8"/>
      <c r="G966" s="14">
        <f>SUM(G965:G965)</f>
        <v>0</v>
      </c>
    </row>
    <row r="967" spans="1:7" x14ac:dyDescent="0.25">
      <c r="D967" s="33"/>
    </row>
    <row r="968" spans="1:7" x14ac:dyDescent="0.25">
      <c r="B968" s="8" t="s">
        <v>5</v>
      </c>
      <c r="C968" s="9" t="s">
        <v>6</v>
      </c>
      <c r="D968" s="51" t="s">
        <v>7</v>
      </c>
    </row>
    <row r="969" spans="1:7" x14ac:dyDescent="0.25">
      <c r="B969" s="8" t="s">
        <v>8</v>
      </c>
      <c r="C969" s="9" t="s">
        <v>247</v>
      </c>
      <c r="D969" s="51" t="s">
        <v>248</v>
      </c>
    </row>
    <row r="970" spans="1:7" x14ac:dyDescent="0.25">
      <c r="B970" s="8" t="s">
        <v>11</v>
      </c>
      <c r="C970" s="9" t="s">
        <v>181</v>
      </c>
      <c r="D970" s="51" t="s">
        <v>263</v>
      </c>
    </row>
    <row r="971" spans="1:7" x14ac:dyDescent="0.25">
      <c r="B971" s="8" t="s">
        <v>14</v>
      </c>
      <c r="C971" s="9" t="s">
        <v>42</v>
      </c>
      <c r="D971" s="51" t="s">
        <v>43</v>
      </c>
    </row>
    <row r="972" spans="1:7" x14ac:dyDescent="0.25">
      <c r="D972" s="33"/>
    </row>
    <row r="973" spans="1:7" ht="22.5" x14ac:dyDescent="0.25">
      <c r="A973" s="11">
        <v>1</v>
      </c>
      <c r="B973" s="11" t="s">
        <v>44</v>
      </c>
      <c r="C973" s="10" t="s">
        <v>45</v>
      </c>
      <c r="D973" s="52" t="s">
        <v>46</v>
      </c>
      <c r="E973" s="13">
        <f>VLOOKUP(B973,PREU_FEINA!$J$11:$K$1283,2,0)</f>
        <v>0</v>
      </c>
      <c r="F973" s="12">
        <v>6853.1580000000004</v>
      </c>
      <c r="G973" s="13">
        <f>ROUND(ROUND(E973,2)*ROUND(F973,3),2)</f>
        <v>0</v>
      </c>
    </row>
    <row r="974" spans="1:7" x14ac:dyDescent="0.25">
      <c r="D974" s="51" t="s">
        <v>22</v>
      </c>
      <c r="E974" s="8"/>
      <c r="F974" s="8"/>
      <c r="G974" s="14">
        <f>SUM(G973:G973)</f>
        <v>0</v>
      </c>
    </row>
    <row r="975" spans="1:7" x14ac:dyDescent="0.25">
      <c r="D975" s="33"/>
    </row>
    <row r="976" spans="1:7" x14ac:dyDescent="0.25">
      <c r="B976" s="8" t="s">
        <v>5</v>
      </c>
      <c r="C976" s="9" t="s">
        <v>6</v>
      </c>
      <c r="D976" s="51" t="s">
        <v>7</v>
      </c>
    </row>
    <row r="977" spans="1:7" x14ac:dyDescent="0.25">
      <c r="B977" s="8" t="s">
        <v>8</v>
      </c>
      <c r="C977" s="9" t="s">
        <v>247</v>
      </c>
      <c r="D977" s="51" t="s">
        <v>248</v>
      </c>
    </row>
    <row r="978" spans="1:7" x14ac:dyDescent="0.25">
      <c r="B978" s="8" t="s">
        <v>11</v>
      </c>
      <c r="C978" s="9" t="s">
        <v>183</v>
      </c>
      <c r="D978" s="51" t="s">
        <v>264</v>
      </c>
    </row>
    <row r="979" spans="1:7" x14ac:dyDescent="0.25">
      <c r="B979" s="8" t="s">
        <v>14</v>
      </c>
      <c r="C979" s="9" t="s">
        <v>128</v>
      </c>
      <c r="D979" s="51" t="s">
        <v>130</v>
      </c>
    </row>
    <row r="980" spans="1:7" x14ac:dyDescent="0.25">
      <c r="D980" s="33"/>
    </row>
    <row r="981" spans="1:7" ht="22.5" x14ac:dyDescent="0.25">
      <c r="A981" s="11">
        <v>1</v>
      </c>
      <c r="B981" s="11" t="s">
        <v>131</v>
      </c>
      <c r="C981" s="10" t="s">
        <v>45</v>
      </c>
      <c r="D981" s="52" t="s">
        <v>132</v>
      </c>
      <c r="E981" s="13">
        <f>VLOOKUP(B981,PREU_FEINA!$J$11:$K$1283,2,0)</f>
        <v>0</v>
      </c>
      <c r="F981" s="12">
        <v>27983.004000000001</v>
      </c>
      <c r="G981" s="13">
        <f>ROUND(ROUND(E981,2)*ROUND(F981,3),2)</f>
        <v>0</v>
      </c>
    </row>
    <row r="982" spans="1:7" x14ac:dyDescent="0.25">
      <c r="D982" s="51" t="s">
        <v>22</v>
      </c>
      <c r="E982" s="8"/>
      <c r="F982" s="8"/>
      <c r="G982" s="14">
        <f>SUM(G981:G981)</f>
        <v>0</v>
      </c>
    </row>
    <row r="983" spans="1:7" x14ac:dyDescent="0.25">
      <c r="D983" s="33"/>
    </row>
    <row r="984" spans="1:7" x14ac:dyDescent="0.25">
      <c r="D984" s="53" t="s">
        <v>265</v>
      </c>
      <c r="G984" s="16">
        <f>SUM(G9:G983)/2</f>
        <v>0</v>
      </c>
    </row>
    <row r="985" spans="1:7" x14ac:dyDescent="0.25">
      <c r="D985" s="33"/>
    </row>
    <row r="986" spans="1:7" ht="18.75" x14ac:dyDescent="0.25">
      <c r="B986" s="5"/>
      <c r="C986" s="5"/>
      <c r="D986" s="54" t="s">
        <v>549</v>
      </c>
      <c r="E986" s="5"/>
      <c r="F986" s="5"/>
      <c r="G986" s="5"/>
    </row>
    <row r="987" spans="1:7" x14ac:dyDescent="0.25">
      <c r="D987" s="33"/>
    </row>
    <row r="988" spans="1:7" x14ac:dyDescent="0.25">
      <c r="D988" s="33"/>
      <c r="E988" s="36" t="s">
        <v>2</v>
      </c>
      <c r="F988" s="36" t="s">
        <v>3</v>
      </c>
      <c r="G988" s="36" t="s">
        <v>4</v>
      </c>
    </row>
    <row r="989" spans="1:7" x14ac:dyDescent="0.25">
      <c r="D989" s="33"/>
    </row>
    <row r="990" spans="1:7" x14ac:dyDescent="0.25">
      <c r="B990" s="8" t="s">
        <v>5</v>
      </c>
      <c r="C990" s="9" t="s">
        <v>6</v>
      </c>
      <c r="D990" s="51" t="s">
        <v>539</v>
      </c>
    </row>
    <row r="991" spans="1:7" x14ac:dyDescent="0.25">
      <c r="B991" s="8" t="s">
        <v>8</v>
      </c>
      <c r="C991" s="9" t="s">
        <v>57</v>
      </c>
      <c r="D991" s="51" t="s">
        <v>540</v>
      </c>
    </row>
    <row r="992" spans="1:7" x14ac:dyDescent="0.25">
      <c r="D992" s="33"/>
    </row>
    <row r="993" spans="1:7" x14ac:dyDescent="0.25">
      <c r="A993" s="11">
        <v>1</v>
      </c>
      <c r="B993" s="11" t="s">
        <v>533</v>
      </c>
      <c r="C993" s="10" t="s">
        <v>534</v>
      </c>
      <c r="D993" s="52" t="s">
        <v>535</v>
      </c>
      <c r="E993" s="13">
        <f>VLOOKUP(B993,PREU_FEINA!$J$11:$K$1283,2,0)</f>
        <v>0</v>
      </c>
      <c r="F993" s="12">
        <v>0</v>
      </c>
      <c r="G993" s="13">
        <f>ROUND(ROUND(E993,2)*ROUND(F993,3),2)</f>
        <v>0</v>
      </c>
    </row>
    <row r="994" spans="1:7" x14ac:dyDescent="0.25">
      <c r="D994" s="51" t="s">
        <v>22</v>
      </c>
      <c r="E994" s="8"/>
      <c r="F994" s="8"/>
      <c r="G994" s="14">
        <f>SUM(G993:G993)</f>
        <v>0</v>
      </c>
    </row>
    <row r="995" spans="1:7" x14ac:dyDescent="0.25">
      <c r="D995" s="33"/>
    </row>
    <row r="996" spans="1:7" x14ac:dyDescent="0.25">
      <c r="B996" s="8" t="s">
        <v>5</v>
      </c>
      <c r="C996" s="9" t="s">
        <v>6</v>
      </c>
      <c r="D996" s="51" t="s">
        <v>539</v>
      </c>
    </row>
    <row r="997" spans="1:7" x14ac:dyDescent="0.25">
      <c r="B997" s="8" t="s">
        <v>8</v>
      </c>
      <c r="C997" s="9" t="s">
        <v>9</v>
      </c>
      <c r="D997" s="51" t="s">
        <v>541</v>
      </c>
    </row>
    <row r="998" spans="1:7" x14ac:dyDescent="0.25">
      <c r="D998" s="33"/>
    </row>
    <row r="999" spans="1:7" x14ac:dyDescent="0.25">
      <c r="A999" s="11">
        <v>1</v>
      </c>
      <c r="B999" s="11" t="s">
        <v>536</v>
      </c>
      <c r="C999" s="10" t="s">
        <v>534</v>
      </c>
      <c r="D999" s="52" t="s">
        <v>537</v>
      </c>
      <c r="E999" s="13">
        <f>VLOOKUP(B999,PREU_FEINA!$J$11:$K$1283,2,0)</f>
        <v>0</v>
      </c>
      <c r="F999" s="12">
        <v>0</v>
      </c>
      <c r="G999" s="13">
        <f>ROUND(ROUND(E999,2)*ROUND(F999,3),2)</f>
        <v>0</v>
      </c>
    </row>
    <row r="1000" spans="1:7" x14ac:dyDescent="0.25">
      <c r="D1000" s="51" t="s">
        <v>22</v>
      </c>
      <c r="E1000" s="8"/>
      <c r="F1000" s="8"/>
      <c r="G1000" s="14">
        <f>SUM(G999:G999)</f>
        <v>0</v>
      </c>
    </row>
    <row r="1001" spans="1:7" x14ac:dyDescent="0.25">
      <c r="D1001" s="33"/>
    </row>
    <row r="1002" spans="1:7" x14ac:dyDescent="0.25">
      <c r="B1002" s="8" t="s">
        <v>5</v>
      </c>
      <c r="C1002" s="9" t="s">
        <v>6</v>
      </c>
      <c r="D1002" s="51" t="s">
        <v>539</v>
      </c>
    </row>
    <row r="1003" spans="1:7" x14ac:dyDescent="0.25">
      <c r="B1003" s="8" t="s">
        <v>8</v>
      </c>
      <c r="C1003" s="9" t="s">
        <v>126</v>
      </c>
      <c r="D1003" s="51" t="s">
        <v>127</v>
      </c>
    </row>
    <row r="1004" spans="1:7" x14ac:dyDescent="0.25">
      <c r="B1004" s="8" t="s">
        <v>11</v>
      </c>
      <c r="C1004" s="9" t="s">
        <v>128</v>
      </c>
      <c r="D1004" s="51" t="s">
        <v>129</v>
      </c>
    </row>
    <row r="1005" spans="1:7" x14ac:dyDescent="0.25">
      <c r="B1005" s="8" t="s">
        <v>14</v>
      </c>
      <c r="C1005" s="9" t="s">
        <v>57</v>
      </c>
      <c r="D1005" s="51" t="s">
        <v>540</v>
      </c>
    </row>
    <row r="1006" spans="1:7" x14ac:dyDescent="0.25">
      <c r="D1006" s="33"/>
    </row>
    <row r="1007" spans="1:7" x14ac:dyDescent="0.25">
      <c r="A1007" s="11">
        <v>1</v>
      </c>
      <c r="B1007" s="11" t="s">
        <v>533</v>
      </c>
      <c r="C1007" s="10" t="s">
        <v>534</v>
      </c>
      <c r="D1007" s="52" t="s">
        <v>535</v>
      </c>
      <c r="E1007" s="13">
        <f>VLOOKUP(B1007,PREU_FEINA!$J$11:$K$1283,2,0)</f>
        <v>0</v>
      </c>
      <c r="F1007" s="12">
        <v>4009.1239999999998</v>
      </c>
      <c r="G1007" s="13">
        <f>ROUND(ROUND(E1007,2)*ROUND(F1007,3),2)</f>
        <v>0</v>
      </c>
    </row>
    <row r="1008" spans="1:7" x14ac:dyDescent="0.25">
      <c r="D1008" s="51" t="s">
        <v>22</v>
      </c>
      <c r="E1008" s="8"/>
      <c r="F1008" s="8"/>
      <c r="G1008" s="14">
        <f>SUM(G1007:G1007)</f>
        <v>0</v>
      </c>
    </row>
    <row r="1009" spans="1:7" x14ac:dyDescent="0.25">
      <c r="D1009" s="33"/>
    </row>
    <row r="1010" spans="1:7" x14ac:dyDescent="0.25">
      <c r="B1010" s="8" t="s">
        <v>5</v>
      </c>
      <c r="C1010" s="9" t="s">
        <v>6</v>
      </c>
      <c r="D1010" s="51" t="s">
        <v>539</v>
      </c>
    </row>
    <row r="1011" spans="1:7" x14ac:dyDescent="0.25">
      <c r="B1011" s="8" t="s">
        <v>8</v>
      </c>
      <c r="C1011" s="9" t="s">
        <v>126</v>
      </c>
      <c r="D1011" s="51" t="s">
        <v>127</v>
      </c>
    </row>
    <row r="1012" spans="1:7" x14ac:dyDescent="0.25">
      <c r="B1012" s="8" t="s">
        <v>11</v>
      </c>
      <c r="C1012" s="9" t="s">
        <v>133</v>
      </c>
      <c r="D1012" s="51" t="s">
        <v>137</v>
      </c>
    </row>
    <row r="1013" spans="1:7" x14ac:dyDescent="0.25">
      <c r="B1013" s="8" t="s">
        <v>14</v>
      </c>
      <c r="C1013" s="9" t="s">
        <v>57</v>
      </c>
      <c r="D1013" s="51" t="s">
        <v>540</v>
      </c>
    </row>
    <row r="1014" spans="1:7" x14ac:dyDescent="0.25">
      <c r="D1014" s="33"/>
    </row>
    <row r="1015" spans="1:7" x14ac:dyDescent="0.25">
      <c r="A1015" s="11">
        <v>1</v>
      </c>
      <c r="B1015" s="11" t="s">
        <v>533</v>
      </c>
      <c r="C1015" s="10" t="s">
        <v>534</v>
      </c>
      <c r="D1015" s="52" t="s">
        <v>535</v>
      </c>
      <c r="E1015" s="13">
        <f>VLOOKUP(B1015,PREU_FEINA!$J$11:$K$1283,2,0)</f>
        <v>0</v>
      </c>
      <c r="F1015" s="12">
        <v>503.06200000000001</v>
      </c>
      <c r="G1015" s="13">
        <f>ROUND(ROUND(E1015,2)*ROUND(F1015,3),2)</f>
        <v>0</v>
      </c>
    </row>
    <row r="1016" spans="1:7" x14ac:dyDescent="0.25">
      <c r="D1016" s="51" t="s">
        <v>22</v>
      </c>
      <c r="E1016" s="8"/>
      <c r="F1016" s="8"/>
      <c r="G1016" s="14">
        <f>SUM(G1015:G1015)</f>
        <v>0</v>
      </c>
    </row>
    <row r="1017" spans="1:7" x14ac:dyDescent="0.25">
      <c r="D1017" s="33"/>
    </row>
    <row r="1018" spans="1:7" x14ac:dyDescent="0.25">
      <c r="B1018" s="8" t="s">
        <v>5</v>
      </c>
      <c r="C1018" s="9" t="s">
        <v>6</v>
      </c>
      <c r="D1018" s="51" t="s">
        <v>539</v>
      </c>
    </row>
    <row r="1019" spans="1:7" x14ac:dyDescent="0.25">
      <c r="B1019" s="8" t="s">
        <v>8</v>
      </c>
      <c r="C1019" s="9" t="s">
        <v>126</v>
      </c>
      <c r="D1019" s="51" t="s">
        <v>127</v>
      </c>
    </row>
    <row r="1020" spans="1:7" x14ac:dyDescent="0.25">
      <c r="B1020" s="8" t="s">
        <v>11</v>
      </c>
      <c r="C1020" s="9" t="s">
        <v>138</v>
      </c>
      <c r="D1020" s="51" t="s">
        <v>139</v>
      </c>
    </row>
    <row r="1021" spans="1:7" x14ac:dyDescent="0.25">
      <c r="B1021" s="8" t="s">
        <v>14</v>
      </c>
      <c r="C1021" s="9" t="s">
        <v>57</v>
      </c>
      <c r="D1021" s="51" t="s">
        <v>540</v>
      </c>
    </row>
    <row r="1022" spans="1:7" x14ac:dyDescent="0.25">
      <c r="D1022" s="33"/>
    </row>
    <row r="1023" spans="1:7" x14ac:dyDescent="0.25">
      <c r="A1023" s="11">
        <v>1</v>
      </c>
      <c r="B1023" s="11" t="s">
        <v>533</v>
      </c>
      <c r="C1023" s="10" t="s">
        <v>534</v>
      </c>
      <c r="D1023" s="52" t="s">
        <v>535</v>
      </c>
      <c r="E1023" s="13">
        <f>VLOOKUP(B1023,PREU_FEINA!$J$11:$K$1283,2,0)</f>
        <v>0</v>
      </c>
      <c r="F1023" s="12">
        <v>0</v>
      </c>
      <c r="G1023" s="13">
        <f>ROUND(ROUND(E1023,2)*ROUND(F1023,3),2)</f>
        <v>0</v>
      </c>
    </row>
    <row r="1024" spans="1:7" x14ac:dyDescent="0.25">
      <c r="D1024" s="51" t="s">
        <v>22</v>
      </c>
      <c r="E1024" s="8"/>
      <c r="F1024" s="8"/>
      <c r="G1024" s="14">
        <f>SUM(G1023:G1023)</f>
        <v>0</v>
      </c>
    </row>
    <row r="1025" spans="1:7" x14ac:dyDescent="0.25">
      <c r="D1025" s="33"/>
    </row>
    <row r="1026" spans="1:7" x14ac:dyDescent="0.25">
      <c r="B1026" s="8" t="s">
        <v>5</v>
      </c>
      <c r="C1026" s="9" t="s">
        <v>6</v>
      </c>
      <c r="D1026" s="51" t="s">
        <v>539</v>
      </c>
    </row>
    <row r="1027" spans="1:7" x14ac:dyDescent="0.25">
      <c r="B1027" s="8" t="s">
        <v>8</v>
      </c>
      <c r="C1027" s="9" t="s">
        <v>126</v>
      </c>
      <c r="D1027" s="51" t="s">
        <v>127</v>
      </c>
    </row>
    <row r="1028" spans="1:7" x14ac:dyDescent="0.25">
      <c r="B1028" s="8" t="s">
        <v>11</v>
      </c>
      <c r="C1028" s="9" t="s">
        <v>140</v>
      </c>
      <c r="D1028" s="51" t="s">
        <v>141</v>
      </c>
    </row>
    <row r="1029" spans="1:7" x14ac:dyDescent="0.25">
      <c r="B1029" s="8" t="s">
        <v>14</v>
      </c>
      <c r="C1029" s="9" t="s">
        <v>57</v>
      </c>
      <c r="D1029" s="51" t="s">
        <v>540</v>
      </c>
    </row>
    <row r="1030" spans="1:7" x14ac:dyDescent="0.25">
      <c r="D1030" s="33"/>
    </row>
    <row r="1031" spans="1:7" x14ac:dyDescent="0.25">
      <c r="A1031" s="11">
        <v>1</v>
      </c>
      <c r="B1031" s="11" t="s">
        <v>533</v>
      </c>
      <c r="C1031" s="10" t="s">
        <v>534</v>
      </c>
      <c r="D1031" s="52" t="s">
        <v>535</v>
      </c>
      <c r="E1031" s="13">
        <f>VLOOKUP(B1031,PREU_FEINA!$J$11:$K$1283,2,0)</f>
        <v>0</v>
      </c>
      <c r="F1031" s="12">
        <v>0</v>
      </c>
      <c r="G1031" s="13">
        <f>ROUND(ROUND(E1031,2)*ROUND(F1031,3),2)</f>
        <v>0</v>
      </c>
    </row>
    <row r="1032" spans="1:7" x14ac:dyDescent="0.25">
      <c r="D1032" s="51" t="s">
        <v>22</v>
      </c>
      <c r="E1032" s="8"/>
      <c r="F1032" s="8"/>
      <c r="G1032" s="14">
        <f>SUM(G1031:G1031)</f>
        <v>0</v>
      </c>
    </row>
    <row r="1033" spans="1:7" x14ac:dyDescent="0.25">
      <c r="D1033" s="33"/>
    </row>
    <row r="1034" spans="1:7" x14ac:dyDescent="0.25">
      <c r="B1034" s="8" t="s">
        <v>5</v>
      </c>
      <c r="C1034" s="9" t="s">
        <v>6</v>
      </c>
      <c r="D1034" s="51" t="s">
        <v>539</v>
      </c>
    </row>
    <row r="1035" spans="1:7" x14ac:dyDescent="0.25">
      <c r="B1035" s="8" t="s">
        <v>8</v>
      </c>
      <c r="C1035" s="9" t="s">
        <v>126</v>
      </c>
      <c r="D1035" s="51" t="s">
        <v>127</v>
      </c>
    </row>
    <row r="1036" spans="1:7" x14ac:dyDescent="0.25">
      <c r="B1036" s="8" t="s">
        <v>11</v>
      </c>
      <c r="C1036" s="9" t="s">
        <v>25</v>
      </c>
      <c r="D1036" s="51" t="s">
        <v>142</v>
      </c>
    </row>
    <row r="1037" spans="1:7" x14ac:dyDescent="0.25">
      <c r="B1037" s="8" t="s">
        <v>14</v>
      </c>
      <c r="C1037" s="9" t="s">
        <v>57</v>
      </c>
      <c r="D1037" s="51" t="s">
        <v>540</v>
      </c>
    </row>
    <row r="1038" spans="1:7" x14ac:dyDescent="0.25">
      <c r="D1038" s="33"/>
    </row>
    <row r="1039" spans="1:7" x14ac:dyDescent="0.25">
      <c r="A1039" s="11">
        <v>1</v>
      </c>
      <c r="B1039" s="11" t="s">
        <v>533</v>
      </c>
      <c r="C1039" s="10" t="s">
        <v>534</v>
      </c>
      <c r="D1039" s="52" t="s">
        <v>535</v>
      </c>
      <c r="E1039" s="13">
        <f>VLOOKUP(B1039,PREU_FEINA!$J$11:$K$1283,2,0)</f>
        <v>0</v>
      </c>
      <c r="F1039" s="12">
        <v>3171.7869999999998</v>
      </c>
      <c r="G1039" s="13">
        <f>ROUND(ROUND(E1039,2)*ROUND(F1039,3),2)</f>
        <v>0</v>
      </c>
    </row>
    <row r="1040" spans="1:7" x14ac:dyDescent="0.25">
      <c r="D1040" s="51" t="s">
        <v>22</v>
      </c>
      <c r="E1040" s="8"/>
      <c r="F1040" s="8"/>
      <c r="G1040" s="14">
        <f>SUM(G1039:G1039)</f>
        <v>0</v>
      </c>
    </row>
    <row r="1041" spans="1:7" x14ac:dyDescent="0.25">
      <c r="D1041" s="33"/>
    </row>
    <row r="1042" spans="1:7" x14ac:dyDescent="0.25">
      <c r="B1042" s="8" t="s">
        <v>5</v>
      </c>
      <c r="C1042" s="9" t="s">
        <v>6</v>
      </c>
      <c r="D1042" s="51" t="s">
        <v>539</v>
      </c>
    </row>
    <row r="1043" spans="1:7" x14ac:dyDescent="0.25">
      <c r="B1043" s="8" t="s">
        <v>8</v>
      </c>
      <c r="C1043" s="9" t="s">
        <v>126</v>
      </c>
      <c r="D1043" s="51" t="s">
        <v>127</v>
      </c>
    </row>
    <row r="1044" spans="1:7" x14ac:dyDescent="0.25">
      <c r="B1044" s="8" t="s">
        <v>11</v>
      </c>
      <c r="C1044" s="9" t="s">
        <v>32</v>
      </c>
      <c r="D1044" s="51" t="s">
        <v>143</v>
      </c>
    </row>
    <row r="1045" spans="1:7" x14ac:dyDescent="0.25">
      <c r="B1045" s="8" t="s">
        <v>14</v>
      </c>
      <c r="C1045" s="9" t="s">
        <v>57</v>
      </c>
      <c r="D1045" s="51" t="s">
        <v>540</v>
      </c>
    </row>
    <row r="1046" spans="1:7" x14ac:dyDescent="0.25">
      <c r="D1046" s="33"/>
    </row>
    <row r="1047" spans="1:7" x14ac:dyDescent="0.25">
      <c r="A1047" s="11">
        <v>1</v>
      </c>
      <c r="B1047" s="11" t="s">
        <v>533</v>
      </c>
      <c r="C1047" s="10" t="s">
        <v>534</v>
      </c>
      <c r="D1047" s="52" t="s">
        <v>535</v>
      </c>
      <c r="E1047" s="13">
        <f>VLOOKUP(B1047,PREU_FEINA!$J$11:$K$1283,2,0)</f>
        <v>0</v>
      </c>
      <c r="F1047" s="12">
        <v>140.41499999999999</v>
      </c>
      <c r="G1047" s="13">
        <f>ROUND(ROUND(E1047,2)*ROUND(F1047,3),2)</f>
        <v>0</v>
      </c>
    </row>
    <row r="1048" spans="1:7" x14ac:dyDescent="0.25">
      <c r="D1048" s="51" t="s">
        <v>22</v>
      </c>
      <c r="E1048" s="8"/>
      <c r="F1048" s="8"/>
      <c r="G1048" s="14">
        <f>SUM(G1047:G1047)</f>
        <v>0</v>
      </c>
    </row>
    <row r="1049" spans="1:7" x14ac:dyDescent="0.25">
      <c r="D1049" s="33"/>
    </row>
    <row r="1050" spans="1:7" x14ac:dyDescent="0.25">
      <c r="B1050" s="8" t="s">
        <v>5</v>
      </c>
      <c r="C1050" s="9" t="s">
        <v>6</v>
      </c>
      <c r="D1050" s="51" t="s">
        <v>539</v>
      </c>
    </row>
    <row r="1051" spans="1:7" x14ac:dyDescent="0.25">
      <c r="B1051" s="8" t="s">
        <v>8</v>
      </c>
      <c r="C1051" s="9" t="s">
        <v>126</v>
      </c>
      <c r="D1051" s="51" t="s">
        <v>127</v>
      </c>
    </row>
    <row r="1052" spans="1:7" x14ac:dyDescent="0.25">
      <c r="B1052" s="8" t="s">
        <v>11</v>
      </c>
      <c r="C1052" s="9" t="s">
        <v>144</v>
      </c>
      <c r="D1052" s="51" t="s">
        <v>145</v>
      </c>
    </row>
    <row r="1053" spans="1:7" x14ac:dyDescent="0.25">
      <c r="B1053" s="8" t="s">
        <v>14</v>
      </c>
      <c r="C1053" s="9" t="s">
        <v>57</v>
      </c>
      <c r="D1053" s="51" t="s">
        <v>540</v>
      </c>
    </row>
    <row r="1054" spans="1:7" x14ac:dyDescent="0.25">
      <c r="D1054" s="33"/>
    </row>
    <row r="1055" spans="1:7" x14ac:dyDescent="0.25">
      <c r="A1055" s="11">
        <v>1</v>
      </c>
      <c r="B1055" s="11" t="s">
        <v>533</v>
      </c>
      <c r="C1055" s="10" t="s">
        <v>534</v>
      </c>
      <c r="D1055" s="52" t="s">
        <v>535</v>
      </c>
      <c r="E1055" s="13">
        <f>VLOOKUP(B1055,PREU_FEINA!$J$11:$K$1283,2,0)</f>
        <v>0</v>
      </c>
      <c r="F1055" s="12">
        <v>140.41499999999999</v>
      </c>
      <c r="G1055" s="13">
        <f>ROUND(ROUND(E1055,2)*ROUND(F1055,3),2)</f>
        <v>0</v>
      </c>
    </row>
    <row r="1056" spans="1:7" x14ac:dyDescent="0.25">
      <c r="D1056" s="51" t="s">
        <v>22</v>
      </c>
      <c r="E1056" s="8"/>
      <c r="F1056" s="8"/>
      <c r="G1056" s="14">
        <f>SUM(G1055:G1055)</f>
        <v>0</v>
      </c>
    </row>
    <row r="1057" spans="1:7" x14ac:dyDescent="0.25">
      <c r="D1057" s="33"/>
    </row>
    <row r="1058" spans="1:7" x14ac:dyDescent="0.25">
      <c r="B1058" s="8" t="s">
        <v>5</v>
      </c>
      <c r="C1058" s="9" t="s">
        <v>6</v>
      </c>
      <c r="D1058" s="51" t="s">
        <v>539</v>
      </c>
    </row>
    <row r="1059" spans="1:7" x14ac:dyDescent="0.25">
      <c r="B1059" s="8" t="s">
        <v>8</v>
      </c>
      <c r="C1059" s="9" t="s">
        <v>126</v>
      </c>
      <c r="D1059" s="51" t="s">
        <v>127</v>
      </c>
    </row>
    <row r="1060" spans="1:7" x14ac:dyDescent="0.25">
      <c r="B1060" s="8" t="s">
        <v>11</v>
      </c>
      <c r="C1060" s="9" t="s">
        <v>146</v>
      </c>
      <c r="D1060" s="51" t="s">
        <v>147</v>
      </c>
    </row>
    <row r="1061" spans="1:7" x14ac:dyDescent="0.25">
      <c r="B1061" s="8" t="s">
        <v>14</v>
      </c>
      <c r="C1061" s="9" t="s">
        <v>57</v>
      </c>
      <c r="D1061" s="51" t="s">
        <v>540</v>
      </c>
    </row>
    <row r="1062" spans="1:7" x14ac:dyDescent="0.25">
      <c r="D1062" s="33"/>
    </row>
    <row r="1063" spans="1:7" x14ac:dyDescent="0.25">
      <c r="A1063" s="11">
        <v>1</v>
      </c>
      <c r="B1063" s="11" t="s">
        <v>533</v>
      </c>
      <c r="C1063" s="10" t="s">
        <v>534</v>
      </c>
      <c r="D1063" s="52" t="s">
        <v>535</v>
      </c>
      <c r="E1063" s="13">
        <f>VLOOKUP(B1063,PREU_FEINA!$J$11:$K$1283,2,0)</f>
        <v>0</v>
      </c>
      <c r="F1063" s="12">
        <v>1175.9939999999999</v>
      </c>
      <c r="G1063" s="13">
        <f>ROUND(ROUND(E1063,2)*ROUND(F1063,3),2)</f>
        <v>0</v>
      </c>
    </row>
    <row r="1064" spans="1:7" x14ac:dyDescent="0.25">
      <c r="D1064" s="51" t="s">
        <v>22</v>
      </c>
      <c r="E1064" s="8"/>
      <c r="F1064" s="8"/>
      <c r="G1064" s="14">
        <f>SUM(G1063:G1063)</f>
        <v>0</v>
      </c>
    </row>
    <row r="1065" spans="1:7" x14ac:dyDescent="0.25">
      <c r="D1065" s="33"/>
    </row>
    <row r="1066" spans="1:7" x14ac:dyDescent="0.25">
      <c r="B1066" s="8" t="s">
        <v>5</v>
      </c>
      <c r="C1066" s="9" t="s">
        <v>6</v>
      </c>
      <c r="D1066" s="51" t="s">
        <v>539</v>
      </c>
    </row>
    <row r="1067" spans="1:7" x14ac:dyDescent="0.25">
      <c r="B1067" s="8" t="s">
        <v>8</v>
      </c>
      <c r="C1067" s="9" t="s">
        <v>126</v>
      </c>
      <c r="D1067" s="51" t="s">
        <v>127</v>
      </c>
    </row>
    <row r="1068" spans="1:7" x14ac:dyDescent="0.25">
      <c r="B1068" s="8" t="s">
        <v>11</v>
      </c>
      <c r="C1068" s="9" t="s">
        <v>148</v>
      </c>
      <c r="D1068" s="51" t="s">
        <v>149</v>
      </c>
    </row>
    <row r="1069" spans="1:7" x14ac:dyDescent="0.25">
      <c r="B1069" s="8" t="s">
        <v>14</v>
      </c>
      <c r="C1069" s="9" t="s">
        <v>57</v>
      </c>
      <c r="D1069" s="51" t="s">
        <v>540</v>
      </c>
    </row>
    <row r="1070" spans="1:7" x14ac:dyDescent="0.25">
      <c r="D1070" s="33"/>
    </row>
    <row r="1071" spans="1:7" x14ac:dyDescent="0.25">
      <c r="A1071" s="11">
        <v>1</v>
      </c>
      <c r="B1071" s="11" t="s">
        <v>533</v>
      </c>
      <c r="C1071" s="10" t="s">
        <v>534</v>
      </c>
      <c r="D1071" s="52" t="s">
        <v>535</v>
      </c>
      <c r="E1071" s="13">
        <f>VLOOKUP(B1071,PREU_FEINA!$J$11:$K$1283,2,0)</f>
        <v>0</v>
      </c>
      <c r="F1071" s="12">
        <v>130.285</v>
      </c>
      <c r="G1071" s="13">
        <f>ROUND(ROUND(E1071,2)*ROUND(F1071,3),2)</f>
        <v>0</v>
      </c>
    </row>
    <row r="1072" spans="1:7" x14ac:dyDescent="0.25">
      <c r="D1072" s="51" t="s">
        <v>22</v>
      </c>
      <c r="E1072" s="8"/>
      <c r="F1072" s="8"/>
      <c r="G1072" s="14">
        <f>SUM(G1071:G1071)</f>
        <v>0</v>
      </c>
    </row>
    <row r="1073" spans="1:7" x14ac:dyDescent="0.25">
      <c r="D1073" s="33"/>
    </row>
    <row r="1074" spans="1:7" x14ac:dyDescent="0.25">
      <c r="B1074" s="8" t="s">
        <v>5</v>
      </c>
      <c r="C1074" s="9" t="s">
        <v>6</v>
      </c>
      <c r="D1074" s="51" t="s">
        <v>539</v>
      </c>
    </row>
    <row r="1075" spans="1:7" x14ac:dyDescent="0.25">
      <c r="B1075" s="8" t="s">
        <v>8</v>
      </c>
      <c r="C1075" s="9" t="s">
        <v>126</v>
      </c>
      <c r="D1075" s="51" t="s">
        <v>127</v>
      </c>
    </row>
    <row r="1076" spans="1:7" x14ac:dyDescent="0.25">
      <c r="B1076" s="8" t="s">
        <v>11</v>
      </c>
      <c r="C1076" s="9" t="s">
        <v>150</v>
      </c>
      <c r="D1076" s="51" t="s">
        <v>151</v>
      </c>
    </row>
    <row r="1077" spans="1:7" x14ac:dyDescent="0.25">
      <c r="B1077" s="8" t="s">
        <v>14</v>
      </c>
      <c r="C1077" s="9" t="s">
        <v>57</v>
      </c>
      <c r="D1077" s="51" t="s">
        <v>540</v>
      </c>
    </row>
    <row r="1078" spans="1:7" x14ac:dyDescent="0.25">
      <c r="D1078" s="33"/>
    </row>
    <row r="1079" spans="1:7" x14ac:dyDescent="0.25">
      <c r="A1079" s="11">
        <v>1</v>
      </c>
      <c r="B1079" s="11" t="s">
        <v>533</v>
      </c>
      <c r="C1079" s="10" t="s">
        <v>534</v>
      </c>
      <c r="D1079" s="52" t="s">
        <v>535</v>
      </c>
      <c r="E1079" s="13">
        <f>VLOOKUP(B1079,PREU_FEINA!$J$11:$K$1283,2,0)</f>
        <v>0</v>
      </c>
      <c r="F1079" s="12">
        <v>41.843000000000004</v>
      </c>
      <c r="G1079" s="13">
        <f>ROUND(ROUND(E1079,2)*ROUND(F1079,3),2)</f>
        <v>0</v>
      </c>
    </row>
    <row r="1080" spans="1:7" x14ac:dyDescent="0.25">
      <c r="D1080" s="51" t="s">
        <v>22</v>
      </c>
      <c r="E1080" s="8"/>
      <c r="F1080" s="8"/>
      <c r="G1080" s="14">
        <f>SUM(G1079:G1079)</f>
        <v>0</v>
      </c>
    </row>
    <row r="1081" spans="1:7" x14ac:dyDescent="0.25">
      <c r="D1081" s="33"/>
    </row>
    <row r="1082" spans="1:7" x14ac:dyDescent="0.25">
      <c r="B1082" s="8" t="s">
        <v>5</v>
      </c>
      <c r="C1082" s="9" t="s">
        <v>6</v>
      </c>
      <c r="D1082" s="51" t="s">
        <v>539</v>
      </c>
    </row>
    <row r="1083" spans="1:7" x14ac:dyDescent="0.25">
      <c r="B1083" s="8" t="s">
        <v>8</v>
      </c>
      <c r="C1083" s="9" t="s">
        <v>126</v>
      </c>
      <c r="D1083" s="51" t="s">
        <v>127</v>
      </c>
    </row>
    <row r="1084" spans="1:7" x14ac:dyDescent="0.25">
      <c r="B1084" s="8" t="s">
        <v>11</v>
      </c>
      <c r="C1084" s="9" t="s">
        <v>42</v>
      </c>
      <c r="D1084" s="51" t="s">
        <v>152</v>
      </c>
    </row>
    <row r="1085" spans="1:7" x14ac:dyDescent="0.25">
      <c r="B1085" s="8" t="s">
        <v>14</v>
      </c>
      <c r="C1085" s="9" t="s">
        <v>57</v>
      </c>
      <c r="D1085" s="51" t="s">
        <v>540</v>
      </c>
    </row>
    <row r="1086" spans="1:7" x14ac:dyDescent="0.25">
      <c r="D1086" s="33"/>
    </row>
    <row r="1087" spans="1:7" x14ac:dyDescent="0.25">
      <c r="A1087" s="11">
        <v>1</v>
      </c>
      <c r="B1087" s="11" t="s">
        <v>533</v>
      </c>
      <c r="C1087" s="10" t="s">
        <v>534</v>
      </c>
      <c r="D1087" s="52" t="s">
        <v>535</v>
      </c>
      <c r="E1087" s="13">
        <f>VLOOKUP(B1087,PREU_FEINA!$J$11:$K$1283,2,0)</f>
        <v>0</v>
      </c>
      <c r="F1087" s="12">
        <v>101.82899999999999</v>
      </c>
      <c r="G1087" s="13">
        <f>ROUND(ROUND(E1087,2)*ROUND(F1087,3),2)</f>
        <v>0</v>
      </c>
    </row>
    <row r="1088" spans="1:7" x14ac:dyDescent="0.25">
      <c r="D1088" s="51" t="s">
        <v>22</v>
      </c>
      <c r="E1088" s="8"/>
      <c r="F1088" s="8"/>
      <c r="G1088" s="14">
        <f>SUM(G1087:G1087)</f>
        <v>0</v>
      </c>
    </row>
    <row r="1089" spans="1:7" x14ac:dyDescent="0.25">
      <c r="D1089" s="33"/>
    </row>
    <row r="1090" spans="1:7" x14ac:dyDescent="0.25">
      <c r="B1090" s="8" t="s">
        <v>5</v>
      </c>
      <c r="C1090" s="9" t="s">
        <v>6</v>
      </c>
      <c r="D1090" s="51" t="s">
        <v>539</v>
      </c>
    </row>
    <row r="1091" spans="1:7" x14ac:dyDescent="0.25">
      <c r="B1091" s="8" t="s">
        <v>8</v>
      </c>
      <c r="C1091" s="9" t="s">
        <v>126</v>
      </c>
      <c r="D1091" s="51" t="s">
        <v>127</v>
      </c>
    </row>
    <row r="1092" spans="1:7" x14ac:dyDescent="0.25">
      <c r="B1092" s="8" t="s">
        <v>11</v>
      </c>
      <c r="C1092" s="9" t="s">
        <v>47</v>
      </c>
      <c r="D1092" s="51" t="s">
        <v>153</v>
      </c>
    </row>
    <row r="1093" spans="1:7" x14ac:dyDescent="0.25">
      <c r="B1093" s="8" t="s">
        <v>14</v>
      </c>
      <c r="C1093" s="9" t="s">
        <v>57</v>
      </c>
      <c r="D1093" s="51" t="s">
        <v>540</v>
      </c>
    </row>
    <row r="1094" spans="1:7" x14ac:dyDescent="0.25">
      <c r="D1094" s="33"/>
    </row>
    <row r="1095" spans="1:7" x14ac:dyDescent="0.25">
      <c r="A1095" s="11">
        <v>1</v>
      </c>
      <c r="B1095" s="11" t="s">
        <v>533</v>
      </c>
      <c r="C1095" s="10" t="s">
        <v>534</v>
      </c>
      <c r="D1095" s="52" t="s">
        <v>535</v>
      </c>
      <c r="E1095" s="13">
        <f>VLOOKUP(B1095,PREU_FEINA!$J$11:$K$1283,2,0)</f>
        <v>0</v>
      </c>
      <c r="F1095" s="12">
        <v>46.576000000000001</v>
      </c>
      <c r="G1095" s="13">
        <f>ROUND(ROUND(E1095,2)*ROUND(F1095,3),2)</f>
        <v>0</v>
      </c>
    </row>
    <row r="1096" spans="1:7" x14ac:dyDescent="0.25">
      <c r="D1096" s="51" t="s">
        <v>22</v>
      </c>
      <c r="E1096" s="8"/>
      <c r="F1096" s="8"/>
      <c r="G1096" s="14">
        <f>SUM(G1095:G1095)</f>
        <v>0</v>
      </c>
    </row>
    <row r="1097" spans="1:7" x14ac:dyDescent="0.25">
      <c r="D1097" s="33"/>
    </row>
    <row r="1098" spans="1:7" x14ac:dyDescent="0.25">
      <c r="B1098" s="8" t="s">
        <v>5</v>
      </c>
      <c r="C1098" s="9" t="s">
        <v>6</v>
      </c>
      <c r="D1098" s="51" t="s">
        <v>539</v>
      </c>
    </row>
    <row r="1099" spans="1:7" x14ac:dyDescent="0.25">
      <c r="B1099" s="8" t="s">
        <v>8</v>
      </c>
      <c r="C1099" s="9" t="s">
        <v>126</v>
      </c>
      <c r="D1099" s="51" t="s">
        <v>127</v>
      </c>
    </row>
    <row r="1100" spans="1:7" x14ac:dyDescent="0.25">
      <c r="B1100" s="8" t="s">
        <v>11</v>
      </c>
      <c r="C1100" s="9" t="s">
        <v>51</v>
      </c>
      <c r="D1100" s="51" t="s">
        <v>154</v>
      </c>
    </row>
    <row r="1101" spans="1:7" x14ac:dyDescent="0.25">
      <c r="B1101" s="8" t="s">
        <v>14</v>
      </c>
      <c r="C1101" s="9" t="s">
        <v>57</v>
      </c>
      <c r="D1101" s="51" t="s">
        <v>540</v>
      </c>
    </row>
    <row r="1102" spans="1:7" x14ac:dyDescent="0.25">
      <c r="D1102" s="33"/>
    </row>
    <row r="1103" spans="1:7" x14ac:dyDescent="0.25">
      <c r="A1103" s="11">
        <v>1</v>
      </c>
      <c r="B1103" s="11" t="s">
        <v>533</v>
      </c>
      <c r="C1103" s="10" t="s">
        <v>534</v>
      </c>
      <c r="D1103" s="52" t="s">
        <v>535</v>
      </c>
      <c r="E1103" s="13">
        <f>VLOOKUP(B1103,PREU_FEINA!$J$11:$K$1283,2,0)</f>
        <v>0</v>
      </c>
      <c r="F1103" s="12">
        <v>135.46600000000001</v>
      </c>
      <c r="G1103" s="13">
        <f>ROUND(ROUND(E1103,2)*ROUND(F1103,3),2)</f>
        <v>0</v>
      </c>
    </row>
    <row r="1104" spans="1:7" x14ac:dyDescent="0.25">
      <c r="D1104" s="51" t="s">
        <v>22</v>
      </c>
      <c r="E1104" s="8"/>
      <c r="F1104" s="8"/>
      <c r="G1104" s="14">
        <f>SUM(G1103:G1103)</f>
        <v>0</v>
      </c>
    </row>
    <row r="1105" spans="1:7" x14ac:dyDescent="0.25">
      <c r="D1105" s="33"/>
    </row>
    <row r="1106" spans="1:7" x14ac:dyDescent="0.25">
      <c r="B1106" s="8" t="s">
        <v>5</v>
      </c>
      <c r="C1106" s="9" t="s">
        <v>6</v>
      </c>
      <c r="D1106" s="51" t="s">
        <v>539</v>
      </c>
    </row>
    <row r="1107" spans="1:7" x14ac:dyDescent="0.25">
      <c r="B1107" s="8" t="s">
        <v>8</v>
      </c>
      <c r="C1107" s="9" t="s">
        <v>126</v>
      </c>
      <c r="D1107" s="51" t="s">
        <v>127</v>
      </c>
    </row>
    <row r="1108" spans="1:7" x14ac:dyDescent="0.25">
      <c r="B1108" s="8" t="s">
        <v>11</v>
      </c>
      <c r="C1108" s="9" t="s">
        <v>155</v>
      </c>
      <c r="D1108" s="51" t="s">
        <v>156</v>
      </c>
    </row>
    <row r="1109" spans="1:7" x14ac:dyDescent="0.25">
      <c r="B1109" s="8" t="s">
        <v>14</v>
      </c>
      <c r="C1109" s="9" t="s">
        <v>57</v>
      </c>
      <c r="D1109" s="51" t="s">
        <v>540</v>
      </c>
    </row>
    <row r="1110" spans="1:7" x14ac:dyDescent="0.25">
      <c r="D1110" s="33"/>
    </row>
    <row r="1111" spans="1:7" x14ac:dyDescent="0.25">
      <c r="A1111" s="11">
        <v>1</v>
      </c>
      <c r="B1111" s="11" t="s">
        <v>533</v>
      </c>
      <c r="C1111" s="10" t="s">
        <v>534</v>
      </c>
      <c r="D1111" s="52" t="s">
        <v>535</v>
      </c>
      <c r="E1111" s="13">
        <f>VLOOKUP(B1111,PREU_FEINA!$J$11:$K$1283,2,0)</f>
        <v>0</v>
      </c>
      <c r="F1111" s="12">
        <v>726.74699999999996</v>
      </c>
      <c r="G1111" s="13">
        <f>ROUND(ROUND(E1111,2)*ROUND(F1111,3),2)</f>
        <v>0</v>
      </c>
    </row>
    <row r="1112" spans="1:7" x14ac:dyDescent="0.25">
      <c r="D1112" s="51" t="s">
        <v>22</v>
      </c>
      <c r="E1112" s="8"/>
      <c r="F1112" s="8"/>
      <c r="G1112" s="14">
        <f>SUM(G1111:G1111)</f>
        <v>0</v>
      </c>
    </row>
    <row r="1113" spans="1:7" x14ac:dyDescent="0.25">
      <c r="D1113" s="33"/>
    </row>
    <row r="1114" spans="1:7" x14ac:dyDescent="0.25">
      <c r="B1114" s="8" t="s">
        <v>5</v>
      </c>
      <c r="C1114" s="9" t="s">
        <v>6</v>
      </c>
      <c r="D1114" s="51" t="s">
        <v>539</v>
      </c>
    </row>
    <row r="1115" spans="1:7" x14ac:dyDescent="0.25">
      <c r="B1115" s="8" t="s">
        <v>8</v>
      </c>
      <c r="C1115" s="9" t="s">
        <v>126</v>
      </c>
      <c r="D1115" s="51" t="s">
        <v>127</v>
      </c>
    </row>
    <row r="1116" spans="1:7" x14ac:dyDescent="0.25">
      <c r="B1116" s="8" t="s">
        <v>11</v>
      </c>
      <c r="C1116" s="9" t="s">
        <v>157</v>
      </c>
      <c r="D1116" s="51" t="s">
        <v>158</v>
      </c>
    </row>
    <row r="1117" spans="1:7" x14ac:dyDescent="0.25">
      <c r="B1117" s="8" t="s">
        <v>14</v>
      </c>
      <c r="C1117" s="9" t="s">
        <v>57</v>
      </c>
      <c r="D1117" s="51" t="s">
        <v>540</v>
      </c>
    </row>
    <row r="1118" spans="1:7" x14ac:dyDescent="0.25">
      <c r="D1118" s="33"/>
    </row>
    <row r="1119" spans="1:7" x14ac:dyDescent="0.25">
      <c r="A1119" s="11">
        <v>1</v>
      </c>
      <c r="B1119" s="11" t="s">
        <v>533</v>
      </c>
      <c r="C1119" s="10" t="s">
        <v>534</v>
      </c>
      <c r="D1119" s="52" t="s">
        <v>535</v>
      </c>
      <c r="E1119" s="13">
        <f>VLOOKUP(B1119,PREU_FEINA!$J$11:$K$1283,2,0)</f>
        <v>0</v>
      </c>
      <c r="F1119" s="12">
        <v>64.194999999999993</v>
      </c>
      <c r="G1119" s="13">
        <f>ROUND(ROUND(E1119,2)*ROUND(F1119,3),2)</f>
        <v>0</v>
      </c>
    </row>
    <row r="1120" spans="1:7" x14ac:dyDescent="0.25">
      <c r="D1120" s="51" t="s">
        <v>22</v>
      </c>
      <c r="E1120" s="8"/>
      <c r="F1120" s="8"/>
      <c r="G1120" s="14">
        <f>SUM(G1119:G1119)</f>
        <v>0</v>
      </c>
    </row>
    <row r="1121" spans="1:7" x14ac:dyDescent="0.25">
      <c r="D1121" s="33"/>
    </row>
    <row r="1122" spans="1:7" x14ac:dyDescent="0.25">
      <c r="B1122" s="8" t="s">
        <v>5</v>
      </c>
      <c r="C1122" s="9" t="s">
        <v>6</v>
      </c>
      <c r="D1122" s="51" t="s">
        <v>539</v>
      </c>
    </row>
    <row r="1123" spans="1:7" x14ac:dyDescent="0.25">
      <c r="B1123" s="8" t="s">
        <v>8</v>
      </c>
      <c r="C1123" s="9" t="s">
        <v>126</v>
      </c>
      <c r="D1123" s="51" t="s">
        <v>127</v>
      </c>
    </row>
    <row r="1124" spans="1:7" x14ac:dyDescent="0.25">
      <c r="B1124" s="8" t="s">
        <v>11</v>
      </c>
      <c r="C1124" s="9" t="s">
        <v>159</v>
      </c>
      <c r="D1124" s="51" t="s">
        <v>160</v>
      </c>
    </row>
    <row r="1125" spans="1:7" x14ac:dyDescent="0.25">
      <c r="B1125" s="8" t="s">
        <v>14</v>
      </c>
      <c r="C1125" s="9" t="s">
        <v>57</v>
      </c>
      <c r="D1125" s="51" t="s">
        <v>540</v>
      </c>
    </row>
    <row r="1126" spans="1:7" x14ac:dyDescent="0.25">
      <c r="D1126" s="33"/>
    </row>
    <row r="1127" spans="1:7" x14ac:dyDescent="0.25">
      <c r="A1127" s="11">
        <v>1</v>
      </c>
      <c r="B1127" s="11" t="s">
        <v>533</v>
      </c>
      <c r="C1127" s="10" t="s">
        <v>534</v>
      </c>
      <c r="D1127" s="52" t="s">
        <v>535</v>
      </c>
      <c r="E1127" s="13">
        <f>VLOOKUP(B1127,PREU_FEINA!$J$11:$K$1283,2,0)</f>
        <v>0</v>
      </c>
      <c r="F1127" s="12">
        <v>594.23199999999997</v>
      </c>
      <c r="G1127" s="13">
        <f>ROUND(ROUND(E1127,2)*ROUND(F1127,3),2)</f>
        <v>0</v>
      </c>
    </row>
    <row r="1128" spans="1:7" x14ac:dyDescent="0.25">
      <c r="D1128" s="51" t="s">
        <v>22</v>
      </c>
      <c r="E1128" s="8"/>
      <c r="F1128" s="8"/>
      <c r="G1128" s="14">
        <f>SUM(G1127:G1127)</f>
        <v>0</v>
      </c>
    </row>
    <row r="1129" spans="1:7" x14ac:dyDescent="0.25">
      <c r="D1129" s="33"/>
    </row>
    <row r="1130" spans="1:7" x14ac:dyDescent="0.25">
      <c r="B1130" s="8" t="s">
        <v>5</v>
      </c>
      <c r="C1130" s="9" t="s">
        <v>6</v>
      </c>
      <c r="D1130" s="51" t="s">
        <v>539</v>
      </c>
    </row>
    <row r="1131" spans="1:7" x14ac:dyDescent="0.25">
      <c r="B1131" s="8" t="s">
        <v>8</v>
      </c>
      <c r="C1131" s="9" t="s">
        <v>126</v>
      </c>
      <c r="D1131" s="51" t="s">
        <v>127</v>
      </c>
    </row>
    <row r="1132" spans="1:7" x14ac:dyDescent="0.25">
      <c r="B1132" s="8" t="s">
        <v>11</v>
      </c>
      <c r="C1132" s="9" t="s">
        <v>161</v>
      </c>
      <c r="D1132" s="51" t="s">
        <v>162</v>
      </c>
    </row>
    <row r="1133" spans="1:7" x14ac:dyDescent="0.25">
      <c r="B1133" s="8" t="s">
        <v>14</v>
      </c>
      <c r="C1133" s="9" t="s">
        <v>57</v>
      </c>
      <c r="D1133" s="51" t="s">
        <v>540</v>
      </c>
    </row>
    <row r="1134" spans="1:7" x14ac:dyDescent="0.25">
      <c r="D1134" s="33"/>
    </row>
    <row r="1135" spans="1:7" x14ac:dyDescent="0.25">
      <c r="A1135" s="11">
        <v>1</v>
      </c>
      <c r="B1135" s="11" t="s">
        <v>533</v>
      </c>
      <c r="C1135" s="10" t="s">
        <v>534</v>
      </c>
      <c r="D1135" s="52" t="s">
        <v>535</v>
      </c>
      <c r="E1135" s="13">
        <f>VLOOKUP(B1135,PREU_FEINA!$J$11:$K$1283,2,0)</f>
        <v>0</v>
      </c>
      <c r="F1135" s="12">
        <v>109.102</v>
      </c>
      <c r="G1135" s="13">
        <f>ROUND(ROUND(E1135,2)*ROUND(F1135,3),2)</f>
        <v>0</v>
      </c>
    </row>
    <row r="1136" spans="1:7" x14ac:dyDescent="0.25">
      <c r="D1136" s="51" t="s">
        <v>22</v>
      </c>
      <c r="E1136" s="8"/>
      <c r="F1136" s="8"/>
      <c r="G1136" s="14">
        <f>SUM(G1135:G1135)</f>
        <v>0</v>
      </c>
    </row>
    <row r="1137" spans="1:7" x14ac:dyDescent="0.25">
      <c r="D1137" s="33"/>
    </row>
    <row r="1138" spans="1:7" x14ac:dyDescent="0.25">
      <c r="B1138" s="8" t="s">
        <v>5</v>
      </c>
      <c r="C1138" s="9" t="s">
        <v>6</v>
      </c>
      <c r="D1138" s="51" t="s">
        <v>539</v>
      </c>
    </row>
    <row r="1139" spans="1:7" x14ac:dyDescent="0.25">
      <c r="B1139" s="8" t="s">
        <v>8</v>
      </c>
      <c r="C1139" s="9" t="s">
        <v>126</v>
      </c>
      <c r="D1139" s="51" t="s">
        <v>127</v>
      </c>
    </row>
    <row r="1140" spans="1:7" x14ac:dyDescent="0.25">
      <c r="B1140" s="8" t="s">
        <v>11</v>
      </c>
      <c r="C1140" s="9" t="s">
        <v>163</v>
      </c>
      <c r="D1140" s="51" t="s">
        <v>164</v>
      </c>
    </row>
    <row r="1141" spans="1:7" x14ac:dyDescent="0.25">
      <c r="B1141" s="8" t="s">
        <v>14</v>
      </c>
      <c r="C1141" s="9" t="s">
        <v>57</v>
      </c>
      <c r="D1141" s="51" t="s">
        <v>540</v>
      </c>
    </row>
    <row r="1142" spans="1:7" x14ac:dyDescent="0.25">
      <c r="D1142" s="33"/>
    </row>
    <row r="1143" spans="1:7" x14ac:dyDescent="0.25">
      <c r="A1143" s="11">
        <v>1</v>
      </c>
      <c r="B1143" s="11" t="s">
        <v>533</v>
      </c>
      <c r="C1143" s="10" t="s">
        <v>534</v>
      </c>
      <c r="D1143" s="52" t="s">
        <v>535</v>
      </c>
      <c r="E1143" s="13">
        <f>VLOOKUP(B1143,PREU_FEINA!$J$11:$K$1283,2,0)</f>
        <v>0</v>
      </c>
      <c r="F1143" s="12">
        <v>46.768000000000001</v>
      </c>
      <c r="G1143" s="13">
        <f>ROUND(ROUND(E1143,2)*ROUND(F1143,3),2)</f>
        <v>0</v>
      </c>
    </row>
    <row r="1144" spans="1:7" x14ac:dyDescent="0.25">
      <c r="D1144" s="51" t="s">
        <v>22</v>
      </c>
      <c r="E1144" s="8"/>
      <c r="F1144" s="8"/>
      <c r="G1144" s="14">
        <f>SUM(G1143:G1143)</f>
        <v>0</v>
      </c>
    </row>
    <row r="1145" spans="1:7" x14ac:dyDescent="0.25">
      <c r="D1145" s="33"/>
    </row>
    <row r="1146" spans="1:7" x14ac:dyDescent="0.25">
      <c r="B1146" s="8" t="s">
        <v>5</v>
      </c>
      <c r="C1146" s="9" t="s">
        <v>6</v>
      </c>
      <c r="D1146" s="51" t="s">
        <v>539</v>
      </c>
    </row>
    <row r="1147" spans="1:7" x14ac:dyDescent="0.25">
      <c r="B1147" s="8" t="s">
        <v>8</v>
      </c>
      <c r="C1147" s="9" t="s">
        <v>126</v>
      </c>
      <c r="D1147" s="51" t="s">
        <v>127</v>
      </c>
    </row>
    <row r="1148" spans="1:7" x14ac:dyDescent="0.25">
      <c r="B1148" s="8" t="s">
        <v>11</v>
      </c>
      <c r="C1148" s="9" t="s">
        <v>165</v>
      </c>
      <c r="D1148" s="51" t="s">
        <v>166</v>
      </c>
    </row>
    <row r="1149" spans="1:7" x14ac:dyDescent="0.25">
      <c r="B1149" s="8" t="s">
        <v>14</v>
      </c>
      <c r="C1149" s="9" t="s">
        <v>57</v>
      </c>
      <c r="D1149" s="51" t="s">
        <v>540</v>
      </c>
    </row>
    <row r="1150" spans="1:7" x14ac:dyDescent="0.25">
      <c r="D1150" s="33"/>
    </row>
    <row r="1151" spans="1:7" x14ac:dyDescent="0.25">
      <c r="A1151" s="11">
        <v>1</v>
      </c>
      <c r="B1151" s="11" t="s">
        <v>533</v>
      </c>
      <c r="C1151" s="10" t="s">
        <v>534</v>
      </c>
      <c r="D1151" s="52" t="s">
        <v>535</v>
      </c>
      <c r="E1151" s="13">
        <f>VLOOKUP(B1151,PREU_FEINA!$J$11:$K$1283,2,0)</f>
        <v>0</v>
      </c>
      <c r="F1151" s="12">
        <v>7696.9129999999996</v>
      </c>
      <c r="G1151" s="13">
        <f>ROUND(ROUND(E1151,2)*ROUND(F1151,3),2)</f>
        <v>0</v>
      </c>
    </row>
    <row r="1152" spans="1:7" x14ac:dyDescent="0.25">
      <c r="D1152" s="51" t="s">
        <v>22</v>
      </c>
      <c r="E1152" s="8"/>
      <c r="F1152" s="8"/>
      <c r="G1152" s="14">
        <f>SUM(G1151:G1151)</f>
        <v>0</v>
      </c>
    </row>
    <row r="1153" spans="1:7" x14ac:dyDescent="0.25">
      <c r="D1153" s="33"/>
    </row>
    <row r="1154" spans="1:7" x14ac:dyDescent="0.25">
      <c r="B1154" s="8" t="s">
        <v>5</v>
      </c>
      <c r="C1154" s="9" t="s">
        <v>6</v>
      </c>
      <c r="D1154" s="51" t="s">
        <v>539</v>
      </c>
    </row>
    <row r="1155" spans="1:7" x14ac:dyDescent="0.25">
      <c r="B1155" s="8" t="s">
        <v>8</v>
      </c>
      <c r="C1155" s="9" t="s">
        <v>126</v>
      </c>
      <c r="D1155" s="51" t="s">
        <v>127</v>
      </c>
    </row>
    <row r="1156" spans="1:7" x14ac:dyDescent="0.25">
      <c r="B1156" s="8" t="s">
        <v>11</v>
      </c>
      <c r="C1156" s="9" t="s">
        <v>167</v>
      </c>
      <c r="D1156" s="51" t="s">
        <v>168</v>
      </c>
    </row>
    <row r="1157" spans="1:7" x14ac:dyDescent="0.25">
      <c r="B1157" s="8" t="s">
        <v>14</v>
      </c>
      <c r="C1157" s="9" t="s">
        <v>57</v>
      </c>
      <c r="D1157" s="51" t="s">
        <v>540</v>
      </c>
    </row>
    <row r="1158" spans="1:7" x14ac:dyDescent="0.25">
      <c r="D1158" s="33"/>
    </row>
    <row r="1159" spans="1:7" x14ac:dyDescent="0.25">
      <c r="A1159" s="11">
        <v>1</v>
      </c>
      <c r="B1159" s="11" t="s">
        <v>533</v>
      </c>
      <c r="C1159" s="10" t="s">
        <v>534</v>
      </c>
      <c r="D1159" s="52" t="s">
        <v>535</v>
      </c>
      <c r="E1159" s="13">
        <f>VLOOKUP(B1159,PREU_FEINA!$J$11:$K$1283,2,0)</f>
        <v>0</v>
      </c>
      <c r="F1159" s="12">
        <v>205.21700000000001</v>
      </c>
      <c r="G1159" s="13">
        <f>ROUND(ROUND(E1159,2)*ROUND(F1159,3),2)</f>
        <v>0</v>
      </c>
    </row>
    <row r="1160" spans="1:7" x14ac:dyDescent="0.25">
      <c r="D1160" s="51" t="s">
        <v>22</v>
      </c>
      <c r="E1160" s="8"/>
      <c r="F1160" s="8"/>
      <c r="G1160" s="14">
        <f>SUM(G1159:G1159)</f>
        <v>0</v>
      </c>
    </row>
    <row r="1161" spans="1:7" x14ac:dyDescent="0.25">
      <c r="D1161" s="33"/>
    </row>
    <row r="1162" spans="1:7" x14ac:dyDescent="0.25">
      <c r="B1162" s="8" t="s">
        <v>5</v>
      </c>
      <c r="C1162" s="9" t="s">
        <v>6</v>
      </c>
      <c r="D1162" s="51" t="s">
        <v>539</v>
      </c>
    </row>
    <row r="1163" spans="1:7" x14ac:dyDescent="0.25">
      <c r="B1163" s="8" t="s">
        <v>8</v>
      </c>
      <c r="C1163" s="9" t="s">
        <v>126</v>
      </c>
      <c r="D1163" s="51" t="s">
        <v>127</v>
      </c>
    </row>
    <row r="1164" spans="1:7" x14ac:dyDescent="0.25">
      <c r="B1164" s="8" t="s">
        <v>11</v>
      </c>
      <c r="C1164" s="9" t="s">
        <v>57</v>
      </c>
      <c r="D1164" s="51" t="s">
        <v>169</v>
      </c>
    </row>
    <row r="1165" spans="1:7" x14ac:dyDescent="0.25">
      <c r="B1165" s="8" t="s">
        <v>14</v>
      </c>
      <c r="C1165" s="9" t="s">
        <v>57</v>
      </c>
      <c r="D1165" s="51" t="s">
        <v>540</v>
      </c>
    </row>
    <row r="1166" spans="1:7" x14ac:dyDescent="0.25">
      <c r="D1166" s="33"/>
    </row>
    <row r="1167" spans="1:7" x14ac:dyDescent="0.25">
      <c r="A1167" s="11">
        <v>1</v>
      </c>
      <c r="B1167" s="11" t="s">
        <v>533</v>
      </c>
      <c r="C1167" s="10" t="s">
        <v>534</v>
      </c>
      <c r="D1167" s="52" t="s">
        <v>535</v>
      </c>
      <c r="E1167" s="13">
        <f>VLOOKUP(B1167,PREU_FEINA!$J$11:$K$1283,2,0)</f>
        <v>0</v>
      </c>
      <c r="F1167" s="12">
        <v>41.787999999999997</v>
      </c>
      <c r="G1167" s="13">
        <f>ROUND(ROUND(E1167,2)*ROUND(F1167,3),2)</f>
        <v>0</v>
      </c>
    </row>
    <row r="1168" spans="1:7" x14ac:dyDescent="0.25">
      <c r="D1168" s="51" t="s">
        <v>22</v>
      </c>
      <c r="E1168" s="8"/>
      <c r="F1168" s="8"/>
      <c r="G1168" s="14">
        <f>SUM(G1167:G1167)</f>
        <v>0</v>
      </c>
    </row>
    <row r="1169" spans="1:7" x14ac:dyDescent="0.25">
      <c r="D1169" s="33"/>
    </row>
    <row r="1170" spans="1:7" x14ac:dyDescent="0.25">
      <c r="B1170" s="8" t="s">
        <v>5</v>
      </c>
      <c r="C1170" s="9" t="s">
        <v>6</v>
      </c>
      <c r="D1170" s="51" t="s">
        <v>539</v>
      </c>
    </row>
    <row r="1171" spans="1:7" x14ac:dyDescent="0.25">
      <c r="B1171" s="8" t="s">
        <v>8</v>
      </c>
      <c r="C1171" s="9" t="s">
        <v>126</v>
      </c>
      <c r="D1171" s="51" t="s">
        <v>127</v>
      </c>
    </row>
    <row r="1172" spans="1:7" x14ac:dyDescent="0.25">
      <c r="B1172" s="8" t="s">
        <v>11</v>
      </c>
      <c r="C1172" s="9" t="s">
        <v>61</v>
      </c>
      <c r="D1172" s="51" t="s">
        <v>170</v>
      </c>
    </row>
    <row r="1173" spans="1:7" x14ac:dyDescent="0.25">
      <c r="B1173" s="8" t="s">
        <v>14</v>
      </c>
      <c r="C1173" s="9" t="s">
        <v>57</v>
      </c>
      <c r="D1173" s="51" t="s">
        <v>540</v>
      </c>
    </row>
    <row r="1174" spans="1:7" x14ac:dyDescent="0.25">
      <c r="D1174" s="33"/>
    </row>
    <row r="1175" spans="1:7" x14ac:dyDescent="0.25">
      <c r="A1175" s="11">
        <v>1</v>
      </c>
      <c r="B1175" s="11" t="s">
        <v>533</v>
      </c>
      <c r="C1175" s="10" t="s">
        <v>534</v>
      </c>
      <c r="D1175" s="52" t="s">
        <v>535</v>
      </c>
      <c r="E1175" s="13">
        <f>VLOOKUP(B1175,PREU_FEINA!$J$11:$K$1283,2,0)</f>
        <v>0</v>
      </c>
      <c r="F1175" s="12">
        <v>103.441</v>
      </c>
      <c r="G1175" s="13">
        <f>ROUND(ROUND(E1175,2)*ROUND(F1175,3),2)</f>
        <v>0</v>
      </c>
    </row>
    <row r="1176" spans="1:7" x14ac:dyDescent="0.25">
      <c r="D1176" s="51" t="s">
        <v>22</v>
      </c>
      <c r="E1176" s="8"/>
      <c r="F1176" s="8"/>
      <c r="G1176" s="14">
        <f>SUM(G1175:G1175)</f>
        <v>0</v>
      </c>
    </row>
    <row r="1177" spans="1:7" x14ac:dyDescent="0.25">
      <c r="D1177" s="33"/>
    </row>
    <row r="1178" spans="1:7" x14ac:dyDescent="0.25">
      <c r="B1178" s="8" t="s">
        <v>5</v>
      </c>
      <c r="C1178" s="9" t="s">
        <v>6</v>
      </c>
      <c r="D1178" s="51" t="s">
        <v>539</v>
      </c>
    </row>
    <row r="1179" spans="1:7" x14ac:dyDescent="0.25">
      <c r="B1179" s="8" t="s">
        <v>8</v>
      </c>
      <c r="C1179" s="9" t="s">
        <v>126</v>
      </c>
      <c r="D1179" s="51" t="s">
        <v>127</v>
      </c>
    </row>
    <row r="1180" spans="1:7" x14ac:dyDescent="0.25">
      <c r="B1180" s="8" t="s">
        <v>11</v>
      </c>
      <c r="C1180" s="9" t="s">
        <v>65</v>
      </c>
      <c r="D1180" s="51" t="s">
        <v>171</v>
      </c>
    </row>
    <row r="1181" spans="1:7" x14ac:dyDescent="0.25">
      <c r="B1181" s="8" t="s">
        <v>14</v>
      </c>
      <c r="C1181" s="9" t="s">
        <v>57</v>
      </c>
      <c r="D1181" s="51" t="s">
        <v>540</v>
      </c>
    </row>
    <row r="1182" spans="1:7" x14ac:dyDescent="0.25">
      <c r="D1182" s="33"/>
    </row>
    <row r="1183" spans="1:7" x14ac:dyDescent="0.25">
      <c r="A1183" s="11">
        <v>1</v>
      </c>
      <c r="B1183" s="11" t="s">
        <v>533</v>
      </c>
      <c r="C1183" s="10" t="s">
        <v>534</v>
      </c>
      <c r="D1183" s="52" t="s">
        <v>535</v>
      </c>
      <c r="E1183" s="13">
        <f>VLOOKUP(B1183,PREU_FEINA!$J$11:$K$1283,2,0)</f>
        <v>0</v>
      </c>
      <c r="F1183" s="12">
        <v>97.204999999999998</v>
      </c>
      <c r="G1183" s="13">
        <f>ROUND(ROUND(E1183,2)*ROUND(F1183,3),2)</f>
        <v>0</v>
      </c>
    </row>
    <row r="1184" spans="1:7" x14ac:dyDescent="0.25">
      <c r="D1184" s="51" t="s">
        <v>22</v>
      </c>
      <c r="E1184" s="8"/>
      <c r="F1184" s="8"/>
      <c r="G1184" s="14">
        <f>SUM(G1183:G1183)</f>
        <v>0</v>
      </c>
    </row>
    <row r="1185" spans="1:7" x14ac:dyDescent="0.25">
      <c r="D1185" s="33"/>
    </row>
    <row r="1186" spans="1:7" x14ac:dyDescent="0.25">
      <c r="B1186" s="8" t="s">
        <v>5</v>
      </c>
      <c r="C1186" s="9" t="s">
        <v>6</v>
      </c>
      <c r="D1186" s="51" t="s">
        <v>539</v>
      </c>
    </row>
    <row r="1187" spans="1:7" x14ac:dyDescent="0.25">
      <c r="B1187" s="8" t="s">
        <v>8</v>
      </c>
      <c r="C1187" s="9" t="s">
        <v>126</v>
      </c>
      <c r="D1187" s="51" t="s">
        <v>127</v>
      </c>
    </row>
    <row r="1188" spans="1:7" x14ac:dyDescent="0.25">
      <c r="B1188" s="8" t="s">
        <v>11</v>
      </c>
      <c r="C1188" s="9" t="s">
        <v>69</v>
      </c>
      <c r="D1188" s="51" t="s">
        <v>172</v>
      </c>
    </row>
    <row r="1189" spans="1:7" x14ac:dyDescent="0.25">
      <c r="B1189" s="8" t="s">
        <v>14</v>
      </c>
      <c r="C1189" s="9" t="s">
        <v>57</v>
      </c>
      <c r="D1189" s="51" t="s">
        <v>540</v>
      </c>
    </row>
    <row r="1190" spans="1:7" x14ac:dyDescent="0.25">
      <c r="D1190" s="33"/>
    </row>
    <row r="1191" spans="1:7" x14ac:dyDescent="0.25">
      <c r="A1191" s="11">
        <v>1</v>
      </c>
      <c r="B1191" s="11" t="s">
        <v>533</v>
      </c>
      <c r="C1191" s="10" t="s">
        <v>534</v>
      </c>
      <c r="D1191" s="52" t="s">
        <v>535</v>
      </c>
      <c r="E1191" s="13">
        <f>VLOOKUP(B1191,PREU_FEINA!$J$11:$K$1283,2,0)</f>
        <v>0</v>
      </c>
      <c r="F1191" s="12">
        <v>163.69399999999999</v>
      </c>
      <c r="G1191" s="13">
        <f>ROUND(ROUND(E1191,2)*ROUND(F1191,3),2)</f>
        <v>0</v>
      </c>
    </row>
    <row r="1192" spans="1:7" x14ac:dyDescent="0.25">
      <c r="D1192" s="51" t="s">
        <v>22</v>
      </c>
      <c r="E1192" s="8"/>
      <c r="F1192" s="8"/>
      <c r="G1192" s="14">
        <f>SUM(G1191:G1191)</f>
        <v>0</v>
      </c>
    </row>
    <row r="1193" spans="1:7" x14ac:dyDescent="0.25">
      <c r="D1193" s="33"/>
    </row>
    <row r="1194" spans="1:7" x14ac:dyDescent="0.25">
      <c r="B1194" s="8" t="s">
        <v>5</v>
      </c>
      <c r="C1194" s="9" t="s">
        <v>6</v>
      </c>
      <c r="D1194" s="51" t="s">
        <v>539</v>
      </c>
    </row>
    <row r="1195" spans="1:7" x14ac:dyDescent="0.25">
      <c r="B1195" s="8" t="s">
        <v>8</v>
      </c>
      <c r="C1195" s="9" t="s">
        <v>126</v>
      </c>
      <c r="D1195" s="51" t="s">
        <v>127</v>
      </c>
    </row>
    <row r="1196" spans="1:7" x14ac:dyDescent="0.25">
      <c r="B1196" s="8" t="s">
        <v>11</v>
      </c>
      <c r="C1196" s="9" t="s">
        <v>173</v>
      </c>
      <c r="D1196" s="51" t="s">
        <v>174</v>
      </c>
    </row>
    <row r="1197" spans="1:7" x14ac:dyDescent="0.25">
      <c r="B1197" s="8" t="s">
        <v>14</v>
      </c>
      <c r="C1197" s="9" t="s">
        <v>57</v>
      </c>
      <c r="D1197" s="51" t="s">
        <v>540</v>
      </c>
    </row>
    <row r="1198" spans="1:7" x14ac:dyDescent="0.25">
      <c r="D1198" s="33"/>
    </row>
    <row r="1199" spans="1:7" x14ac:dyDescent="0.25">
      <c r="A1199" s="11">
        <v>1</v>
      </c>
      <c r="B1199" s="11" t="s">
        <v>533</v>
      </c>
      <c r="C1199" s="10" t="s">
        <v>534</v>
      </c>
      <c r="D1199" s="52" t="s">
        <v>535</v>
      </c>
      <c r="E1199" s="13">
        <f>VLOOKUP(B1199,PREU_FEINA!$J$11:$K$1283,2,0)</f>
        <v>0</v>
      </c>
      <c r="F1199" s="12">
        <v>208.529</v>
      </c>
      <c r="G1199" s="13">
        <f>ROUND(ROUND(E1199,2)*ROUND(F1199,3),2)</f>
        <v>0</v>
      </c>
    </row>
    <row r="1200" spans="1:7" x14ac:dyDescent="0.25">
      <c r="D1200" s="51" t="s">
        <v>22</v>
      </c>
      <c r="E1200" s="8"/>
      <c r="F1200" s="8"/>
      <c r="G1200" s="14">
        <f>SUM(G1199:G1199)</f>
        <v>0</v>
      </c>
    </row>
    <row r="1201" spans="1:7" x14ac:dyDescent="0.25">
      <c r="D1201" s="33"/>
    </row>
    <row r="1202" spans="1:7" x14ac:dyDescent="0.25">
      <c r="B1202" s="8" t="s">
        <v>5</v>
      </c>
      <c r="C1202" s="9" t="s">
        <v>6</v>
      </c>
      <c r="D1202" s="51" t="s">
        <v>539</v>
      </c>
    </row>
    <row r="1203" spans="1:7" x14ac:dyDescent="0.25">
      <c r="B1203" s="8" t="s">
        <v>8</v>
      </c>
      <c r="C1203" s="9" t="s">
        <v>126</v>
      </c>
      <c r="D1203" s="51" t="s">
        <v>127</v>
      </c>
    </row>
    <row r="1204" spans="1:7" x14ac:dyDescent="0.25">
      <c r="B1204" s="8" t="s">
        <v>11</v>
      </c>
      <c r="C1204" s="9" t="s">
        <v>175</v>
      </c>
      <c r="D1204" s="51" t="s">
        <v>176</v>
      </c>
    </row>
    <row r="1205" spans="1:7" x14ac:dyDescent="0.25">
      <c r="B1205" s="8" t="s">
        <v>14</v>
      </c>
      <c r="C1205" s="9" t="s">
        <v>57</v>
      </c>
      <c r="D1205" s="51" t="s">
        <v>540</v>
      </c>
    </row>
    <row r="1206" spans="1:7" x14ac:dyDescent="0.25">
      <c r="D1206" s="33"/>
    </row>
    <row r="1207" spans="1:7" x14ac:dyDescent="0.25">
      <c r="A1207" s="11">
        <v>1</v>
      </c>
      <c r="B1207" s="11" t="s">
        <v>533</v>
      </c>
      <c r="C1207" s="10" t="s">
        <v>534</v>
      </c>
      <c r="D1207" s="52" t="s">
        <v>535</v>
      </c>
      <c r="E1207" s="13">
        <f>VLOOKUP(B1207,PREU_FEINA!$J$11:$K$1283,2,0)</f>
        <v>0</v>
      </c>
      <c r="F1207" s="12">
        <v>10.583</v>
      </c>
      <c r="G1207" s="13">
        <f>ROUND(ROUND(E1207,2)*ROUND(F1207,3),2)</f>
        <v>0</v>
      </c>
    </row>
    <row r="1208" spans="1:7" x14ac:dyDescent="0.25">
      <c r="D1208" s="51" t="s">
        <v>22</v>
      </c>
      <c r="E1208" s="8"/>
      <c r="F1208" s="8"/>
      <c r="G1208" s="14">
        <f>SUM(G1207:G1207)</f>
        <v>0</v>
      </c>
    </row>
    <row r="1209" spans="1:7" x14ac:dyDescent="0.25">
      <c r="D1209" s="33"/>
    </row>
    <row r="1210" spans="1:7" x14ac:dyDescent="0.25">
      <c r="B1210" s="8" t="s">
        <v>5</v>
      </c>
      <c r="C1210" s="9" t="s">
        <v>6</v>
      </c>
      <c r="D1210" s="51" t="s">
        <v>539</v>
      </c>
    </row>
    <row r="1211" spans="1:7" x14ac:dyDescent="0.25">
      <c r="B1211" s="8" t="s">
        <v>8</v>
      </c>
      <c r="C1211" s="9" t="s">
        <v>126</v>
      </c>
      <c r="D1211" s="51" t="s">
        <v>127</v>
      </c>
    </row>
    <row r="1212" spans="1:7" x14ac:dyDescent="0.25">
      <c r="B1212" s="8" t="s">
        <v>11</v>
      </c>
      <c r="C1212" s="9" t="s">
        <v>177</v>
      </c>
      <c r="D1212" s="51" t="s">
        <v>178</v>
      </c>
    </row>
    <row r="1213" spans="1:7" x14ac:dyDescent="0.25">
      <c r="B1213" s="8" t="s">
        <v>14</v>
      </c>
      <c r="C1213" s="9" t="s">
        <v>57</v>
      </c>
      <c r="D1213" s="51" t="s">
        <v>540</v>
      </c>
    </row>
    <row r="1214" spans="1:7" x14ac:dyDescent="0.25">
      <c r="D1214" s="33"/>
    </row>
    <row r="1215" spans="1:7" x14ac:dyDescent="0.25">
      <c r="A1215" s="11">
        <v>1</v>
      </c>
      <c r="B1215" s="11" t="s">
        <v>533</v>
      </c>
      <c r="C1215" s="10" t="s">
        <v>534</v>
      </c>
      <c r="D1215" s="52" t="s">
        <v>535</v>
      </c>
      <c r="E1215" s="13">
        <f>VLOOKUP(B1215,PREU_FEINA!$J$11:$K$1283,2,0)</f>
        <v>0</v>
      </c>
      <c r="F1215" s="12">
        <v>1213.2080000000001</v>
      </c>
      <c r="G1215" s="13">
        <f>ROUND(ROUND(E1215,2)*ROUND(F1215,3),2)</f>
        <v>0</v>
      </c>
    </row>
    <row r="1216" spans="1:7" x14ac:dyDescent="0.25">
      <c r="D1216" s="51" t="s">
        <v>22</v>
      </c>
      <c r="E1216" s="8"/>
      <c r="F1216" s="8"/>
      <c r="G1216" s="14">
        <f>SUM(G1215:G1215)</f>
        <v>0</v>
      </c>
    </row>
    <row r="1217" spans="1:7" x14ac:dyDescent="0.25">
      <c r="D1217" s="33"/>
    </row>
    <row r="1218" spans="1:7" x14ac:dyDescent="0.25">
      <c r="B1218" s="8" t="s">
        <v>5</v>
      </c>
      <c r="C1218" s="9" t="s">
        <v>6</v>
      </c>
      <c r="D1218" s="51" t="s">
        <v>539</v>
      </c>
    </row>
    <row r="1219" spans="1:7" x14ac:dyDescent="0.25">
      <c r="B1219" s="8" t="s">
        <v>8</v>
      </c>
      <c r="C1219" s="9" t="s">
        <v>126</v>
      </c>
      <c r="D1219" s="51" t="s">
        <v>127</v>
      </c>
    </row>
    <row r="1220" spans="1:7" x14ac:dyDescent="0.25">
      <c r="B1220" s="8" t="s">
        <v>11</v>
      </c>
      <c r="C1220" s="9" t="s">
        <v>179</v>
      </c>
      <c r="D1220" s="51" t="s">
        <v>180</v>
      </c>
    </row>
    <row r="1221" spans="1:7" x14ac:dyDescent="0.25">
      <c r="B1221" s="8" t="s">
        <v>14</v>
      </c>
      <c r="C1221" s="9" t="s">
        <v>57</v>
      </c>
      <c r="D1221" s="51" t="s">
        <v>540</v>
      </c>
    </row>
    <row r="1222" spans="1:7" x14ac:dyDescent="0.25">
      <c r="D1222" s="33"/>
    </row>
    <row r="1223" spans="1:7" x14ac:dyDescent="0.25">
      <c r="A1223" s="11">
        <v>1</v>
      </c>
      <c r="B1223" s="11" t="s">
        <v>533</v>
      </c>
      <c r="C1223" s="10" t="s">
        <v>534</v>
      </c>
      <c r="D1223" s="52" t="s">
        <v>535</v>
      </c>
      <c r="E1223" s="13">
        <f>VLOOKUP(B1223,PREU_FEINA!$J$11:$K$1283,2,0)</f>
        <v>0</v>
      </c>
      <c r="F1223" s="12">
        <v>1463.229</v>
      </c>
      <c r="G1223" s="13">
        <f>ROUND(ROUND(E1223,2)*ROUND(F1223,3),2)</f>
        <v>0</v>
      </c>
    </row>
    <row r="1224" spans="1:7" x14ac:dyDescent="0.25">
      <c r="D1224" s="51" t="s">
        <v>22</v>
      </c>
      <c r="E1224" s="8"/>
      <c r="F1224" s="8"/>
      <c r="G1224" s="14">
        <f>SUM(G1223:G1223)</f>
        <v>0</v>
      </c>
    </row>
    <row r="1225" spans="1:7" x14ac:dyDescent="0.25">
      <c r="D1225" s="33"/>
    </row>
    <row r="1226" spans="1:7" x14ac:dyDescent="0.25">
      <c r="B1226" s="8" t="s">
        <v>5</v>
      </c>
      <c r="C1226" s="9" t="s">
        <v>6</v>
      </c>
      <c r="D1226" s="51" t="s">
        <v>539</v>
      </c>
    </row>
    <row r="1227" spans="1:7" x14ac:dyDescent="0.25">
      <c r="B1227" s="8" t="s">
        <v>8</v>
      </c>
      <c r="C1227" s="9" t="s">
        <v>126</v>
      </c>
      <c r="D1227" s="51" t="s">
        <v>127</v>
      </c>
    </row>
    <row r="1228" spans="1:7" x14ac:dyDescent="0.25">
      <c r="B1228" s="8" t="s">
        <v>11</v>
      </c>
      <c r="C1228" s="9" t="s">
        <v>181</v>
      </c>
      <c r="D1228" s="51" t="s">
        <v>182</v>
      </c>
    </row>
    <row r="1229" spans="1:7" x14ac:dyDescent="0.25">
      <c r="B1229" s="8" t="s">
        <v>14</v>
      </c>
      <c r="C1229" s="9" t="s">
        <v>57</v>
      </c>
      <c r="D1229" s="51" t="s">
        <v>540</v>
      </c>
    </row>
    <row r="1230" spans="1:7" x14ac:dyDescent="0.25">
      <c r="D1230" s="33"/>
    </row>
    <row r="1231" spans="1:7" x14ac:dyDescent="0.25">
      <c r="A1231" s="11">
        <v>1</v>
      </c>
      <c r="B1231" s="11" t="s">
        <v>533</v>
      </c>
      <c r="C1231" s="10" t="s">
        <v>534</v>
      </c>
      <c r="D1231" s="52" t="s">
        <v>535</v>
      </c>
      <c r="E1231" s="13">
        <f>VLOOKUP(B1231,PREU_FEINA!$J$11:$K$1283,2,0)</f>
        <v>0</v>
      </c>
      <c r="F1231" s="12">
        <v>1463.229</v>
      </c>
      <c r="G1231" s="13">
        <f>ROUND(ROUND(E1231,2)*ROUND(F1231,3),2)</f>
        <v>0</v>
      </c>
    </row>
    <row r="1232" spans="1:7" x14ac:dyDescent="0.25">
      <c r="D1232" s="51" t="s">
        <v>22</v>
      </c>
      <c r="E1232" s="8"/>
      <c r="F1232" s="8"/>
      <c r="G1232" s="14">
        <f>SUM(G1231:G1231)</f>
        <v>0</v>
      </c>
    </row>
    <row r="1233" spans="1:7" x14ac:dyDescent="0.25">
      <c r="D1233" s="33"/>
    </row>
    <row r="1234" spans="1:7" x14ac:dyDescent="0.25">
      <c r="B1234" s="8" t="s">
        <v>5</v>
      </c>
      <c r="C1234" s="9" t="s">
        <v>6</v>
      </c>
      <c r="D1234" s="51" t="s">
        <v>539</v>
      </c>
    </row>
    <row r="1235" spans="1:7" x14ac:dyDescent="0.25">
      <c r="B1235" s="8" t="s">
        <v>8</v>
      </c>
      <c r="C1235" s="9" t="s">
        <v>126</v>
      </c>
      <c r="D1235" s="51" t="s">
        <v>127</v>
      </c>
    </row>
    <row r="1236" spans="1:7" x14ac:dyDescent="0.25">
      <c r="B1236" s="8" t="s">
        <v>11</v>
      </c>
      <c r="C1236" s="9" t="s">
        <v>183</v>
      </c>
      <c r="D1236" s="51" t="s">
        <v>184</v>
      </c>
    </row>
    <row r="1237" spans="1:7" x14ac:dyDescent="0.25">
      <c r="B1237" s="8" t="s">
        <v>14</v>
      </c>
      <c r="C1237" s="9" t="s">
        <v>57</v>
      </c>
      <c r="D1237" s="51" t="s">
        <v>540</v>
      </c>
    </row>
    <row r="1238" spans="1:7" x14ac:dyDescent="0.25">
      <c r="D1238" s="33"/>
    </row>
    <row r="1239" spans="1:7" x14ac:dyDescent="0.25">
      <c r="A1239" s="11">
        <v>1</v>
      </c>
      <c r="B1239" s="11" t="s">
        <v>533</v>
      </c>
      <c r="C1239" s="10" t="s">
        <v>534</v>
      </c>
      <c r="D1239" s="52" t="s">
        <v>535</v>
      </c>
      <c r="E1239" s="13">
        <f>VLOOKUP(B1239,PREU_FEINA!$J$11:$K$1283,2,0)</f>
        <v>0</v>
      </c>
      <c r="F1239" s="12">
        <v>1559.3219999999999</v>
      </c>
      <c r="G1239" s="13">
        <f>ROUND(ROUND(E1239,2)*ROUND(F1239,3),2)</f>
        <v>0</v>
      </c>
    </row>
    <row r="1240" spans="1:7" x14ac:dyDescent="0.25">
      <c r="D1240" s="51" t="s">
        <v>22</v>
      </c>
      <c r="E1240" s="8"/>
      <c r="F1240" s="8"/>
      <c r="G1240" s="14">
        <f>SUM(G1239:G1239)</f>
        <v>0</v>
      </c>
    </row>
    <row r="1241" spans="1:7" x14ac:dyDescent="0.25">
      <c r="D1241" s="33"/>
    </row>
    <row r="1242" spans="1:7" x14ac:dyDescent="0.25">
      <c r="B1242" s="8" t="s">
        <v>5</v>
      </c>
      <c r="C1242" s="9" t="s">
        <v>6</v>
      </c>
      <c r="D1242" s="51" t="s">
        <v>539</v>
      </c>
    </row>
    <row r="1243" spans="1:7" x14ac:dyDescent="0.25">
      <c r="B1243" s="8" t="s">
        <v>8</v>
      </c>
      <c r="C1243" s="9" t="s">
        <v>126</v>
      </c>
      <c r="D1243" s="51" t="s">
        <v>127</v>
      </c>
    </row>
    <row r="1244" spans="1:7" x14ac:dyDescent="0.25">
      <c r="B1244" s="8" t="s">
        <v>11</v>
      </c>
      <c r="C1244" s="9" t="s">
        <v>185</v>
      </c>
      <c r="D1244" s="51" t="s">
        <v>186</v>
      </c>
    </row>
    <row r="1245" spans="1:7" x14ac:dyDescent="0.25">
      <c r="B1245" s="8" t="s">
        <v>14</v>
      </c>
      <c r="C1245" s="9" t="s">
        <v>57</v>
      </c>
      <c r="D1245" s="51" t="s">
        <v>540</v>
      </c>
    </row>
    <row r="1246" spans="1:7" x14ac:dyDescent="0.25">
      <c r="D1246" s="33"/>
    </row>
    <row r="1247" spans="1:7" x14ac:dyDescent="0.25">
      <c r="A1247" s="11">
        <v>1</v>
      </c>
      <c r="B1247" s="11" t="s">
        <v>533</v>
      </c>
      <c r="C1247" s="10" t="s">
        <v>534</v>
      </c>
      <c r="D1247" s="52" t="s">
        <v>535</v>
      </c>
      <c r="E1247" s="13">
        <f>VLOOKUP(B1247,PREU_FEINA!$J$11:$K$1283,2,0)</f>
        <v>0</v>
      </c>
      <c r="F1247" s="12">
        <v>408.59</v>
      </c>
      <c r="G1247" s="13">
        <f>ROUND(ROUND(E1247,2)*ROUND(F1247,3),2)</f>
        <v>0</v>
      </c>
    </row>
    <row r="1248" spans="1:7" x14ac:dyDescent="0.25">
      <c r="D1248" s="51" t="s">
        <v>22</v>
      </c>
      <c r="E1248" s="8"/>
      <c r="F1248" s="8"/>
      <c r="G1248" s="14">
        <f>SUM(G1247:G1247)</f>
        <v>0</v>
      </c>
    </row>
    <row r="1249" spans="1:7" x14ac:dyDescent="0.25">
      <c r="D1249" s="33"/>
    </row>
    <row r="1250" spans="1:7" x14ac:dyDescent="0.25">
      <c r="B1250" s="8" t="s">
        <v>5</v>
      </c>
      <c r="C1250" s="9" t="s">
        <v>6</v>
      </c>
      <c r="D1250" s="51" t="s">
        <v>539</v>
      </c>
    </row>
    <row r="1251" spans="1:7" x14ac:dyDescent="0.25">
      <c r="B1251" s="8" t="s">
        <v>8</v>
      </c>
      <c r="C1251" s="9" t="s">
        <v>126</v>
      </c>
      <c r="D1251" s="51" t="s">
        <v>127</v>
      </c>
    </row>
    <row r="1252" spans="1:7" x14ac:dyDescent="0.25">
      <c r="B1252" s="8" t="s">
        <v>11</v>
      </c>
      <c r="C1252" s="9" t="s">
        <v>187</v>
      </c>
      <c r="D1252" s="51" t="s">
        <v>188</v>
      </c>
    </row>
    <row r="1253" spans="1:7" x14ac:dyDescent="0.25">
      <c r="B1253" s="8" t="s">
        <v>14</v>
      </c>
      <c r="C1253" s="9" t="s">
        <v>57</v>
      </c>
      <c r="D1253" s="51" t="s">
        <v>540</v>
      </c>
    </row>
    <row r="1254" spans="1:7" x14ac:dyDescent="0.25">
      <c r="D1254" s="33"/>
    </row>
    <row r="1255" spans="1:7" x14ac:dyDescent="0.25">
      <c r="A1255" s="11">
        <v>1</v>
      </c>
      <c r="B1255" s="11" t="s">
        <v>533</v>
      </c>
      <c r="C1255" s="10" t="s">
        <v>534</v>
      </c>
      <c r="D1255" s="52" t="s">
        <v>535</v>
      </c>
      <c r="E1255" s="13">
        <f>VLOOKUP(B1255,PREU_FEINA!$J$11:$K$1283,2,0)</f>
        <v>0</v>
      </c>
      <c r="F1255" s="12">
        <v>135.904</v>
      </c>
      <c r="G1255" s="13">
        <f>ROUND(ROUND(E1255,2)*ROUND(F1255,3),2)</f>
        <v>0</v>
      </c>
    </row>
    <row r="1256" spans="1:7" x14ac:dyDescent="0.25">
      <c r="D1256" s="51" t="s">
        <v>22</v>
      </c>
      <c r="E1256" s="8"/>
      <c r="F1256" s="8"/>
      <c r="G1256" s="14">
        <f>SUM(G1255:G1255)</f>
        <v>0</v>
      </c>
    </row>
    <row r="1257" spans="1:7" x14ac:dyDescent="0.25">
      <c r="D1257" s="33"/>
    </row>
    <row r="1258" spans="1:7" x14ac:dyDescent="0.25">
      <c r="B1258" s="8" t="s">
        <v>5</v>
      </c>
      <c r="C1258" s="9" t="s">
        <v>6</v>
      </c>
      <c r="D1258" s="51" t="s">
        <v>539</v>
      </c>
    </row>
    <row r="1259" spans="1:7" x14ac:dyDescent="0.25">
      <c r="B1259" s="8" t="s">
        <v>8</v>
      </c>
      <c r="C1259" s="9" t="s">
        <v>126</v>
      </c>
      <c r="D1259" s="51" t="s">
        <v>127</v>
      </c>
    </row>
    <row r="1260" spans="1:7" x14ac:dyDescent="0.25">
      <c r="B1260" s="8" t="s">
        <v>11</v>
      </c>
      <c r="C1260" s="9" t="s">
        <v>189</v>
      </c>
      <c r="D1260" s="51" t="s">
        <v>190</v>
      </c>
    </row>
    <row r="1261" spans="1:7" x14ac:dyDescent="0.25">
      <c r="B1261" s="8" t="s">
        <v>14</v>
      </c>
      <c r="C1261" s="9" t="s">
        <v>57</v>
      </c>
      <c r="D1261" s="51" t="s">
        <v>540</v>
      </c>
    </row>
    <row r="1262" spans="1:7" x14ac:dyDescent="0.25">
      <c r="D1262" s="33"/>
    </row>
    <row r="1263" spans="1:7" x14ac:dyDescent="0.25">
      <c r="A1263" s="11">
        <v>1</v>
      </c>
      <c r="B1263" s="11" t="s">
        <v>533</v>
      </c>
      <c r="C1263" s="10" t="s">
        <v>534</v>
      </c>
      <c r="D1263" s="52" t="s">
        <v>535</v>
      </c>
      <c r="E1263" s="13">
        <f>VLOOKUP(B1263,PREU_FEINA!$J$11:$K$1283,2,0)</f>
        <v>0</v>
      </c>
      <c r="F1263" s="12">
        <v>654.44399999999996</v>
      </c>
      <c r="G1263" s="13">
        <f>ROUND(ROUND(E1263,2)*ROUND(F1263,3),2)</f>
        <v>0</v>
      </c>
    </row>
    <row r="1264" spans="1:7" x14ac:dyDescent="0.25">
      <c r="D1264" s="51" t="s">
        <v>22</v>
      </c>
      <c r="E1264" s="8"/>
      <c r="F1264" s="8"/>
      <c r="G1264" s="14">
        <f>SUM(G1263:G1263)</f>
        <v>0</v>
      </c>
    </row>
    <row r="1265" spans="1:7" x14ac:dyDescent="0.25">
      <c r="D1265" s="33"/>
    </row>
    <row r="1266" spans="1:7" x14ac:dyDescent="0.25">
      <c r="B1266" s="8" t="s">
        <v>5</v>
      </c>
      <c r="C1266" s="9" t="s">
        <v>6</v>
      </c>
      <c r="D1266" s="51" t="s">
        <v>539</v>
      </c>
    </row>
    <row r="1267" spans="1:7" x14ac:dyDescent="0.25">
      <c r="B1267" s="8" t="s">
        <v>8</v>
      </c>
      <c r="C1267" s="9" t="s">
        <v>126</v>
      </c>
      <c r="D1267" s="51" t="s">
        <v>127</v>
      </c>
    </row>
    <row r="1268" spans="1:7" x14ac:dyDescent="0.25">
      <c r="B1268" s="8" t="s">
        <v>11</v>
      </c>
      <c r="C1268" s="9" t="s">
        <v>194</v>
      </c>
      <c r="D1268" s="51" t="s">
        <v>195</v>
      </c>
    </row>
    <row r="1269" spans="1:7" x14ac:dyDescent="0.25">
      <c r="B1269" s="8" t="s">
        <v>14</v>
      </c>
      <c r="C1269" s="9" t="s">
        <v>57</v>
      </c>
      <c r="D1269" s="51" t="s">
        <v>540</v>
      </c>
    </row>
    <row r="1270" spans="1:7" x14ac:dyDescent="0.25">
      <c r="D1270" s="33"/>
    </row>
    <row r="1271" spans="1:7" x14ac:dyDescent="0.25">
      <c r="A1271" s="11">
        <v>1</v>
      </c>
      <c r="B1271" s="11" t="s">
        <v>533</v>
      </c>
      <c r="C1271" s="10" t="s">
        <v>534</v>
      </c>
      <c r="D1271" s="52" t="s">
        <v>535</v>
      </c>
      <c r="E1271" s="13">
        <f>VLOOKUP(B1271,PREU_FEINA!$J$11:$K$1283,2,0)</f>
        <v>0</v>
      </c>
      <c r="F1271" s="12">
        <v>1073.1980000000001</v>
      </c>
      <c r="G1271" s="13">
        <f>ROUND(ROUND(E1271,2)*ROUND(F1271,3),2)</f>
        <v>0</v>
      </c>
    </row>
    <row r="1272" spans="1:7" x14ac:dyDescent="0.25">
      <c r="D1272" s="51" t="s">
        <v>22</v>
      </c>
      <c r="E1272" s="8"/>
      <c r="F1272" s="8"/>
      <c r="G1272" s="14">
        <f>SUM(G1271:G1271)</f>
        <v>0</v>
      </c>
    </row>
    <row r="1273" spans="1:7" x14ac:dyDescent="0.25">
      <c r="D1273" s="33"/>
    </row>
    <row r="1274" spans="1:7" x14ac:dyDescent="0.25">
      <c r="B1274" s="8" t="s">
        <v>5</v>
      </c>
      <c r="C1274" s="9" t="s">
        <v>6</v>
      </c>
      <c r="D1274" s="51" t="s">
        <v>539</v>
      </c>
    </row>
    <row r="1275" spans="1:7" x14ac:dyDescent="0.25">
      <c r="B1275" s="8" t="s">
        <v>8</v>
      </c>
      <c r="C1275" s="9" t="s">
        <v>126</v>
      </c>
      <c r="D1275" s="51" t="s">
        <v>127</v>
      </c>
    </row>
    <row r="1276" spans="1:7" x14ac:dyDescent="0.25">
      <c r="B1276" s="8" t="s">
        <v>11</v>
      </c>
      <c r="C1276" s="9" t="s">
        <v>196</v>
      </c>
      <c r="D1276" s="51" t="s">
        <v>197</v>
      </c>
    </row>
    <row r="1277" spans="1:7" x14ac:dyDescent="0.25">
      <c r="B1277" s="8" t="s">
        <v>14</v>
      </c>
      <c r="C1277" s="9" t="s">
        <v>57</v>
      </c>
      <c r="D1277" s="51" t="s">
        <v>540</v>
      </c>
    </row>
    <row r="1278" spans="1:7" x14ac:dyDescent="0.25">
      <c r="D1278" s="33"/>
    </row>
    <row r="1279" spans="1:7" x14ac:dyDescent="0.25">
      <c r="A1279" s="11">
        <v>1</v>
      </c>
      <c r="B1279" s="11" t="s">
        <v>533</v>
      </c>
      <c r="C1279" s="10" t="s">
        <v>534</v>
      </c>
      <c r="D1279" s="52" t="s">
        <v>535</v>
      </c>
      <c r="E1279" s="13">
        <f>VLOOKUP(B1279,PREU_FEINA!$J$11:$K$1283,2,0)</f>
        <v>0</v>
      </c>
      <c r="F1279" s="12">
        <v>5254.2730000000001</v>
      </c>
      <c r="G1279" s="13">
        <f>ROUND(ROUND(E1279,2)*ROUND(F1279,3),2)</f>
        <v>0</v>
      </c>
    </row>
    <row r="1280" spans="1:7" x14ac:dyDescent="0.25">
      <c r="D1280" s="51" t="s">
        <v>22</v>
      </c>
      <c r="E1280" s="8"/>
      <c r="F1280" s="8"/>
      <c r="G1280" s="14">
        <f>SUM(G1279:G1279)</f>
        <v>0</v>
      </c>
    </row>
    <row r="1281" spans="1:7" x14ac:dyDescent="0.25">
      <c r="D1281" s="33"/>
    </row>
    <row r="1282" spans="1:7" x14ac:dyDescent="0.25">
      <c r="B1282" s="8" t="s">
        <v>5</v>
      </c>
      <c r="C1282" s="9" t="s">
        <v>6</v>
      </c>
      <c r="D1282" s="51" t="s">
        <v>539</v>
      </c>
    </row>
    <row r="1283" spans="1:7" x14ac:dyDescent="0.25">
      <c r="B1283" s="8" t="s">
        <v>8</v>
      </c>
      <c r="C1283" s="9" t="s">
        <v>126</v>
      </c>
      <c r="D1283" s="51" t="s">
        <v>127</v>
      </c>
    </row>
    <row r="1284" spans="1:7" ht="22.5" x14ac:dyDescent="0.25">
      <c r="B1284" s="8" t="s">
        <v>11</v>
      </c>
      <c r="C1284" s="9" t="s">
        <v>198</v>
      </c>
      <c r="D1284" s="51" t="s">
        <v>199</v>
      </c>
    </row>
    <row r="1285" spans="1:7" x14ac:dyDescent="0.25">
      <c r="B1285" s="8" t="s">
        <v>14</v>
      </c>
      <c r="C1285" s="9" t="s">
        <v>57</v>
      </c>
      <c r="D1285" s="51" t="s">
        <v>540</v>
      </c>
    </row>
    <row r="1286" spans="1:7" x14ac:dyDescent="0.25">
      <c r="D1286" s="33"/>
    </row>
    <row r="1287" spans="1:7" x14ac:dyDescent="0.25">
      <c r="A1287" s="11">
        <v>1</v>
      </c>
      <c r="B1287" s="11" t="s">
        <v>533</v>
      </c>
      <c r="C1287" s="10" t="s">
        <v>534</v>
      </c>
      <c r="D1287" s="52" t="s">
        <v>535</v>
      </c>
      <c r="E1287" s="13">
        <f>VLOOKUP(B1287,PREU_FEINA!$J$11:$K$1283,2,0)</f>
        <v>0</v>
      </c>
      <c r="F1287" s="12">
        <v>671.90499999999997</v>
      </c>
      <c r="G1287" s="13">
        <f>ROUND(ROUND(E1287,2)*ROUND(F1287,3),2)</f>
        <v>0</v>
      </c>
    </row>
    <row r="1288" spans="1:7" x14ac:dyDescent="0.25">
      <c r="D1288" s="51" t="s">
        <v>22</v>
      </c>
      <c r="E1288" s="8"/>
      <c r="F1288" s="8"/>
      <c r="G1288" s="14">
        <f>SUM(G1287:G1287)</f>
        <v>0</v>
      </c>
    </row>
    <row r="1289" spans="1:7" x14ac:dyDescent="0.25">
      <c r="D1289" s="33"/>
    </row>
    <row r="1290" spans="1:7" x14ac:dyDescent="0.25">
      <c r="B1290" s="8" t="s">
        <v>5</v>
      </c>
      <c r="C1290" s="9" t="s">
        <v>6</v>
      </c>
      <c r="D1290" s="51" t="s">
        <v>539</v>
      </c>
    </row>
    <row r="1291" spans="1:7" x14ac:dyDescent="0.25">
      <c r="B1291" s="8" t="s">
        <v>8</v>
      </c>
      <c r="C1291" s="9" t="s">
        <v>126</v>
      </c>
      <c r="D1291" s="51" t="s">
        <v>127</v>
      </c>
    </row>
    <row r="1292" spans="1:7" ht="22.5" x14ac:dyDescent="0.25">
      <c r="B1292" s="8" t="s">
        <v>11</v>
      </c>
      <c r="C1292" s="9" t="s">
        <v>200</v>
      </c>
      <c r="D1292" s="51" t="s">
        <v>201</v>
      </c>
    </row>
    <row r="1293" spans="1:7" x14ac:dyDescent="0.25">
      <c r="B1293" s="8" t="s">
        <v>14</v>
      </c>
      <c r="C1293" s="9" t="s">
        <v>57</v>
      </c>
      <c r="D1293" s="51" t="s">
        <v>540</v>
      </c>
    </row>
    <row r="1294" spans="1:7" x14ac:dyDescent="0.25">
      <c r="D1294" s="33"/>
    </row>
    <row r="1295" spans="1:7" x14ac:dyDescent="0.25">
      <c r="A1295" s="11">
        <v>1</v>
      </c>
      <c r="B1295" s="11" t="s">
        <v>533</v>
      </c>
      <c r="C1295" s="10" t="s">
        <v>534</v>
      </c>
      <c r="D1295" s="52" t="s">
        <v>535</v>
      </c>
      <c r="E1295" s="13">
        <f>VLOOKUP(B1295,PREU_FEINA!$J$11:$K$1283,2,0)</f>
        <v>0</v>
      </c>
      <c r="F1295" s="12">
        <v>243.17</v>
      </c>
      <c r="G1295" s="13">
        <f>ROUND(ROUND(E1295,2)*ROUND(F1295,3),2)</f>
        <v>0</v>
      </c>
    </row>
    <row r="1296" spans="1:7" x14ac:dyDescent="0.25">
      <c r="D1296" s="51" t="s">
        <v>22</v>
      </c>
      <c r="E1296" s="8"/>
      <c r="F1296" s="8"/>
      <c r="G1296" s="14">
        <f>SUM(G1295:G1295)</f>
        <v>0</v>
      </c>
    </row>
    <row r="1297" spans="1:7" x14ac:dyDescent="0.25">
      <c r="D1297" s="33"/>
    </row>
    <row r="1298" spans="1:7" x14ac:dyDescent="0.25">
      <c r="B1298" s="8" t="s">
        <v>5</v>
      </c>
      <c r="C1298" s="9" t="s">
        <v>6</v>
      </c>
      <c r="D1298" s="51" t="s">
        <v>539</v>
      </c>
    </row>
    <row r="1299" spans="1:7" x14ac:dyDescent="0.25">
      <c r="B1299" s="8" t="s">
        <v>8</v>
      </c>
      <c r="C1299" s="9" t="s">
        <v>126</v>
      </c>
      <c r="D1299" s="51" t="s">
        <v>127</v>
      </c>
    </row>
    <row r="1300" spans="1:7" ht="22.5" x14ac:dyDescent="0.25">
      <c r="B1300" s="8" t="s">
        <v>11</v>
      </c>
      <c r="C1300" s="9" t="s">
        <v>202</v>
      </c>
      <c r="D1300" s="51" t="s">
        <v>203</v>
      </c>
    </row>
    <row r="1301" spans="1:7" x14ac:dyDescent="0.25">
      <c r="B1301" s="8" t="s">
        <v>14</v>
      </c>
      <c r="C1301" s="9" t="s">
        <v>57</v>
      </c>
      <c r="D1301" s="51" t="s">
        <v>540</v>
      </c>
    </row>
    <row r="1302" spans="1:7" x14ac:dyDescent="0.25">
      <c r="D1302" s="33"/>
    </row>
    <row r="1303" spans="1:7" x14ac:dyDescent="0.25">
      <c r="A1303" s="11">
        <v>1</v>
      </c>
      <c r="B1303" s="11" t="s">
        <v>533</v>
      </c>
      <c r="C1303" s="10" t="s">
        <v>534</v>
      </c>
      <c r="D1303" s="52" t="s">
        <v>535</v>
      </c>
      <c r="E1303" s="13">
        <f>VLOOKUP(B1303,PREU_FEINA!$J$11:$K$1283,2,0)</f>
        <v>0</v>
      </c>
      <c r="F1303" s="12">
        <v>1393.17</v>
      </c>
      <c r="G1303" s="13">
        <f>ROUND(ROUND(E1303,2)*ROUND(F1303,3),2)</f>
        <v>0</v>
      </c>
    </row>
    <row r="1304" spans="1:7" x14ac:dyDescent="0.25">
      <c r="D1304" s="51" t="s">
        <v>22</v>
      </c>
      <c r="E1304" s="8"/>
      <c r="F1304" s="8"/>
      <c r="G1304" s="14">
        <f>SUM(G1303:G1303)</f>
        <v>0</v>
      </c>
    </row>
    <row r="1305" spans="1:7" x14ac:dyDescent="0.25">
      <c r="D1305" s="33"/>
    </row>
    <row r="1306" spans="1:7" x14ac:dyDescent="0.25">
      <c r="B1306" s="8" t="s">
        <v>5</v>
      </c>
      <c r="C1306" s="9" t="s">
        <v>6</v>
      </c>
      <c r="D1306" s="51" t="s">
        <v>539</v>
      </c>
    </row>
    <row r="1307" spans="1:7" x14ac:dyDescent="0.25">
      <c r="B1307" s="8" t="s">
        <v>8</v>
      </c>
      <c r="C1307" s="9" t="s">
        <v>126</v>
      </c>
      <c r="D1307" s="51" t="s">
        <v>127</v>
      </c>
    </row>
    <row r="1308" spans="1:7" ht="22.5" x14ac:dyDescent="0.25">
      <c r="B1308" s="8" t="s">
        <v>11</v>
      </c>
      <c r="C1308" s="9" t="s">
        <v>204</v>
      </c>
      <c r="D1308" s="51" t="s">
        <v>205</v>
      </c>
    </row>
    <row r="1309" spans="1:7" x14ac:dyDescent="0.25">
      <c r="B1309" s="8" t="s">
        <v>14</v>
      </c>
      <c r="C1309" s="9" t="s">
        <v>57</v>
      </c>
      <c r="D1309" s="51" t="s">
        <v>540</v>
      </c>
    </row>
    <row r="1310" spans="1:7" x14ac:dyDescent="0.25">
      <c r="D1310" s="33"/>
    </row>
    <row r="1311" spans="1:7" x14ac:dyDescent="0.25">
      <c r="A1311" s="11">
        <v>1</v>
      </c>
      <c r="B1311" s="11" t="s">
        <v>533</v>
      </c>
      <c r="C1311" s="10" t="s">
        <v>534</v>
      </c>
      <c r="D1311" s="52" t="s">
        <v>535</v>
      </c>
      <c r="E1311" s="13">
        <f>VLOOKUP(B1311,PREU_FEINA!$J$11:$K$1283,2,0)</f>
        <v>0</v>
      </c>
      <c r="F1311" s="12">
        <v>1033.242</v>
      </c>
      <c r="G1311" s="13">
        <f>ROUND(ROUND(E1311,2)*ROUND(F1311,3),2)</f>
        <v>0</v>
      </c>
    </row>
    <row r="1312" spans="1:7" x14ac:dyDescent="0.25">
      <c r="D1312" s="51" t="s">
        <v>22</v>
      </c>
      <c r="E1312" s="8"/>
      <c r="F1312" s="8"/>
      <c r="G1312" s="14">
        <f>SUM(G1311:G1311)</f>
        <v>0</v>
      </c>
    </row>
    <row r="1313" spans="1:7" x14ac:dyDescent="0.25">
      <c r="D1313" s="33"/>
    </row>
    <row r="1314" spans="1:7" x14ac:dyDescent="0.25">
      <c r="B1314" s="8" t="s">
        <v>5</v>
      </c>
      <c r="C1314" s="9" t="s">
        <v>6</v>
      </c>
      <c r="D1314" s="51" t="s">
        <v>539</v>
      </c>
    </row>
    <row r="1315" spans="1:7" x14ac:dyDescent="0.25">
      <c r="B1315" s="8" t="s">
        <v>8</v>
      </c>
      <c r="C1315" s="9" t="s">
        <v>126</v>
      </c>
      <c r="D1315" s="51" t="s">
        <v>127</v>
      </c>
    </row>
    <row r="1316" spans="1:7" ht="22.5" x14ac:dyDescent="0.25">
      <c r="B1316" s="8" t="s">
        <v>11</v>
      </c>
      <c r="C1316" s="9" t="s">
        <v>206</v>
      </c>
      <c r="D1316" s="51" t="s">
        <v>207</v>
      </c>
    </row>
    <row r="1317" spans="1:7" x14ac:dyDescent="0.25">
      <c r="B1317" s="8" t="s">
        <v>14</v>
      </c>
      <c r="C1317" s="9" t="s">
        <v>57</v>
      </c>
      <c r="D1317" s="51" t="s">
        <v>540</v>
      </c>
    </row>
    <row r="1318" spans="1:7" x14ac:dyDescent="0.25">
      <c r="D1318" s="33"/>
    </row>
    <row r="1319" spans="1:7" x14ac:dyDescent="0.25">
      <c r="A1319" s="11">
        <v>1</v>
      </c>
      <c r="B1319" s="11" t="s">
        <v>533</v>
      </c>
      <c r="C1319" s="10" t="s">
        <v>534</v>
      </c>
      <c r="D1319" s="52" t="s">
        <v>535</v>
      </c>
      <c r="E1319" s="13">
        <f>VLOOKUP(B1319,PREU_FEINA!$J$11:$K$1283,2,0)</f>
        <v>0</v>
      </c>
      <c r="F1319" s="12">
        <v>895.971</v>
      </c>
      <c r="G1319" s="13">
        <f>ROUND(ROUND(E1319,2)*ROUND(F1319,3),2)</f>
        <v>0</v>
      </c>
    </row>
    <row r="1320" spans="1:7" x14ac:dyDescent="0.25">
      <c r="D1320" s="51" t="s">
        <v>22</v>
      </c>
      <c r="E1320" s="8"/>
      <c r="F1320" s="8"/>
      <c r="G1320" s="14">
        <f>SUM(G1319:G1319)</f>
        <v>0</v>
      </c>
    </row>
    <row r="1321" spans="1:7" x14ac:dyDescent="0.25">
      <c r="D1321" s="33"/>
    </row>
    <row r="1322" spans="1:7" x14ac:dyDescent="0.25">
      <c r="B1322" s="8" t="s">
        <v>5</v>
      </c>
      <c r="C1322" s="9" t="s">
        <v>6</v>
      </c>
      <c r="D1322" s="51" t="s">
        <v>539</v>
      </c>
    </row>
    <row r="1323" spans="1:7" x14ac:dyDescent="0.25">
      <c r="B1323" s="8" t="s">
        <v>8</v>
      </c>
      <c r="C1323" s="9" t="s">
        <v>126</v>
      </c>
      <c r="D1323" s="51" t="s">
        <v>127</v>
      </c>
    </row>
    <row r="1324" spans="1:7" x14ac:dyDescent="0.25">
      <c r="B1324" s="8" t="s">
        <v>11</v>
      </c>
      <c r="C1324" s="9" t="s">
        <v>208</v>
      </c>
      <c r="D1324" s="51" t="s">
        <v>209</v>
      </c>
    </row>
    <row r="1325" spans="1:7" x14ac:dyDescent="0.25">
      <c r="B1325" s="8" t="s">
        <v>14</v>
      </c>
      <c r="C1325" s="9" t="s">
        <v>57</v>
      </c>
      <c r="D1325" s="51" t="s">
        <v>540</v>
      </c>
    </row>
    <row r="1326" spans="1:7" x14ac:dyDescent="0.25">
      <c r="D1326" s="33"/>
    </row>
    <row r="1327" spans="1:7" x14ac:dyDescent="0.25">
      <c r="A1327" s="11">
        <v>1</v>
      </c>
      <c r="B1327" s="11" t="s">
        <v>533</v>
      </c>
      <c r="C1327" s="10" t="s">
        <v>534</v>
      </c>
      <c r="D1327" s="52" t="s">
        <v>535</v>
      </c>
      <c r="E1327" s="13">
        <f>VLOOKUP(B1327,PREU_FEINA!$J$11:$K$1283,2,0)</f>
        <v>0</v>
      </c>
      <c r="F1327" s="12">
        <v>1443.2909999999999</v>
      </c>
      <c r="G1327" s="13">
        <f>ROUND(ROUND(E1327,2)*ROUND(F1327,3),2)</f>
        <v>0</v>
      </c>
    </row>
    <row r="1328" spans="1:7" x14ac:dyDescent="0.25">
      <c r="D1328" s="51" t="s">
        <v>22</v>
      </c>
      <c r="E1328" s="8"/>
      <c r="F1328" s="8"/>
      <c r="G1328" s="14">
        <f>SUM(G1327:G1327)</f>
        <v>0</v>
      </c>
    </row>
    <row r="1329" spans="1:7" x14ac:dyDescent="0.25">
      <c r="D1329" s="33"/>
    </row>
    <row r="1330" spans="1:7" x14ac:dyDescent="0.25">
      <c r="B1330" s="8" t="s">
        <v>5</v>
      </c>
      <c r="C1330" s="9" t="s">
        <v>6</v>
      </c>
      <c r="D1330" s="51" t="s">
        <v>539</v>
      </c>
    </row>
    <row r="1331" spans="1:7" x14ac:dyDescent="0.25">
      <c r="B1331" s="8" t="s">
        <v>8</v>
      </c>
      <c r="C1331" s="9" t="s">
        <v>126</v>
      </c>
      <c r="D1331" s="51" t="s">
        <v>127</v>
      </c>
    </row>
    <row r="1332" spans="1:7" x14ac:dyDescent="0.25">
      <c r="B1332" s="8" t="s">
        <v>11</v>
      </c>
      <c r="C1332" s="9" t="s">
        <v>210</v>
      </c>
      <c r="D1332" s="51" t="s">
        <v>542</v>
      </c>
    </row>
    <row r="1333" spans="1:7" x14ac:dyDescent="0.25">
      <c r="B1333" s="8" t="s">
        <v>14</v>
      </c>
      <c r="C1333" s="9" t="s">
        <v>57</v>
      </c>
      <c r="D1333" s="51" t="s">
        <v>540</v>
      </c>
    </row>
    <row r="1334" spans="1:7" x14ac:dyDescent="0.25">
      <c r="D1334" s="33"/>
    </row>
    <row r="1335" spans="1:7" x14ac:dyDescent="0.25">
      <c r="A1335" s="11">
        <v>1</v>
      </c>
      <c r="B1335" s="11" t="s">
        <v>533</v>
      </c>
      <c r="C1335" s="10" t="s">
        <v>534</v>
      </c>
      <c r="D1335" s="52" t="s">
        <v>535</v>
      </c>
      <c r="E1335" s="13">
        <f>VLOOKUP(B1335,PREU_FEINA!$J$11:$K$1283,2,0)</f>
        <v>0</v>
      </c>
      <c r="F1335" s="12">
        <v>12.728</v>
      </c>
      <c r="G1335" s="13">
        <f>ROUND(ROUND(E1335,2)*ROUND(F1335,3),2)</f>
        <v>0</v>
      </c>
    </row>
    <row r="1336" spans="1:7" x14ac:dyDescent="0.25">
      <c r="D1336" s="51" t="s">
        <v>22</v>
      </c>
      <c r="E1336" s="8"/>
      <c r="F1336" s="8"/>
      <c r="G1336" s="14">
        <f>SUM(G1335:G1335)</f>
        <v>0</v>
      </c>
    </row>
    <row r="1337" spans="1:7" x14ac:dyDescent="0.25">
      <c r="D1337" s="33"/>
    </row>
    <row r="1338" spans="1:7" x14ac:dyDescent="0.25">
      <c r="B1338" s="8" t="s">
        <v>5</v>
      </c>
      <c r="C1338" s="9" t="s">
        <v>6</v>
      </c>
      <c r="D1338" s="51" t="s">
        <v>539</v>
      </c>
    </row>
    <row r="1339" spans="1:7" x14ac:dyDescent="0.25">
      <c r="B1339" s="8" t="s">
        <v>8</v>
      </c>
      <c r="C1339" s="9" t="s">
        <v>126</v>
      </c>
      <c r="D1339" s="51" t="s">
        <v>127</v>
      </c>
    </row>
    <row r="1340" spans="1:7" x14ac:dyDescent="0.25">
      <c r="B1340" s="8" t="s">
        <v>11</v>
      </c>
      <c r="C1340" s="9" t="s">
        <v>212</v>
      </c>
      <c r="D1340" s="51" t="s">
        <v>213</v>
      </c>
    </row>
    <row r="1341" spans="1:7" x14ac:dyDescent="0.25">
      <c r="B1341" s="8" t="s">
        <v>14</v>
      </c>
      <c r="C1341" s="9" t="s">
        <v>57</v>
      </c>
      <c r="D1341" s="51" t="s">
        <v>540</v>
      </c>
    </row>
    <row r="1342" spans="1:7" x14ac:dyDescent="0.25">
      <c r="D1342" s="33"/>
    </row>
    <row r="1343" spans="1:7" x14ac:dyDescent="0.25">
      <c r="A1343" s="11">
        <v>1</v>
      </c>
      <c r="B1343" s="11" t="s">
        <v>533</v>
      </c>
      <c r="C1343" s="10" t="s">
        <v>534</v>
      </c>
      <c r="D1343" s="52" t="s">
        <v>535</v>
      </c>
      <c r="E1343" s="13">
        <f>VLOOKUP(B1343,PREU_FEINA!$J$11:$K$1283,2,0)</f>
        <v>0</v>
      </c>
      <c r="F1343" s="12">
        <v>1490.768</v>
      </c>
      <c r="G1343" s="13">
        <f>ROUND(ROUND(E1343,2)*ROUND(F1343,3),2)</f>
        <v>0</v>
      </c>
    </row>
    <row r="1344" spans="1:7" x14ac:dyDescent="0.25">
      <c r="D1344" s="51" t="s">
        <v>22</v>
      </c>
      <c r="E1344" s="8"/>
      <c r="F1344" s="8"/>
      <c r="G1344" s="14">
        <f>SUM(G1343:G1343)</f>
        <v>0</v>
      </c>
    </row>
    <row r="1345" spans="1:7" x14ac:dyDescent="0.25">
      <c r="D1345" s="33"/>
    </row>
    <row r="1346" spans="1:7" x14ac:dyDescent="0.25">
      <c r="B1346" s="8" t="s">
        <v>5</v>
      </c>
      <c r="C1346" s="9" t="s">
        <v>6</v>
      </c>
      <c r="D1346" s="51" t="s">
        <v>539</v>
      </c>
    </row>
    <row r="1347" spans="1:7" x14ac:dyDescent="0.25">
      <c r="B1347" s="8" t="s">
        <v>8</v>
      </c>
      <c r="C1347" s="9" t="s">
        <v>126</v>
      </c>
      <c r="D1347" s="51" t="s">
        <v>127</v>
      </c>
    </row>
    <row r="1348" spans="1:7" x14ac:dyDescent="0.25">
      <c r="B1348" s="8" t="s">
        <v>11</v>
      </c>
      <c r="C1348" s="9" t="s">
        <v>214</v>
      </c>
      <c r="D1348" s="51" t="s">
        <v>215</v>
      </c>
    </row>
    <row r="1349" spans="1:7" x14ac:dyDescent="0.25">
      <c r="B1349" s="8" t="s">
        <v>14</v>
      </c>
      <c r="C1349" s="9" t="s">
        <v>57</v>
      </c>
      <c r="D1349" s="51" t="s">
        <v>540</v>
      </c>
    </row>
    <row r="1350" spans="1:7" x14ac:dyDescent="0.25">
      <c r="D1350" s="33"/>
    </row>
    <row r="1351" spans="1:7" x14ac:dyDescent="0.25">
      <c r="A1351" s="11">
        <v>1</v>
      </c>
      <c r="B1351" s="11" t="s">
        <v>533</v>
      </c>
      <c r="C1351" s="10" t="s">
        <v>534</v>
      </c>
      <c r="D1351" s="52" t="s">
        <v>535</v>
      </c>
      <c r="E1351" s="13">
        <f>VLOOKUP(B1351,PREU_FEINA!$J$11:$K$1283,2,0)</f>
        <v>0</v>
      </c>
      <c r="F1351" s="12">
        <v>184.83</v>
      </c>
      <c r="G1351" s="13">
        <f>ROUND(ROUND(E1351,2)*ROUND(F1351,3),2)</f>
        <v>0</v>
      </c>
    </row>
    <row r="1352" spans="1:7" x14ac:dyDescent="0.25">
      <c r="D1352" s="51" t="s">
        <v>22</v>
      </c>
      <c r="E1352" s="8"/>
      <c r="F1352" s="8"/>
      <c r="G1352" s="14">
        <f>SUM(G1351:G1351)</f>
        <v>0</v>
      </c>
    </row>
    <row r="1353" spans="1:7" x14ac:dyDescent="0.25">
      <c r="D1353" s="33"/>
    </row>
    <row r="1354" spans="1:7" x14ac:dyDescent="0.25">
      <c r="B1354" s="8" t="s">
        <v>5</v>
      </c>
      <c r="C1354" s="9" t="s">
        <v>6</v>
      </c>
      <c r="D1354" s="51" t="s">
        <v>539</v>
      </c>
    </row>
    <row r="1355" spans="1:7" x14ac:dyDescent="0.25">
      <c r="B1355" s="8" t="s">
        <v>8</v>
      </c>
      <c r="C1355" s="9" t="s">
        <v>126</v>
      </c>
      <c r="D1355" s="51" t="s">
        <v>127</v>
      </c>
    </row>
    <row r="1356" spans="1:7" ht="22.5" x14ac:dyDescent="0.25">
      <c r="B1356" s="8" t="s">
        <v>11</v>
      </c>
      <c r="C1356" s="9" t="s">
        <v>216</v>
      </c>
      <c r="D1356" s="51" t="s">
        <v>217</v>
      </c>
    </row>
    <row r="1357" spans="1:7" x14ac:dyDescent="0.25">
      <c r="B1357" s="8" t="s">
        <v>14</v>
      </c>
      <c r="C1357" s="9" t="s">
        <v>57</v>
      </c>
      <c r="D1357" s="51" t="s">
        <v>540</v>
      </c>
    </row>
    <row r="1358" spans="1:7" x14ac:dyDescent="0.25">
      <c r="D1358" s="33"/>
    </row>
    <row r="1359" spans="1:7" x14ac:dyDescent="0.25">
      <c r="A1359" s="11">
        <v>1</v>
      </c>
      <c r="B1359" s="11" t="s">
        <v>533</v>
      </c>
      <c r="C1359" s="10" t="s">
        <v>534</v>
      </c>
      <c r="D1359" s="52" t="s">
        <v>535</v>
      </c>
      <c r="E1359" s="13">
        <f>VLOOKUP(B1359,PREU_FEINA!$J$11:$K$1283,2,0)</f>
        <v>0</v>
      </c>
      <c r="F1359" s="12">
        <v>6439.2830000000004</v>
      </c>
      <c r="G1359" s="13">
        <f>ROUND(ROUND(E1359,2)*ROUND(F1359,3),2)</f>
        <v>0</v>
      </c>
    </row>
    <row r="1360" spans="1:7" x14ac:dyDescent="0.25">
      <c r="D1360" s="51" t="s">
        <v>22</v>
      </c>
      <c r="E1360" s="8"/>
      <c r="F1360" s="8"/>
      <c r="G1360" s="14">
        <f>SUM(G1359:G1359)</f>
        <v>0</v>
      </c>
    </row>
    <row r="1361" spans="1:7" x14ac:dyDescent="0.25">
      <c r="D1361" s="33"/>
    </row>
    <row r="1362" spans="1:7" x14ac:dyDescent="0.25">
      <c r="B1362" s="8" t="s">
        <v>5</v>
      </c>
      <c r="C1362" s="9" t="s">
        <v>6</v>
      </c>
      <c r="D1362" s="51" t="s">
        <v>539</v>
      </c>
    </row>
    <row r="1363" spans="1:7" x14ac:dyDescent="0.25">
      <c r="B1363" s="8" t="s">
        <v>8</v>
      </c>
      <c r="C1363" s="9" t="s">
        <v>126</v>
      </c>
      <c r="D1363" s="51" t="s">
        <v>127</v>
      </c>
    </row>
    <row r="1364" spans="1:7" x14ac:dyDescent="0.25">
      <c r="B1364" s="8" t="s">
        <v>11</v>
      </c>
      <c r="C1364" s="9" t="s">
        <v>218</v>
      </c>
      <c r="D1364" s="51" t="s">
        <v>219</v>
      </c>
    </row>
    <row r="1365" spans="1:7" x14ac:dyDescent="0.25">
      <c r="B1365" s="8" t="s">
        <v>14</v>
      </c>
      <c r="C1365" s="9" t="s">
        <v>57</v>
      </c>
      <c r="D1365" s="51" t="s">
        <v>540</v>
      </c>
    </row>
    <row r="1366" spans="1:7" x14ac:dyDescent="0.25">
      <c r="D1366" s="33"/>
    </row>
    <row r="1367" spans="1:7" x14ac:dyDescent="0.25">
      <c r="A1367" s="11">
        <v>1</v>
      </c>
      <c r="B1367" s="11" t="s">
        <v>533</v>
      </c>
      <c r="C1367" s="10" t="s">
        <v>534</v>
      </c>
      <c r="D1367" s="52" t="s">
        <v>535</v>
      </c>
      <c r="E1367" s="13">
        <f>VLOOKUP(B1367,PREU_FEINA!$J$11:$K$1283,2,0)</f>
        <v>0</v>
      </c>
      <c r="F1367" s="12">
        <v>41.555999999999997</v>
      </c>
      <c r="G1367" s="13">
        <f>ROUND(ROUND(E1367,2)*ROUND(F1367,3),2)</f>
        <v>0</v>
      </c>
    </row>
    <row r="1368" spans="1:7" x14ac:dyDescent="0.25">
      <c r="D1368" s="51" t="s">
        <v>22</v>
      </c>
      <c r="E1368" s="8"/>
      <c r="F1368" s="8"/>
      <c r="G1368" s="14">
        <f>SUM(G1367:G1367)</f>
        <v>0</v>
      </c>
    </row>
    <row r="1369" spans="1:7" x14ac:dyDescent="0.25">
      <c r="D1369" s="33"/>
    </row>
    <row r="1370" spans="1:7" x14ac:dyDescent="0.25">
      <c r="B1370" s="8" t="s">
        <v>5</v>
      </c>
      <c r="C1370" s="9" t="s">
        <v>6</v>
      </c>
      <c r="D1370" s="51" t="s">
        <v>539</v>
      </c>
    </row>
    <row r="1371" spans="1:7" x14ac:dyDescent="0.25">
      <c r="B1371" s="8" t="s">
        <v>8</v>
      </c>
      <c r="C1371" s="9" t="s">
        <v>126</v>
      </c>
      <c r="D1371" s="51" t="s">
        <v>127</v>
      </c>
    </row>
    <row r="1372" spans="1:7" x14ac:dyDescent="0.25">
      <c r="B1372" s="8" t="s">
        <v>11</v>
      </c>
      <c r="C1372" s="9" t="s">
        <v>543</v>
      </c>
      <c r="D1372" s="51" t="s">
        <v>544</v>
      </c>
    </row>
    <row r="1373" spans="1:7" x14ac:dyDescent="0.25">
      <c r="B1373" s="8" t="s">
        <v>14</v>
      </c>
      <c r="C1373" s="9" t="s">
        <v>57</v>
      </c>
      <c r="D1373" s="51" t="s">
        <v>540</v>
      </c>
    </row>
    <row r="1374" spans="1:7" x14ac:dyDescent="0.25">
      <c r="D1374" s="33"/>
    </row>
    <row r="1375" spans="1:7" x14ac:dyDescent="0.25">
      <c r="A1375" s="11">
        <v>1</v>
      </c>
      <c r="B1375" s="11" t="s">
        <v>533</v>
      </c>
      <c r="C1375" s="10" t="s">
        <v>534</v>
      </c>
      <c r="D1375" s="52" t="s">
        <v>535</v>
      </c>
      <c r="E1375" s="13">
        <f>VLOOKUP(B1375,PREU_FEINA!$J$11:$K$1283,2,0)</f>
        <v>0</v>
      </c>
      <c r="F1375" s="12">
        <v>624.49199999999996</v>
      </c>
      <c r="G1375" s="13">
        <f>ROUND(ROUND(E1375,2)*ROUND(F1375,3),2)</f>
        <v>0</v>
      </c>
    </row>
    <row r="1376" spans="1:7" x14ac:dyDescent="0.25">
      <c r="D1376" s="51" t="s">
        <v>22</v>
      </c>
      <c r="E1376" s="8"/>
      <c r="F1376" s="8"/>
      <c r="G1376" s="14">
        <f>SUM(G1375:G1375)</f>
        <v>0</v>
      </c>
    </row>
    <row r="1377" spans="1:7" x14ac:dyDescent="0.25">
      <c r="D1377" s="33"/>
    </row>
    <row r="1378" spans="1:7" x14ac:dyDescent="0.25">
      <c r="B1378" s="8" t="s">
        <v>5</v>
      </c>
      <c r="C1378" s="9" t="s">
        <v>6</v>
      </c>
      <c r="D1378" s="51" t="s">
        <v>539</v>
      </c>
    </row>
    <row r="1379" spans="1:7" x14ac:dyDescent="0.25">
      <c r="B1379" s="8" t="s">
        <v>8</v>
      </c>
      <c r="C1379" s="9" t="s">
        <v>126</v>
      </c>
      <c r="D1379" s="51" t="s">
        <v>127</v>
      </c>
    </row>
    <row r="1380" spans="1:7" x14ac:dyDescent="0.25">
      <c r="B1380" s="8" t="s">
        <v>11</v>
      </c>
      <c r="C1380" s="9" t="s">
        <v>220</v>
      </c>
      <c r="D1380" s="51" t="s">
        <v>221</v>
      </c>
    </row>
    <row r="1381" spans="1:7" x14ac:dyDescent="0.25">
      <c r="B1381" s="8" t="s">
        <v>14</v>
      </c>
      <c r="C1381" s="9" t="s">
        <v>57</v>
      </c>
      <c r="D1381" s="51" t="s">
        <v>540</v>
      </c>
    </row>
    <row r="1382" spans="1:7" x14ac:dyDescent="0.25">
      <c r="D1382" s="33"/>
    </row>
    <row r="1383" spans="1:7" x14ac:dyDescent="0.25">
      <c r="A1383" s="11">
        <v>1</v>
      </c>
      <c r="B1383" s="11" t="s">
        <v>533</v>
      </c>
      <c r="C1383" s="10" t="s">
        <v>534</v>
      </c>
      <c r="D1383" s="52" t="s">
        <v>535</v>
      </c>
      <c r="E1383" s="13">
        <f>VLOOKUP(B1383,PREU_FEINA!$J$11:$K$1283,2,0)</f>
        <v>0</v>
      </c>
      <c r="F1383" s="12">
        <v>282.07499999999999</v>
      </c>
      <c r="G1383" s="13">
        <f>ROUND(ROUND(E1383,2)*ROUND(F1383,3),2)</f>
        <v>0</v>
      </c>
    </row>
    <row r="1384" spans="1:7" x14ac:dyDescent="0.25">
      <c r="D1384" s="51" t="s">
        <v>22</v>
      </c>
      <c r="E1384" s="8"/>
      <c r="F1384" s="8"/>
      <c r="G1384" s="14">
        <f>SUM(G1383:G1383)</f>
        <v>0</v>
      </c>
    </row>
    <row r="1385" spans="1:7" x14ac:dyDescent="0.25">
      <c r="D1385" s="33"/>
    </row>
    <row r="1386" spans="1:7" x14ac:dyDescent="0.25">
      <c r="B1386" s="8" t="s">
        <v>5</v>
      </c>
      <c r="C1386" s="9" t="s">
        <v>6</v>
      </c>
      <c r="D1386" s="51" t="s">
        <v>539</v>
      </c>
    </row>
    <row r="1387" spans="1:7" x14ac:dyDescent="0.25">
      <c r="B1387" s="8" t="s">
        <v>8</v>
      </c>
      <c r="C1387" s="9" t="s">
        <v>126</v>
      </c>
      <c r="D1387" s="51" t="s">
        <v>127</v>
      </c>
    </row>
    <row r="1388" spans="1:7" x14ac:dyDescent="0.25">
      <c r="B1388" s="8" t="s">
        <v>11</v>
      </c>
      <c r="C1388" s="9" t="s">
        <v>222</v>
      </c>
      <c r="D1388" s="51" t="s">
        <v>223</v>
      </c>
    </row>
    <row r="1389" spans="1:7" x14ac:dyDescent="0.25">
      <c r="B1389" s="8" t="s">
        <v>14</v>
      </c>
      <c r="C1389" s="9" t="s">
        <v>57</v>
      </c>
      <c r="D1389" s="51" t="s">
        <v>540</v>
      </c>
    </row>
    <row r="1390" spans="1:7" x14ac:dyDescent="0.25">
      <c r="D1390" s="33"/>
    </row>
    <row r="1391" spans="1:7" x14ac:dyDescent="0.25">
      <c r="A1391" s="11">
        <v>1</v>
      </c>
      <c r="B1391" s="11" t="s">
        <v>533</v>
      </c>
      <c r="C1391" s="10" t="s">
        <v>534</v>
      </c>
      <c r="D1391" s="52" t="s">
        <v>535</v>
      </c>
      <c r="E1391" s="13">
        <f>VLOOKUP(B1391,PREU_FEINA!$J$11:$K$1283,2,0)</f>
        <v>0</v>
      </c>
      <c r="F1391" s="12">
        <v>106.803</v>
      </c>
      <c r="G1391" s="13">
        <f>ROUND(ROUND(E1391,2)*ROUND(F1391,3),2)</f>
        <v>0</v>
      </c>
    </row>
    <row r="1392" spans="1:7" x14ac:dyDescent="0.25">
      <c r="D1392" s="51" t="s">
        <v>22</v>
      </c>
      <c r="E1392" s="8"/>
      <c r="F1392" s="8"/>
      <c r="G1392" s="14">
        <f>SUM(G1391:G1391)</f>
        <v>0</v>
      </c>
    </row>
    <row r="1393" spans="1:7" x14ac:dyDescent="0.25">
      <c r="D1393" s="33"/>
    </row>
    <row r="1394" spans="1:7" x14ac:dyDescent="0.25">
      <c r="B1394" s="8" t="s">
        <v>5</v>
      </c>
      <c r="C1394" s="9" t="s">
        <v>6</v>
      </c>
      <c r="D1394" s="51" t="s">
        <v>539</v>
      </c>
    </row>
    <row r="1395" spans="1:7" x14ac:dyDescent="0.25">
      <c r="B1395" s="8" t="s">
        <v>8</v>
      </c>
      <c r="C1395" s="9" t="s">
        <v>126</v>
      </c>
      <c r="D1395" s="51" t="s">
        <v>127</v>
      </c>
    </row>
    <row r="1396" spans="1:7" x14ac:dyDescent="0.25">
      <c r="B1396" s="8" t="s">
        <v>11</v>
      </c>
      <c r="C1396" s="9" t="s">
        <v>109</v>
      </c>
      <c r="D1396" s="51" t="s">
        <v>224</v>
      </c>
    </row>
    <row r="1397" spans="1:7" x14ac:dyDescent="0.25">
      <c r="B1397" s="8" t="s">
        <v>14</v>
      </c>
      <c r="C1397" s="9" t="s">
        <v>57</v>
      </c>
      <c r="D1397" s="51" t="s">
        <v>540</v>
      </c>
    </row>
    <row r="1398" spans="1:7" x14ac:dyDescent="0.25">
      <c r="D1398" s="33"/>
    </row>
    <row r="1399" spans="1:7" x14ac:dyDescent="0.25">
      <c r="A1399" s="11">
        <v>1</v>
      </c>
      <c r="B1399" s="11" t="s">
        <v>533</v>
      </c>
      <c r="C1399" s="10" t="s">
        <v>534</v>
      </c>
      <c r="D1399" s="52" t="s">
        <v>535</v>
      </c>
      <c r="E1399" s="13">
        <f>VLOOKUP(B1399,PREU_FEINA!$J$11:$K$1283,2,0)</f>
        <v>0</v>
      </c>
      <c r="F1399" s="12">
        <v>891.54</v>
      </c>
      <c r="G1399" s="13">
        <f>ROUND(ROUND(E1399,2)*ROUND(F1399,3),2)</f>
        <v>0</v>
      </c>
    </row>
    <row r="1400" spans="1:7" x14ac:dyDescent="0.25">
      <c r="D1400" s="51" t="s">
        <v>22</v>
      </c>
      <c r="E1400" s="8"/>
      <c r="F1400" s="8"/>
      <c r="G1400" s="14">
        <f>SUM(G1399:G1399)</f>
        <v>0</v>
      </c>
    </row>
    <row r="1401" spans="1:7" x14ac:dyDescent="0.25">
      <c r="D1401" s="33"/>
    </row>
    <row r="1402" spans="1:7" x14ac:dyDescent="0.25">
      <c r="B1402" s="8" t="s">
        <v>5</v>
      </c>
      <c r="C1402" s="9" t="s">
        <v>6</v>
      </c>
      <c r="D1402" s="51" t="s">
        <v>539</v>
      </c>
    </row>
    <row r="1403" spans="1:7" x14ac:dyDescent="0.25">
      <c r="B1403" s="8" t="s">
        <v>8</v>
      </c>
      <c r="C1403" s="9" t="s">
        <v>126</v>
      </c>
      <c r="D1403" s="51" t="s">
        <v>127</v>
      </c>
    </row>
    <row r="1404" spans="1:7" x14ac:dyDescent="0.25">
      <c r="B1404" s="8" t="s">
        <v>11</v>
      </c>
      <c r="C1404" s="9" t="s">
        <v>545</v>
      </c>
      <c r="D1404" s="51" t="s">
        <v>546</v>
      </c>
    </row>
    <row r="1405" spans="1:7" x14ac:dyDescent="0.25">
      <c r="B1405" s="8" t="s">
        <v>14</v>
      </c>
      <c r="C1405" s="9" t="s">
        <v>57</v>
      </c>
      <c r="D1405" s="51" t="s">
        <v>540</v>
      </c>
    </row>
    <row r="1406" spans="1:7" x14ac:dyDescent="0.25">
      <c r="D1406" s="33"/>
    </row>
    <row r="1407" spans="1:7" x14ac:dyDescent="0.25">
      <c r="A1407" s="11">
        <v>1</v>
      </c>
      <c r="B1407" s="11" t="s">
        <v>533</v>
      </c>
      <c r="C1407" s="10" t="s">
        <v>534</v>
      </c>
      <c r="D1407" s="52" t="s">
        <v>535</v>
      </c>
      <c r="E1407" s="13">
        <f>VLOOKUP(B1407,PREU_FEINA!$J$11:$K$1283,2,0)</f>
        <v>0</v>
      </c>
      <c r="F1407" s="12">
        <v>803.48400000000004</v>
      </c>
      <c r="G1407" s="13">
        <f>ROUND(ROUND(E1407,2)*ROUND(F1407,3),2)</f>
        <v>0</v>
      </c>
    </row>
    <row r="1408" spans="1:7" x14ac:dyDescent="0.25">
      <c r="D1408" s="51" t="s">
        <v>22</v>
      </c>
      <c r="E1408" s="8"/>
      <c r="F1408" s="8"/>
      <c r="G1408" s="14">
        <f>SUM(G1407:G1407)</f>
        <v>0</v>
      </c>
    </row>
    <row r="1409" spans="1:7" x14ac:dyDescent="0.25">
      <c r="D1409" s="33"/>
    </row>
    <row r="1410" spans="1:7" x14ac:dyDescent="0.25">
      <c r="B1410" s="8" t="s">
        <v>5</v>
      </c>
      <c r="C1410" s="9" t="s">
        <v>6</v>
      </c>
      <c r="D1410" s="51" t="s">
        <v>539</v>
      </c>
    </row>
    <row r="1411" spans="1:7" x14ac:dyDescent="0.25">
      <c r="B1411" s="8" t="s">
        <v>8</v>
      </c>
      <c r="C1411" s="9" t="s">
        <v>126</v>
      </c>
      <c r="D1411" s="51" t="s">
        <v>127</v>
      </c>
    </row>
    <row r="1412" spans="1:7" x14ac:dyDescent="0.25">
      <c r="B1412" s="8" t="s">
        <v>11</v>
      </c>
      <c r="C1412" s="9" t="s">
        <v>225</v>
      </c>
      <c r="D1412" s="51" t="s">
        <v>226</v>
      </c>
    </row>
    <row r="1413" spans="1:7" x14ac:dyDescent="0.25">
      <c r="B1413" s="8" t="s">
        <v>14</v>
      </c>
      <c r="C1413" s="9" t="s">
        <v>57</v>
      </c>
      <c r="D1413" s="51" t="s">
        <v>540</v>
      </c>
    </row>
    <row r="1414" spans="1:7" x14ac:dyDescent="0.25">
      <c r="D1414" s="33"/>
    </row>
    <row r="1415" spans="1:7" x14ac:dyDescent="0.25">
      <c r="A1415" s="11">
        <v>1</v>
      </c>
      <c r="B1415" s="11" t="s">
        <v>533</v>
      </c>
      <c r="C1415" s="10" t="s">
        <v>534</v>
      </c>
      <c r="D1415" s="52" t="s">
        <v>535</v>
      </c>
      <c r="E1415" s="13">
        <f>VLOOKUP(B1415,PREU_FEINA!$J$11:$K$1283,2,0)</f>
        <v>0</v>
      </c>
      <c r="F1415" s="12">
        <v>2063.489</v>
      </c>
      <c r="G1415" s="13">
        <f>ROUND(ROUND(E1415,2)*ROUND(F1415,3),2)</f>
        <v>0</v>
      </c>
    </row>
    <row r="1416" spans="1:7" x14ac:dyDescent="0.25">
      <c r="D1416" s="51" t="s">
        <v>22</v>
      </c>
      <c r="E1416" s="8"/>
      <c r="F1416" s="8"/>
      <c r="G1416" s="14">
        <f>SUM(G1415:G1415)</f>
        <v>0</v>
      </c>
    </row>
    <row r="1417" spans="1:7" x14ac:dyDescent="0.25">
      <c r="D1417" s="33"/>
    </row>
    <row r="1418" spans="1:7" x14ac:dyDescent="0.25">
      <c r="B1418" s="8" t="s">
        <v>5</v>
      </c>
      <c r="C1418" s="9" t="s">
        <v>6</v>
      </c>
      <c r="D1418" s="51" t="s">
        <v>539</v>
      </c>
    </row>
    <row r="1419" spans="1:7" x14ac:dyDescent="0.25">
      <c r="B1419" s="8" t="s">
        <v>8</v>
      </c>
      <c r="C1419" s="9" t="s">
        <v>126</v>
      </c>
      <c r="D1419" s="51" t="s">
        <v>127</v>
      </c>
    </row>
    <row r="1420" spans="1:7" x14ac:dyDescent="0.25">
      <c r="B1420" s="8" t="s">
        <v>11</v>
      </c>
      <c r="C1420" s="9" t="s">
        <v>227</v>
      </c>
      <c r="D1420" s="51" t="s">
        <v>228</v>
      </c>
    </row>
    <row r="1421" spans="1:7" x14ac:dyDescent="0.25">
      <c r="B1421" s="8" t="s">
        <v>14</v>
      </c>
      <c r="C1421" s="9" t="s">
        <v>57</v>
      </c>
      <c r="D1421" s="51" t="s">
        <v>540</v>
      </c>
    </row>
    <row r="1422" spans="1:7" x14ac:dyDescent="0.25">
      <c r="D1422" s="33"/>
    </row>
    <row r="1423" spans="1:7" x14ac:dyDescent="0.25">
      <c r="A1423" s="11">
        <v>1</v>
      </c>
      <c r="B1423" s="11" t="s">
        <v>533</v>
      </c>
      <c r="C1423" s="10" t="s">
        <v>534</v>
      </c>
      <c r="D1423" s="52" t="s">
        <v>535</v>
      </c>
      <c r="E1423" s="13">
        <f>VLOOKUP(B1423,PREU_FEINA!$J$11:$K$1283,2,0)</f>
        <v>0</v>
      </c>
      <c r="F1423" s="12">
        <v>1127.2429999999999</v>
      </c>
      <c r="G1423" s="13">
        <f>ROUND(ROUND(E1423,2)*ROUND(F1423,3),2)</f>
        <v>0</v>
      </c>
    </row>
    <row r="1424" spans="1:7" x14ac:dyDescent="0.25">
      <c r="D1424" s="51" t="s">
        <v>22</v>
      </c>
      <c r="E1424" s="8"/>
      <c r="F1424" s="8"/>
      <c r="G1424" s="14">
        <f>SUM(G1423:G1423)</f>
        <v>0</v>
      </c>
    </row>
    <row r="1425" spans="1:7" x14ac:dyDescent="0.25">
      <c r="D1425" s="33"/>
    </row>
    <row r="1426" spans="1:7" x14ac:dyDescent="0.25">
      <c r="B1426" s="8" t="s">
        <v>5</v>
      </c>
      <c r="C1426" s="9" t="s">
        <v>6</v>
      </c>
      <c r="D1426" s="51" t="s">
        <v>539</v>
      </c>
    </row>
    <row r="1427" spans="1:7" x14ac:dyDescent="0.25">
      <c r="B1427" s="8" t="s">
        <v>8</v>
      </c>
      <c r="C1427" s="9" t="s">
        <v>126</v>
      </c>
      <c r="D1427" s="51" t="s">
        <v>127</v>
      </c>
    </row>
    <row r="1428" spans="1:7" x14ac:dyDescent="0.25">
      <c r="B1428" s="8" t="s">
        <v>11</v>
      </c>
      <c r="C1428" s="9" t="s">
        <v>229</v>
      </c>
      <c r="D1428" s="51" t="s">
        <v>230</v>
      </c>
    </row>
    <row r="1429" spans="1:7" x14ac:dyDescent="0.25">
      <c r="B1429" s="8" t="s">
        <v>14</v>
      </c>
      <c r="C1429" s="9" t="s">
        <v>57</v>
      </c>
      <c r="D1429" s="51" t="s">
        <v>540</v>
      </c>
    </row>
    <row r="1430" spans="1:7" x14ac:dyDescent="0.25">
      <c r="D1430" s="33"/>
    </row>
    <row r="1431" spans="1:7" x14ac:dyDescent="0.25">
      <c r="A1431" s="11">
        <v>1</v>
      </c>
      <c r="B1431" s="11" t="s">
        <v>533</v>
      </c>
      <c r="C1431" s="10" t="s">
        <v>534</v>
      </c>
      <c r="D1431" s="52" t="s">
        <v>535</v>
      </c>
      <c r="E1431" s="13">
        <f>VLOOKUP(B1431,PREU_FEINA!$J$11:$K$1283,2,0)</f>
        <v>0</v>
      </c>
      <c r="F1431" s="12">
        <v>3536.357</v>
      </c>
      <c r="G1431" s="13">
        <f>ROUND(ROUND(E1431,2)*ROUND(F1431,3),2)</f>
        <v>0</v>
      </c>
    </row>
    <row r="1432" spans="1:7" x14ac:dyDescent="0.25">
      <c r="D1432" s="51" t="s">
        <v>22</v>
      </c>
      <c r="E1432" s="8"/>
      <c r="F1432" s="8"/>
      <c r="G1432" s="14">
        <f>SUM(G1431:G1431)</f>
        <v>0</v>
      </c>
    </row>
    <row r="1433" spans="1:7" x14ac:dyDescent="0.25">
      <c r="D1433" s="33"/>
    </row>
    <row r="1434" spans="1:7" x14ac:dyDescent="0.25">
      <c r="B1434" s="8" t="s">
        <v>5</v>
      </c>
      <c r="C1434" s="9" t="s">
        <v>6</v>
      </c>
      <c r="D1434" s="51" t="s">
        <v>539</v>
      </c>
    </row>
    <row r="1435" spans="1:7" x14ac:dyDescent="0.25">
      <c r="B1435" s="8" t="s">
        <v>8</v>
      </c>
      <c r="C1435" s="9" t="s">
        <v>126</v>
      </c>
      <c r="D1435" s="51" t="s">
        <v>127</v>
      </c>
    </row>
    <row r="1436" spans="1:7" x14ac:dyDescent="0.25">
      <c r="B1436" s="8" t="s">
        <v>11</v>
      </c>
      <c r="C1436" s="9" t="s">
        <v>231</v>
      </c>
      <c r="D1436" s="51" t="s">
        <v>232</v>
      </c>
    </row>
    <row r="1437" spans="1:7" x14ac:dyDescent="0.25">
      <c r="B1437" s="8" t="s">
        <v>14</v>
      </c>
      <c r="C1437" s="9" t="s">
        <v>57</v>
      </c>
      <c r="D1437" s="51" t="s">
        <v>540</v>
      </c>
    </row>
    <row r="1438" spans="1:7" x14ac:dyDescent="0.25">
      <c r="D1438" s="33"/>
    </row>
    <row r="1439" spans="1:7" x14ac:dyDescent="0.25">
      <c r="A1439" s="11">
        <v>1</v>
      </c>
      <c r="B1439" s="11" t="s">
        <v>533</v>
      </c>
      <c r="C1439" s="10" t="s">
        <v>534</v>
      </c>
      <c r="D1439" s="52" t="s">
        <v>535</v>
      </c>
      <c r="E1439" s="13">
        <f>VLOOKUP(B1439,PREU_FEINA!$J$11:$K$1283,2,0)</f>
        <v>0</v>
      </c>
      <c r="F1439" s="12">
        <v>1194.7550000000001</v>
      </c>
      <c r="G1439" s="13">
        <f>ROUND(ROUND(E1439,2)*ROUND(F1439,3),2)</f>
        <v>0</v>
      </c>
    </row>
    <row r="1440" spans="1:7" x14ac:dyDescent="0.25">
      <c r="D1440" s="51" t="s">
        <v>22</v>
      </c>
      <c r="E1440" s="8"/>
      <c r="F1440" s="8"/>
      <c r="G1440" s="14">
        <f>SUM(G1439:G1439)</f>
        <v>0</v>
      </c>
    </row>
    <row r="1441" spans="1:7" x14ac:dyDescent="0.25">
      <c r="D1441" s="33"/>
    </row>
    <row r="1442" spans="1:7" x14ac:dyDescent="0.25">
      <c r="B1442" s="8" t="s">
        <v>5</v>
      </c>
      <c r="C1442" s="9" t="s">
        <v>6</v>
      </c>
      <c r="D1442" s="51" t="s">
        <v>539</v>
      </c>
    </row>
    <row r="1443" spans="1:7" x14ac:dyDescent="0.25">
      <c r="B1443" s="8" t="s">
        <v>8</v>
      </c>
      <c r="C1443" s="9" t="s">
        <v>126</v>
      </c>
      <c r="D1443" s="51" t="s">
        <v>127</v>
      </c>
    </row>
    <row r="1444" spans="1:7" x14ac:dyDescent="0.25">
      <c r="B1444" s="8" t="s">
        <v>11</v>
      </c>
      <c r="C1444" s="9" t="s">
        <v>233</v>
      </c>
      <c r="D1444" s="51" t="s">
        <v>234</v>
      </c>
    </row>
    <row r="1445" spans="1:7" x14ac:dyDescent="0.25">
      <c r="B1445" s="8" t="s">
        <v>14</v>
      </c>
      <c r="C1445" s="9" t="s">
        <v>57</v>
      </c>
      <c r="D1445" s="51" t="s">
        <v>540</v>
      </c>
    </row>
    <row r="1446" spans="1:7" x14ac:dyDescent="0.25">
      <c r="D1446" s="33"/>
    </row>
    <row r="1447" spans="1:7" x14ac:dyDescent="0.25">
      <c r="A1447" s="11">
        <v>1</v>
      </c>
      <c r="B1447" s="11" t="s">
        <v>533</v>
      </c>
      <c r="C1447" s="10" t="s">
        <v>534</v>
      </c>
      <c r="D1447" s="52" t="s">
        <v>535</v>
      </c>
      <c r="E1447" s="13">
        <f>VLOOKUP(B1447,PREU_FEINA!$J$11:$K$1283,2,0)</f>
        <v>0</v>
      </c>
      <c r="F1447" s="12">
        <v>4569.7179999999998</v>
      </c>
      <c r="G1447" s="13">
        <f>ROUND(ROUND(E1447,2)*ROUND(F1447,3),2)</f>
        <v>0</v>
      </c>
    </row>
    <row r="1448" spans="1:7" x14ac:dyDescent="0.25">
      <c r="D1448" s="51" t="s">
        <v>22</v>
      </c>
      <c r="E1448" s="8"/>
      <c r="F1448" s="8"/>
      <c r="G1448" s="14">
        <f>SUM(G1447:G1447)</f>
        <v>0</v>
      </c>
    </row>
    <row r="1449" spans="1:7" x14ac:dyDescent="0.25">
      <c r="D1449" s="33"/>
    </row>
    <row r="1450" spans="1:7" x14ac:dyDescent="0.25">
      <c r="B1450" s="8" t="s">
        <v>5</v>
      </c>
      <c r="C1450" s="9" t="s">
        <v>6</v>
      </c>
      <c r="D1450" s="51" t="s">
        <v>539</v>
      </c>
    </row>
    <row r="1451" spans="1:7" x14ac:dyDescent="0.25">
      <c r="B1451" s="8" t="s">
        <v>8</v>
      </c>
      <c r="C1451" s="9" t="s">
        <v>126</v>
      </c>
      <c r="D1451" s="51" t="s">
        <v>127</v>
      </c>
    </row>
    <row r="1452" spans="1:7" x14ac:dyDescent="0.25">
      <c r="B1452" s="8" t="s">
        <v>11</v>
      </c>
      <c r="C1452" s="9" t="s">
        <v>235</v>
      </c>
      <c r="D1452" s="51" t="s">
        <v>236</v>
      </c>
    </row>
    <row r="1453" spans="1:7" x14ac:dyDescent="0.25">
      <c r="B1453" s="8" t="s">
        <v>14</v>
      </c>
      <c r="C1453" s="9" t="s">
        <v>57</v>
      </c>
      <c r="D1453" s="51" t="s">
        <v>540</v>
      </c>
    </row>
    <row r="1454" spans="1:7" x14ac:dyDescent="0.25">
      <c r="D1454" s="33"/>
    </row>
    <row r="1455" spans="1:7" x14ac:dyDescent="0.25">
      <c r="A1455" s="11">
        <v>1</v>
      </c>
      <c r="B1455" s="11" t="s">
        <v>533</v>
      </c>
      <c r="C1455" s="10" t="s">
        <v>534</v>
      </c>
      <c r="D1455" s="52" t="s">
        <v>535</v>
      </c>
      <c r="E1455" s="13">
        <f>VLOOKUP(B1455,PREU_FEINA!$J$11:$K$1283,2,0)</f>
        <v>0</v>
      </c>
      <c r="F1455" s="12">
        <v>0</v>
      </c>
      <c r="G1455" s="13">
        <f>ROUND(ROUND(E1455,2)*ROUND(F1455,3),2)</f>
        <v>0</v>
      </c>
    </row>
    <row r="1456" spans="1:7" x14ac:dyDescent="0.25">
      <c r="D1456" s="51" t="s">
        <v>22</v>
      </c>
      <c r="E1456" s="8"/>
      <c r="F1456" s="8"/>
      <c r="G1456" s="14">
        <f>SUM(G1455:G1455)</f>
        <v>0</v>
      </c>
    </row>
    <row r="1457" spans="1:7" x14ac:dyDescent="0.25">
      <c r="D1457" s="33"/>
    </row>
    <row r="1458" spans="1:7" x14ac:dyDescent="0.25">
      <c r="B1458" s="8" t="s">
        <v>5</v>
      </c>
      <c r="C1458" s="9" t="s">
        <v>6</v>
      </c>
      <c r="D1458" s="51" t="s">
        <v>539</v>
      </c>
    </row>
    <row r="1459" spans="1:7" x14ac:dyDescent="0.25">
      <c r="B1459" s="8" t="s">
        <v>8</v>
      </c>
      <c r="C1459" s="9" t="s">
        <v>247</v>
      </c>
      <c r="D1459" s="51" t="s">
        <v>248</v>
      </c>
    </row>
    <row r="1460" spans="1:7" x14ac:dyDescent="0.25">
      <c r="B1460" s="8" t="s">
        <v>11</v>
      </c>
      <c r="C1460" s="9" t="s">
        <v>173</v>
      </c>
      <c r="D1460" s="51" t="s">
        <v>260</v>
      </c>
    </row>
    <row r="1461" spans="1:7" x14ac:dyDescent="0.25">
      <c r="B1461" s="8" t="s">
        <v>14</v>
      </c>
      <c r="C1461" s="9" t="s">
        <v>57</v>
      </c>
      <c r="D1461" s="51" t="s">
        <v>540</v>
      </c>
    </row>
    <row r="1462" spans="1:7" x14ac:dyDescent="0.25">
      <c r="D1462" s="33"/>
    </row>
    <row r="1463" spans="1:7" x14ac:dyDescent="0.25">
      <c r="A1463" s="11">
        <v>1</v>
      </c>
      <c r="B1463" s="11" t="s">
        <v>533</v>
      </c>
      <c r="C1463" s="10" t="s">
        <v>534</v>
      </c>
      <c r="D1463" s="52" t="s">
        <v>535</v>
      </c>
      <c r="E1463" s="13">
        <f>VLOOKUP(B1463,PREU_FEINA!$J$11:$K$1283,2,0)</f>
        <v>0</v>
      </c>
      <c r="F1463" s="12">
        <v>149.79300000000001</v>
      </c>
      <c r="G1463" s="13">
        <f>ROUND(ROUND(E1463,2)*ROUND(F1463,3),2)</f>
        <v>0</v>
      </c>
    </row>
    <row r="1464" spans="1:7" x14ac:dyDescent="0.25">
      <c r="D1464" s="51" t="s">
        <v>22</v>
      </c>
      <c r="E1464" s="8"/>
      <c r="F1464" s="8"/>
      <c r="G1464" s="14">
        <f>SUM(G1463:G1463)</f>
        <v>0</v>
      </c>
    </row>
    <row r="1465" spans="1:7" x14ac:dyDescent="0.25">
      <c r="D1465" s="33"/>
    </row>
    <row r="1466" spans="1:7" x14ac:dyDescent="0.25">
      <c r="B1466" s="8" t="s">
        <v>5</v>
      </c>
      <c r="C1466" s="9" t="s">
        <v>6</v>
      </c>
      <c r="D1466" s="51" t="s">
        <v>539</v>
      </c>
    </row>
    <row r="1467" spans="1:7" x14ac:dyDescent="0.25">
      <c r="B1467" s="8" t="s">
        <v>8</v>
      </c>
      <c r="C1467" s="9" t="s">
        <v>247</v>
      </c>
      <c r="D1467" s="51" t="s">
        <v>248</v>
      </c>
    </row>
    <row r="1468" spans="1:7" x14ac:dyDescent="0.25">
      <c r="B1468" s="8" t="s">
        <v>11</v>
      </c>
      <c r="C1468" s="9" t="s">
        <v>175</v>
      </c>
      <c r="D1468" s="51" t="s">
        <v>261</v>
      </c>
    </row>
    <row r="1469" spans="1:7" x14ac:dyDescent="0.25">
      <c r="B1469" s="8" t="s">
        <v>14</v>
      </c>
      <c r="C1469" s="9" t="s">
        <v>57</v>
      </c>
      <c r="D1469" s="51" t="s">
        <v>540</v>
      </c>
    </row>
    <row r="1470" spans="1:7" x14ac:dyDescent="0.25">
      <c r="D1470" s="33"/>
    </row>
    <row r="1471" spans="1:7" x14ac:dyDescent="0.25">
      <c r="A1471" s="11">
        <v>1</v>
      </c>
      <c r="B1471" s="11" t="s">
        <v>533</v>
      </c>
      <c r="C1471" s="10" t="s">
        <v>534</v>
      </c>
      <c r="D1471" s="52" t="s">
        <v>535</v>
      </c>
      <c r="E1471" s="13">
        <f>VLOOKUP(B1471,PREU_FEINA!$J$11:$K$1283,2,0)</f>
        <v>0</v>
      </c>
      <c r="F1471" s="12">
        <v>1048.213</v>
      </c>
      <c r="G1471" s="13">
        <f>ROUND(ROUND(E1471,2)*ROUND(F1471,3),2)</f>
        <v>0</v>
      </c>
    </row>
    <row r="1472" spans="1:7" x14ac:dyDescent="0.25">
      <c r="D1472" s="51" t="s">
        <v>22</v>
      </c>
      <c r="E1472" s="8"/>
      <c r="F1472" s="8"/>
      <c r="G1472" s="14">
        <f>SUM(G1471:G1471)</f>
        <v>0</v>
      </c>
    </row>
    <row r="1473" spans="1:7" x14ac:dyDescent="0.25">
      <c r="D1473" s="33"/>
    </row>
    <row r="1474" spans="1:7" x14ac:dyDescent="0.25">
      <c r="B1474" s="8" t="s">
        <v>5</v>
      </c>
      <c r="C1474" s="9" t="s">
        <v>6</v>
      </c>
      <c r="D1474" s="51" t="s">
        <v>539</v>
      </c>
    </row>
    <row r="1475" spans="1:7" x14ac:dyDescent="0.25">
      <c r="B1475" s="8" t="s">
        <v>8</v>
      </c>
      <c r="C1475" s="9" t="s">
        <v>247</v>
      </c>
      <c r="D1475" s="51" t="s">
        <v>248</v>
      </c>
    </row>
    <row r="1476" spans="1:7" x14ac:dyDescent="0.25">
      <c r="B1476" s="8" t="s">
        <v>11</v>
      </c>
      <c r="C1476" s="9" t="s">
        <v>177</v>
      </c>
      <c r="D1476" s="51" t="s">
        <v>547</v>
      </c>
    </row>
    <row r="1477" spans="1:7" x14ac:dyDescent="0.25">
      <c r="B1477" s="8" t="s">
        <v>14</v>
      </c>
      <c r="C1477" s="9" t="s">
        <v>57</v>
      </c>
      <c r="D1477" s="51" t="s">
        <v>540</v>
      </c>
    </row>
    <row r="1478" spans="1:7" x14ac:dyDescent="0.25">
      <c r="D1478" s="33"/>
    </row>
    <row r="1479" spans="1:7" x14ac:dyDescent="0.25">
      <c r="A1479" s="11">
        <v>1</v>
      </c>
      <c r="B1479" s="11" t="s">
        <v>533</v>
      </c>
      <c r="C1479" s="10" t="s">
        <v>534</v>
      </c>
      <c r="D1479" s="52" t="s">
        <v>535</v>
      </c>
      <c r="E1479" s="13">
        <f>VLOOKUP(B1479,PREU_FEINA!$J$11:$K$1283,2,0)</f>
        <v>0</v>
      </c>
      <c r="F1479" s="12">
        <v>506.04899999999998</v>
      </c>
      <c r="G1479" s="13">
        <f>ROUND(ROUND(E1479,2)*ROUND(F1479,3),2)</f>
        <v>0</v>
      </c>
    </row>
    <row r="1480" spans="1:7" x14ac:dyDescent="0.25">
      <c r="D1480" s="51" t="s">
        <v>22</v>
      </c>
      <c r="E1480" s="8"/>
      <c r="F1480" s="8"/>
      <c r="G1480" s="14">
        <f>SUM(G1479:G1479)</f>
        <v>0</v>
      </c>
    </row>
    <row r="1481" spans="1:7" x14ac:dyDescent="0.25">
      <c r="D1481" s="33"/>
    </row>
    <row r="1482" spans="1:7" x14ac:dyDescent="0.25">
      <c r="B1482" s="8" t="s">
        <v>5</v>
      </c>
      <c r="C1482" s="9" t="s">
        <v>6</v>
      </c>
      <c r="D1482" s="51" t="s">
        <v>539</v>
      </c>
    </row>
    <row r="1483" spans="1:7" x14ac:dyDescent="0.25">
      <c r="B1483" s="8" t="s">
        <v>8</v>
      </c>
      <c r="C1483" s="9" t="s">
        <v>247</v>
      </c>
      <c r="D1483" s="51" t="s">
        <v>248</v>
      </c>
    </row>
    <row r="1484" spans="1:7" x14ac:dyDescent="0.25">
      <c r="B1484" s="8" t="s">
        <v>11</v>
      </c>
      <c r="C1484" s="9" t="s">
        <v>179</v>
      </c>
      <c r="D1484" s="51" t="s">
        <v>262</v>
      </c>
    </row>
    <row r="1485" spans="1:7" x14ac:dyDescent="0.25">
      <c r="B1485" s="8" t="s">
        <v>14</v>
      </c>
      <c r="C1485" s="9" t="s">
        <v>57</v>
      </c>
      <c r="D1485" s="51" t="s">
        <v>540</v>
      </c>
    </row>
    <row r="1486" spans="1:7" x14ac:dyDescent="0.25">
      <c r="D1486" s="33"/>
    </row>
    <row r="1487" spans="1:7" x14ac:dyDescent="0.25">
      <c r="A1487" s="11">
        <v>1</v>
      </c>
      <c r="B1487" s="11" t="s">
        <v>533</v>
      </c>
      <c r="C1487" s="10" t="s">
        <v>534</v>
      </c>
      <c r="D1487" s="52" t="s">
        <v>535</v>
      </c>
      <c r="E1487" s="13">
        <f>VLOOKUP(B1487,PREU_FEINA!$J$11:$K$1283,2,0)</f>
        <v>0</v>
      </c>
      <c r="F1487" s="12">
        <v>8932.99</v>
      </c>
      <c r="G1487" s="13">
        <f>ROUND(ROUND(E1487,2)*ROUND(F1487,3),2)</f>
        <v>0</v>
      </c>
    </row>
    <row r="1488" spans="1:7" x14ac:dyDescent="0.25">
      <c r="D1488" s="51" t="s">
        <v>22</v>
      </c>
      <c r="E1488" s="8"/>
      <c r="F1488" s="8"/>
      <c r="G1488" s="14">
        <f>SUM(G1487:G1487)</f>
        <v>0</v>
      </c>
    </row>
    <row r="1489" spans="1:7" x14ac:dyDescent="0.25">
      <c r="D1489" s="33"/>
    </row>
    <row r="1490" spans="1:7" x14ac:dyDescent="0.25">
      <c r="B1490" s="8" t="s">
        <v>5</v>
      </c>
      <c r="C1490" s="9" t="s">
        <v>6</v>
      </c>
      <c r="D1490" s="51" t="s">
        <v>539</v>
      </c>
    </row>
    <row r="1491" spans="1:7" x14ac:dyDescent="0.25">
      <c r="B1491" s="8" t="s">
        <v>8</v>
      </c>
      <c r="C1491" s="9" t="s">
        <v>247</v>
      </c>
      <c r="D1491" s="51" t="s">
        <v>248</v>
      </c>
    </row>
    <row r="1492" spans="1:7" x14ac:dyDescent="0.25">
      <c r="B1492" s="8" t="s">
        <v>11</v>
      </c>
      <c r="C1492" s="9" t="s">
        <v>181</v>
      </c>
      <c r="D1492" s="51" t="s">
        <v>263</v>
      </c>
    </row>
    <row r="1493" spans="1:7" x14ac:dyDescent="0.25">
      <c r="B1493" s="8" t="s">
        <v>14</v>
      </c>
      <c r="C1493" s="9" t="s">
        <v>57</v>
      </c>
      <c r="D1493" s="51" t="s">
        <v>540</v>
      </c>
    </row>
    <row r="1494" spans="1:7" x14ac:dyDescent="0.25">
      <c r="D1494" s="33"/>
    </row>
    <row r="1495" spans="1:7" x14ac:dyDescent="0.25">
      <c r="A1495" s="11">
        <v>1</v>
      </c>
      <c r="B1495" s="11" t="s">
        <v>533</v>
      </c>
      <c r="C1495" s="10" t="s">
        <v>534</v>
      </c>
      <c r="D1495" s="52" t="s">
        <v>535</v>
      </c>
      <c r="E1495" s="13">
        <f>VLOOKUP(B1495,PREU_FEINA!$J$11:$K$1283,2,0)</f>
        <v>0</v>
      </c>
      <c r="F1495" s="12">
        <v>328.952</v>
      </c>
      <c r="G1495" s="13">
        <f>ROUND(ROUND(E1495,2)*ROUND(F1495,3),2)</f>
        <v>0</v>
      </c>
    </row>
    <row r="1496" spans="1:7" x14ac:dyDescent="0.25">
      <c r="D1496" s="51" t="s">
        <v>22</v>
      </c>
      <c r="E1496" s="8"/>
      <c r="F1496" s="8"/>
      <c r="G1496" s="14">
        <f>SUM(G1495:G1495)</f>
        <v>0</v>
      </c>
    </row>
    <row r="1497" spans="1:7" x14ac:dyDescent="0.25">
      <c r="D1497" s="33"/>
    </row>
    <row r="1498" spans="1:7" x14ac:dyDescent="0.25">
      <c r="B1498" s="8" t="s">
        <v>5</v>
      </c>
      <c r="C1498" s="9" t="s">
        <v>6</v>
      </c>
      <c r="D1498" s="51" t="s">
        <v>539</v>
      </c>
    </row>
    <row r="1499" spans="1:7" x14ac:dyDescent="0.25">
      <c r="B1499" s="8" t="s">
        <v>8</v>
      </c>
      <c r="C1499" s="9" t="s">
        <v>247</v>
      </c>
      <c r="D1499" s="51" t="s">
        <v>248</v>
      </c>
    </row>
    <row r="1500" spans="1:7" x14ac:dyDescent="0.25">
      <c r="B1500" s="8" t="s">
        <v>11</v>
      </c>
      <c r="C1500" s="9" t="s">
        <v>183</v>
      </c>
      <c r="D1500" s="51" t="s">
        <v>264</v>
      </c>
    </row>
    <row r="1501" spans="1:7" x14ac:dyDescent="0.25">
      <c r="B1501" s="8" t="s">
        <v>14</v>
      </c>
      <c r="C1501" s="9" t="s">
        <v>57</v>
      </c>
      <c r="D1501" s="51" t="s">
        <v>540</v>
      </c>
    </row>
    <row r="1502" spans="1:7" x14ac:dyDescent="0.25">
      <c r="D1502" s="33"/>
    </row>
    <row r="1503" spans="1:7" x14ac:dyDescent="0.25">
      <c r="A1503" s="11">
        <v>1</v>
      </c>
      <c r="B1503" s="11" t="s">
        <v>533</v>
      </c>
      <c r="C1503" s="10" t="s">
        <v>534</v>
      </c>
      <c r="D1503" s="52" t="s">
        <v>535</v>
      </c>
      <c r="E1503" s="13">
        <f>VLOOKUP(B1503,PREU_FEINA!$J$11:$K$1283,2,0)</f>
        <v>0</v>
      </c>
      <c r="F1503" s="12">
        <v>1049.3630000000001</v>
      </c>
      <c r="G1503" s="13">
        <f>ROUND(ROUND(E1503,2)*ROUND(F1503,3),2)</f>
        <v>0</v>
      </c>
    </row>
    <row r="1504" spans="1:7" x14ac:dyDescent="0.25">
      <c r="D1504" s="51" t="s">
        <v>22</v>
      </c>
      <c r="E1504" s="8"/>
      <c r="F1504" s="8"/>
      <c r="G1504" s="14">
        <f>SUM(G1503:G1503)</f>
        <v>0</v>
      </c>
    </row>
    <row r="1505" spans="1:7" x14ac:dyDescent="0.25">
      <c r="D1505" s="33"/>
    </row>
    <row r="1506" spans="1:7" x14ac:dyDescent="0.25">
      <c r="B1506" s="8" t="s">
        <v>5</v>
      </c>
      <c r="C1506" s="9" t="s">
        <v>6</v>
      </c>
      <c r="D1506" s="51" t="s">
        <v>539</v>
      </c>
    </row>
    <row r="1507" spans="1:7" x14ac:dyDescent="0.25">
      <c r="B1507" s="8" t="s">
        <v>8</v>
      </c>
      <c r="C1507" s="9" t="s">
        <v>247</v>
      </c>
      <c r="D1507" s="51" t="s">
        <v>248</v>
      </c>
    </row>
    <row r="1508" spans="1:7" x14ac:dyDescent="0.25">
      <c r="B1508" s="8" t="s">
        <v>11</v>
      </c>
      <c r="C1508" s="9" t="s">
        <v>185</v>
      </c>
      <c r="D1508" s="51" t="s">
        <v>548</v>
      </c>
    </row>
    <row r="1509" spans="1:7" x14ac:dyDescent="0.25">
      <c r="B1509" s="8" t="s">
        <v>14</v>
      </c>
      <c r="C1509" s="9" t="s">
        <v>57</v>
      </c>
      <c r="D1509" s="51" t="s">
        <v>540</v>
      </c>
    </row>
    <row r="1510" spans="1:7" x14ac:dyDescent="0.25">
      <c r="D1510" s="33"/>
    </row>
    <row r="1511" spans="1:7" x14ac:dyDescent="0.25">
      <c r="A1511" s="11">
        <v>1</v>
      </c>
      <c r="B1511" s="11" t="s">
        <v>533</v>
      </c>
      <c r="C1511" s="10" t="s">
        <v>534</v>
      </c>
      <c r="D1511" s="52" t="s">
        <v>535</v>
      </c>
      <c r="E1511" s="13">
        <f>VLOOKUP(B1511,PREU_FEINA!$J$11:$K$1283,2,0)</f>
        <v>0</v>
      </c>
      <c r="F1511" s="12">
        <v>3120</v>
      </c>
      <c r="G1511" s="13">
        <f>ROUND(ROUND(E1511,2)*ROUND(F1511,3),2)</f>
        <v>0</v>
      </c>
    </row>
    <row r="1512" spans="1:7" x14ac:dyDescent="0.25">
      <c r="D1512" s="8" t="s">
        <v>22</v>
      </c>
      <c r="E1512" s="8"/>
      <c r="F1512" s="8"/>
      <c r="G1512" s="14">
        <f>SUM(G1511:G1511)</f>
        <v>0</v>
      </c>
    </row>
    <row r="1514" spans="1:7" x14ac:dyDescent="0.25">
      <c r="D1514" s="15" t="s">
        <v>265</v>
      </c>
      <c r="G1514" s="16">
        <f>SUM(G989:G1513)/2</f>
        <v>0</v>
      </c>
    </row>
  </sheetData>
  <sheetProtection algorithmName="SHA-512" hashValue="gLyX6matSKi5OTW6mXZ890n2xzit402Rvwrzg19JumuYfWjlPInElcrIGaPEWBP4eom0XBCi2RMQzaQwPOyOMA==" saltValue="HJheix4YFm0aaHCUFJAcAA==" spinCount="100000" sheet="1" objects="1" scenarios="1"/>
  <mergeCells count="4">
    <mergeCell ref="D1:G1"/>
    <mergeCell ref="D2:G2"/>
    <mergeCell ref="D3:G3"/>
    <mergeCell ref="D4:G4"/>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6"/>
  <sheetViews>
    <sheetView workbookViewId="0">
      <selection activeCell="B2" sqref="B2"/>
    </sheetView>
  </sheetViews>
  <sheetFormatPr defaultRowHeight="15" x14ac:dyDescent="0.25"/>
  <cols>
    <col min="9" max="9" width="22" customWidth="1"/>
  </cols>
  <sheetData>
    <row r="1" spans="2:9" x14ac:dyDescent="0.25">
      <c r="B1" s="64" t="s">
        <v>561</v>
      </c>
      <c r="C1" s="64"/>
      <c r="D1" s="64"/>
      <c r="E1" s="64"/>
      <c r="F1" s="64"/>
      <c r="G1" s="64"/>
      <c r="H1" s="64"/>
      <c r="I1" s="64"/>
    </row>
    <row r="3" spans="2:9" ht="18.75" x14ac:dyDescent="0.3">
      <c r="B3" s="65" t="str">
        <f>+'T-SMP'!D3</f>
        <v>Nom empresa</v>
      </c>
      <c r="C3" s="65"/>
      <c r="D3" s="65"/>
      <c r="E3" s="65"/>
    </row>
    <row r="5" spans="2:9" x14ac:dyDescent="0.25">
      <c r="B5" s="15" t="s">
        <v>550</v>
      </c>
    </row>
    <row r="7" spans="2:9" x14ac:dyDescent="0.25">
      <c r="H7" s="23" t="s">
        <v>551</v>
      </c>
      <c r="I7" s="37">
        <f>+PRESSUPOST!G984</f>
        <v>0</v>
      </c>
    </row>
    <row r="8" spans="2:9" x14ac:dyDescent="0.25">
      <c r="H8" s="23" t="s">
        <v>552</v>
      </c>
      <c r="I8" s="38">
        <f>+I7*0.05</f>
        <v>0</v>
      </c>
    </row>
    <row r="9" spans="2:9" x14ac:dyDescent="0.25">
      <c r="H9" s="23"/>
      <c r="I9" s="38"/>
    </row>
    <row r="10" spans="2:9" x14ac:dyDescent="0.25">
      <c r="H10" s="23" t="s">
        <v>553</v>
      </c>
      <c r="I10" s="38">
        <f>+I8+I7</f>
        <v>0</v>
      </c>
    </row>
    <row r="11" spans="2:9" x14ac:dyDescent="0.25">
      <c r="I11" s="38"/>
    </row>
    <row r="12" spans="2:9" x14ac:dyDescent="0.25">
      <c r="H12" s="23" t="s">
        <v>554</v>
      </c>
      <c r="I12" s="38">
        <f>+I10*0.05</f>
        <v>0</v>
      </c>
    </row>
    <row r="13" spans="2:9" x14ac:dyDescent="0.25">
      <c r="E13" s="39"/>
      <c r="F13" s="39"/>
      <c r="G13" s="39"/>
      <c r="H13" s="40" t="s">
        <v>555</v>
      </c>
      <c r="I13" s="41">
        <f>+I10*0.06</f>
        <v>0</v>
      </c>
    </row>
    <row r="14" spans="2:9" x14ac:dyDescent="0.25">
      <c r="H14" s="23"/>
      <c r="I14" s="38">
        <f>+I13+I12+I10</f>
        <v>0</v>
      </c>
    </row>
    <row r="15" spans="2:9" x14ac:dyDescent="0.25">
      <c r="H15" s="23"/>
      <c r="I15" s="38"/>
    </row>
    <row r="16" spans="2:9" x14ac:dyDescent="0.25">
      <c r="E16" s="39"/>
      <c r="F16" s="39"/>
      <c r="G16" s="39"/>
      <c r="H16" s="40" t="s">
        <v>556</v>
      </c>
      <c r="I16" s="41">
        <f>+I14*0.21</f>
        <v>0</v>
      </c>
    </row>
    <row r="17" spans="2:9" x14ac:dyDescent="0.25">
      <c r="H17" s="42" t="s">
        <v>22</v>
      </c>
      <c r="I17" s="43">
        <f>+I16+I14</f>
        <v>0</v>
      </c>
    </row>
    <row r="20" spans="2:9" x14ac:dyDescent="0.25">
      <c r="B20" s="15" t="s">
        <v>557</v>
      </c>
    </row>
    <row r="22" spans="2:9" x14ac:dyDescent="0.25">
      <c r="H22" s="23" t="s">
        <v>551</v>
      </c>
      <c r="I22" s="37">
        <f>+PRESSUPOST!G1514</f>
        <v>0</v>
      </c>
    </row>
    <row r="23" spans="2:9" x14ac:dyDescent="0.25">
      <c r="H23" s="23" t="s">
        <v>552</v>
      </c>
      <c r="I23" s="38">
        <f>+I22*0.05</f>
        <v>0</v>
      </c>
    </row>
    <row r="24" spans="2:9" x14ac:dyDescent="0.25">
      <c r="H24" s="23"/>
      <c r="I24" s="38"/>
    </row>
    <row r="25" spans="2:9" x14ac:dyDescent="0.25">
      <c r="H25" s="23" t="s">
        <v>553</v>
      </c>
      <c r="I25" s="38">
        <f>+I23+I22</f>
        <v>0</v>
      </c>
    </row>
    <row r="26" spans="2:9" x14ac:dyDescent="0.25">
      <c r="I26" s="38"/>
    </row>
    <row r="27" spans="2:9" x14ac:dyDescent="0.25">
      <c r="H27" s="23" t="s">
        <v>554</v>
      </c>
      <c r="I27" s="38">
        <f>+I25*0.05</f>
        <v>0</v>
      </c>
    </row>
    <row r="28" spans="2:9" x14ac:dyDescent="0.25">
      <c r="G28" s="39"/>
      <c r="H28" s="40" t="s">
        <v>555</v>
      </c>
      <c r="I28" s="41">
        <f>+I25*0.06</f>
        <v>0</v>
      </c>
    </row>
    <row r="29" spans="2:9" x14ac:dyDescent="0.25">
      <c r="H29" s="23"/>
      <c r="I29" s="38">
        <f>+I28+I27+I25</f>
        <v>0</v>
      </c>
    </row>
    <row r="30" spans="2:9" x14ac:dyDescent="0.25">
      <c r="H30" s="23"/>
      <c r="I30" s="38"/>
    </row>
    <row r="31" spans="2:9" x14ac:dyDescent="0.25">
      <c r="G31" s="39"/>
      <c r="H31" s="40" t="s">
        <v>558</v>
      </c>
      <c r="I31" s="41">
        <f>+I29*0.1</f>
        <v>0</v>
      </c>
    </row>
    <row r="32" spans="2:9" x14ac:dyDescent="0.25">
      <c r="H32" s="42" t="s">
        <v>22</v>
      </c>
      <c r="I32" s="43">
        <f>+I31+I29</f>
        <v>0</v>
      </c>
    </row>
    <row r="35" spans="8:9" ht="15.75" x14ac:dyDescent="0.25">
      <c r="H35" s="44" t="s">
        <v>559</v>
      </c>
      <c r="I35" s="45">
        <f>+I29+I14</f>
        <v>0</v>
      </c>
    </row>
    <row r="36" spans="8:9" ht="15.75" x14ac:dyDescent="0.25">
      <c r="H36" s="44" t="s">
        <v>560</v>
      </c>
      <c r="I36" s="45">
        <f>+I32+I17</f>
        <v>0</v>
      </c>
    </row>
  </sheetData>
  <sheetProtection algorithmName="SHA-512" hashValue="ZjxHZXQRzI+1lEZ+ALS+C6vXlMRiYLws9FjepiBzIxFtlnxbnAmdYHECthvz8yT5/rcaiPmMZo5am6iJS8evpQ==" saltValue="1OGNlvHy3P13vt/0eEtCnQ==" spinCount="100000" sheet="1" objects="1" scenarios="1"/>
  <mergeCells count="2">
    <mergeCell ref="B1:I1"/>
    <mergeCell ref="B3:E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INSTRUCCIONS</vt:lpstr>
      <vt:lpstr>T-SMP</vt:lpstr>
      <vt:lpstr>PREU_FEINA</vt:lpstr>
      <vt:lpstr>PRESSUPOST</vt:lpstr>
      <vt:lpstr>RESUM PRESSUPOST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Rosdevall Biosca, Marc</dc:creator>
  <cp:lastModifiedBy>Rosdevall Biosca, Marc</cp:lastModifiedBy>
  <dcterms:created xsi:type="dcterms:W3CDTF">2025-02-27T11:33:58Z</dcterms:created>
  <dcterms:modified xsi:type="dcterms:W3CDTF">2025-10-13T08:56:10Z</dcterms:modified>
</cp:coreProperties>
</file>