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RECURSOS\BSM\BSM_PLTE_N_25\05-Documents de treball\Documents\Annexos Plec\"/>
    </mc:Choice>
  </mc:AlternateContent>
  <xr:revisionPtr revIDLastSave="0" documentId="13_ncr:1_{EF2350A9-2A96-4B4A-973D-57592E4E6ACE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Resum Costos" sheetId="4" r:id="rId1"/>
    <sheet name="Serveis Internet i Dades" sheetId="3" r:id="rId2"/>
    <sheet name="Detall WAN secundaria BSM" sheetId="5" r:id="rId3"/>
    <sheet name="Detall WAN secundaria CBSA" sheetId="6" r:id="rId4"/>
    <sheet name="Costos d'ampliació i opcionals" sheetId="7" r:id="rId5"/>
  </sheets>
  <definedNames>
    <definedName name="_xlnm.Print_Area" localSheetId="0">'Resum Costos'!$A$1:$K$28</definedName>
    <definedName name="_xlnm.Print_Area" localSheetId="1">'Serveis Internet i Dades'!$A$1:$I$58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3" i="6"/>
  <c r="H33" i="3"/>
  <c r="H32" i="3"/>
  <c r="I12" i="6" l="1"/>
  <c r="I11" i="6"/>
  <c r="I9" i="6"/>
  <c r="I71" i="5"/>
  <c r="I70" i="5"/>
  <c r="I69" i="5"/>
  <c r="I8" i="6" l="1"/>
  <c r="I67" i="5"/>
  <c r="H24" i="3"/>
  <c r="H41" i="3"/>
  <c r="H31" i="3"/>
  <c r="H25" i="3"/>
  <c r="I7" i="6" l="1"/>
  <c r="I10" i="6"/>
  <c r="I6" i="6" l="1"/>
  <c r="I15" i="6" s="1"/>
  <c r="I4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8" i="5"/>
  <c r="I73" i="5" l="1"/>
  <c r="D7" i="3"/>
  <c r="D9" i="3" s="1"/>
  <c r="D14" i="3"/>
  <c r="D16" i="3" s="1"/>
  <c r="C54" i="3" s="1"/>
  <c r="C48" i="3" l="1"/>
  <c r="D48" i="3" l="1"/>
  <c r="H42" i="3"/>
  <c r="C55" i="3" s="1"/>
  <c r="D54" i="3"/>
  <c r="C56" i="3" l="1"/>
  <c r="C57" i="3" s="1"/>
  <c r="C12" i="4"/>
  <c r="C13" i="4" s="1"/>
  <c r="E48" i="3"/>
  <c r="E54" i="3"/>
  <c r="D55" i="3"/>
  <c r="D56" i="3" s="1"/>
  <c r="D12" i="4" l="1"/>
  <c r="C49" i="3"/>
  <c r="E55" i="3"/>
  <c r="E56" i="3" s="1"/>
  <c r="E12" i="4" l="1"/>
  <c r="D49" i="3"/>
  <c r="D6" i="4" s="1"/>
  <c r="C6" i="4"/>
  <c r="D57" i="3"/>
  <c r="D13" i="4"/>
  <c r="E57" i="3"/>
  <c r="C14" i="4"/>
  <c r="E6" i="4" l="1"/>
  <c r="D7" i="4"/>
  <c r="E13" i="4"/>
  <c r="E14" i="4" s="1"/>
  <c r="F12" i="4"/>
  <c r="C18" i="4"/>
  <c r="E49" i="3"/>
  <c r="C50" i="3"/>
  <c r="D14" i="4"/>
  <c r="G12" i="4" l="1"/>
  <c r="F13" i="4"/>
  <c r="F14" i="4" s="1"/>
  <c r="E18" i="4"/>
  <c r="E19" i="4" s="1"/>
  <c r="E20" i="4" s="1"/>
  <c r="E7" i="4"/>
  <c r="E8" i="4" s="1"/>
  <c r="F6" i="4"/>
  <c r="D50" i="3"/>
  <c r="C7" i="4"/>
  <c r="C19" i="4"/>
  <c r="C20" i="4" s="1"/>
  <c r="C51" i="3"/>
  <c r="E50" i="3"/>
  <c r="F18" i="4" l="1"/>
  <c r="F19" i="4" s="1"/>
  <c r="F20" i="4" s="1"/>
  <c r="F7" i="4"/>
  <c r="F8" i="4" s="1"/>
  <c r="G6" i="4"/>
  <c r="G13" i="4"/>
  <c r="G14" i="4" s="1"/>
  <c r="H12" i="4"/>
  <c r="H13" i="4" s="1"/>
  <c r="H14" i="4" s="1"/>
  <c r="D18" i="4"/>
  <c r="D51" i="3"/>
  <c r="G18" i="4" l="1"/>
  <c r="G19" i="4" s="1"/>
  <c r="G20" i="4" s="1"/>
  <c r="G7" i="4"/>
  <c r="G8" i="4" s="1"/>
  <c r="H6" i="4"/>
  <c r="H7" i="4" s="1"/>
  <c r="H8" i="4" s="1"/>
  <c r="D19" i="4"/>
  <c r="D20" i="4" s="1"/>
  <c r="E51" i="3"/>
  <c r="H18" i="4" l="1"/>
  <c r="H19" i="4" s="1"/>
  <c r="H20" i="4" s="1"/>
  <c r="C8" i="4"/>
  <c r="D8" i="4" l="1"/>
</calcChain>
</file>

<file path=xl/sharedStrings.xml><?xml version="1.0" encoding="utf-8"?>
<sst xmlns="http://schemas.openxmlformats.org/spreadsheetml/2006/main" count="614" uniqueCount="223">
  <si>
    <t>TOTAL</t>
  </si>
  <si>
    <t>Cost total (€/mes)</t>
  </si>
  <si>
    <t>Cost total (€/any)</t>
  </si>
  <si>
    <t>Cost total sense IVA</t>
  </si>
  <si>
    <t>Cost total amb IVA</t>
  </si>
  <si>
    <t>Unitats</t>
  </si>
  <si>
    <t>Centre</t>
  </si>
  <si>
    <t>Accés a Internet centralitzat</t>
  </si>
  <si>
    <t>Tecnologia d'accés</t>
  </si>
  <si>
    <t>Cost equip accés (€/mes)</t>
  </si>
  <si>
    <t>Cost accés a Internet (€/mes)</t>
  </si>
  <si>
    <t>Accés</t>
  </si>
  <si>
    <t>Cabal</t>
  </si>
  <si>
    <t>Tecnologia</t>
  </si>
  <si>
    <t>Cost total contracte (4 anys)</t>
  </si>
  <si>
    <t>COST TOTAL SENSE IVA</t>
  </si>
  <si>
    <t>COST TOTAL AMB IVA</t>
  </si>
  <si>
    <t>Cost unitari accés (€/mes)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</si>
  <si>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segons escriptura pública atorgada davant el Notari de (lloc), senyor .........., en data ........ i número de protocol ........., declara sota la seva responsabilitat, com a empresa licitadora del contracte ................................., Expedient ............. que ofereixo els preus unitaris següents:</t>
  </si>
  <si>
    <t>(lloc i data )</t>
  </si>
  <si>
    <t>Signatura del/de la declarant</t>
  </si>
  <si>
    <t>Segell de l’empresa</t>
  </si>
  <si>
    <t>Resum costos</t>
  </si>
  <si>
    <t>Ampliació de cabal sobre accés MPLS / Ethernet existent - Ampliació de cabal de dades 1M (veu/multimèdia) sobre enllaç Ethernet simètric existent</t>
  </si>
  <si>
    <t>Ampliació de cabal sobre accés MPLS / Ethernet existent - Ampliació de cabal de dades 10M (veu/multimèdia) sobre enllaç Ethernet simètric existent</t>
  </si>
  <si>
    <t>Nous accessos simètrics Ethernet a xarxa privada - Accés 100 Mbps (incl.equip)</t>
  </si>
  <si>
    <t>Nous accessos simètrics Ethernet a xarxa privada - Accés 1000 Mbps (incl.equip)</t>
  </si>
  <si>
    <t>Accés a Internet descentralitzat</t>
  </si>
  <si>
    <t>Serveis de dades corporatius:</t>
  </si>
  <si>
    <t>El Proveïdor haurà d’inserir els costos de la seva proposta en les caselles ombrejades en blau.</t>
  </si>
  <si>
    <t>Adreçament públic, blocs de 8</t>
  </si>
  <si>
    <t>BSM</t>
  </si>
  <si>
    <t>CBSA</t>
  </si>
  <si>
    <t>Seu Central de BSM</t>
  </si>
  <si>
    <t>Observacions</t>
  </si>
  <si>
    <t>SERVEIS OPCIONALS</t>
  </si>
  <si>
    <t>Costos serveis d'accés a Internet BSM</t>
  </si>
  <si>
    <t>Costos serveis d'accés a Internet CBSA</t>
  </si>
  <si>
    <t>PORT OLIMPIC</t>
  </si>
  <si>
    <t>Seu Central de CBSA</t>
  </si>
  <si>
    <t>Ampliació de cabal sobre accés MPLS / Ethernet existent - Ampliació de cabal de dades 10M (dades) sobre enllaç Ethernet simètric existent</t>
  </si>
  <si>
    <t>GRUP</t>
  </si>
  <si>
    <t>SEU</t>
  </si>
  <si>
    <t>TECNOLOGIA</t>
  </si>
  <si>
    <t>CAUDAL</t>
  </si>
  <si>
    <t>QoS</t>
  </si>
  <si>
    <t>CORPORATIU</t>
  </si>
  <si>
    <t>BARCELONA CALABRIA 66</t>
  </si>
  <si>
    <t>CORPORATIU - MPLS</t>
  </si>
  <si>
    <t>Accés FO Dedicada de 10Gb</t>
  </si>
  <si>
    <t>1Gb</t>
  </si>
  <si>
    <t>-</t>
  </si>
  <si>
    <t>MATARO ERNEST LLUCH 32</t>
  </si>
  <si>
    <t>Accés FO Dedicada de 1Gb</t>
  </si>
  <si>
    <t>ANELLA I FÒRUM</t>
  </si>
  <si>
    <t>PALAU SANT JORDI</t>
  </si>
  <si>
    <t>FTTH MPLS Simètrica</t>
  </si>
  <si>
    <t>TIBIDABO</t>
  </si>
  <si>
    <t>BARCELONA COLONIA DE TIBIDABO</t>
  </si>
  <si>
    <t>OFICINAS FORUM</t>
  </si>
  <si>
    <t>ZOO</t>
  </si>
  <si>
    <t>ESTACIONS AUTOBUSOS</t>
  </si>
  <si>
    <t>BCN Nord Ap, Estació i àrea</t>
  </si>
  <si>
    <t>PARKGUELL</t>
  </si>
  <si>
    <t>PARK GUELL</t>
  </si>
  <si>
    <t>CEMENTERIS</t>
  </si>
  <si>
    <t>BARCELONA MARE DE DEU PORT</t>
  </si>
  <si>
    <t>APARCAMENTS</t>
  </si>
  <si>
    <t>AP VALL HEBRON - DISP S GENIS</t>
  </si>
  <si>
    <t>AREA</t>
  </si>
  <si>
    <t>AREA BAC DE RODA 204</t>
  </si>
  <si>
    <t>BARCELONA REINA Mª CRISTINA 16</t>
  </si>
  <si>
    <t>GRUES</t>
  </si>
  <si>
    <t>BASE GRUAS ZONA FRANCA</t>
  </si>
  <si>
    <t>BARCELONA PROVENCA 538</t>
  </si>
  <si>
    <t>DIPOSIT BADAJOZ</t>
  </si>
  <si>
    <t>ESTAC AUTOB ST ANDREU ARENA</t>
  </si>
  <si>
    <t>AP MARINA PORT</t>
  </si>
  <si>
    <t>AP PL DE LES ARTS</t>
  </si>
  <si>
    <t>AP. LITORAL PORT</t>
  </si>
  <si>
    <t>AP. MARQ DE MULHACEN</t>
  </si>
  <si>
    <t>AP. MERCAT ENCANTS</t>
  </si>
  <si>
    <t>AP. ONA GLORIAS</t>
  </si>
  <si>
    <t>BARCELONA BONANOVA SN</t>
  </si>
  <si>
    <t>BARCELONA MANUEL GIRONA 77</t>
  </si>
  <si>
    <t>BARCELONA MARITIM 25</t>
  </si>
  <si>
    <t>BARCELONA RAMBLA DE FABRA I PU</t>
  </si>
  <si>
    <t>BARCELONA RAMON ALBO 77</t>
  </si>
  <si>
    <t>BCN DE DALT - PARK GUELL 47</t>
  </si>
  <si>
    <t>BCN SALVADOR MUNDI CENTRAL</t>
  </si>
  <si>
    <t>DIPOSIT JOAN MIRO</t>
  </si>
  <si>
    <t>AP BILBAO-LLUL</t>
  </si>
  <si>
    <t>AP CONCEPCIO ARENAL</t>
  </si>
  <si>
    <t>AP FLOST I CALCAT</t>
  </si>
  <si>
    <t>AP GARCIA I FARIA</t>
  </si>
  <si>
    <t>AP GAUDI</t>
  </si>
  <si>
    <t>AP MARAGALL</t>
  </si>
  <si>
    <t>AP MERCAT DEL GUINARDO</t>
  </si>
  <si>
    <t>AP MITRE - PUTXET</t>
  </si>
  <si>
    <t>AP SAGRADA FAMILIA</t>
  </si>
  <si>
    <t>AP TANATORI DECORTS</t>
  </si>
  <si>
    <t>AP. GRACIA MOTOS</t>
  </si>
  <si>
    <t>AP. RAMBLA POBLENOU</t>
  </si>
  <si>
    <t>BARCELONA -  JAUME FABRA 9</t>
  </si>
  <si>
    <t>BARCELONA COLOM 1</t>
  </si>
  <si>
    <t>BARCELONA DR AIGUADER 88</t>
  </si>
  <si>
    <t>BARCELONA L,ESCORIAL CENTRAL</t>
  </si>
  <si>
    <t>BARCELONA TORRENT DE L,OLLA CE</t>
  </si>
  <si>
    <t>BARCELONA URGELL 1</t>
  </si>
  <si>
    <t>MARINA GRACIA</t>
  </si>
  <si>
    <t>AP BUS GARCIA FARIA</t>
  </si>
  <si>
    <t>AP FORUM</t>
  </si>
  <si>
    <t>AP SENTMENAT - VERGOS</t>
  </si>
  <si>
    <t>AP FERRAN CASABLANCAS</t>
  </si>
  <si>
    <t>AP FRANCESC LAYRET</t>
  </si>
  <si>
    <t>AP GARDUNYA</t>
  </si>
  <si>
    <t>AP GALICIA</t>
  </si>
  <si>
    <t>AP PARC DE UNITAT</t>
  </si>
  <si>
    <t>AP SALVADOR ALLENDE</t>
  </si>
  <si>
    <t>DIPOSIT CASTELLBISBASL</t>
  </si>
  <si>
    <t>AP CIUTAT DEL TEATRE</t>
  </si>
  <si>
    <t>BARCELONA RASOS DE PEGUERA CEN</t>
  </si>
  <si>
    <t>NOVA SEU</t>
  </si>
  <si>
    <t>LlANÇADORA TIBIDABO</t>
  </si>
  <si>
    <t>CONCEPTE</t>
  </si>
  <si>
    <t>Xarxa de dades MPLS BSM</t>
  </si>
  <si>
    <t>Serveis de gestió associats</t>
  </si>
  <si>
    <t>Ampliacions serveis d'accés a Internet</t>
  </si>
  <si>
    <t>Ampliacions serveis de Dades</t>
  </si>
  <si>
    <t>FTTH 300Mbps/300Mbps</t>
  </si>
  <si>
    <t>IP fixa per a accés individual</t>
  </si>
  <si>
    <t>Servei anti-DDoS</t>
  </si>
  <si>
    <t>TOTAL MES MPLS</t>
  </si>
  <si>
    <t>COST ACCÉS</t>
  </si>
  <si>
    <t>COST EQUIP</t>
  </si>
  <si>
    <t>SOLUCIÓ PROPOSADA</t>
  </si>
  <si>
    <t>Barcelona - Calle Mare de Deu de Port, 56</t>
  </si>
  <si>
    <t>Barcelona - Avinguda Joan XXIII 3;BAJO</t>
  </si>
  <si>
    <t>Barcelona - Avinguda Icaria S/N</t>
  </si>
  <si>
    <t>Barcelona - Garrofers , 36 Cementiri Sant Andreu</t>
  </si>
  <si>
    <t>Barcelona - Zamora 111; bajo</t>
  </si>
  <si>
    <t>Montcada i Reixac - Carretera Cementiri Collserola Km 1,5;Bajo</t>
  </si>
  <si>
    <t>Barcelona - Cementiri d,Horta , 9</t>
  </si>
  <si>
    <t>Cementiri</t>
  </si>
  <si>
    <t>SEU CENTRAL</t>
  </si>
  <si>
    <t>Comparteix accés amb la MPLS</t>
  </si>
  <si>
    <t>Adreces IP</t>
  </si>
  <si>
    <t>1 classe C</t>
  </si>
  <si>
    <t>1Gbps</t>
  </si>
  <si>
    <t>Fibra dedicada</t>
  </si>
  <si>
    <t>Annex L2 - Resum Costos</t>
  </si>
  <si>
    <t>TOTAL LOT 2</t>
  </si>
  <si>
    <t>Costos serveis de dades - Xarxa Secundària BSM</t>
  </si>
  <si>
    <t>Costos serveis de dades - Xarxa Secundària CBSA</t>
  </si>
  <si>
    <t>veure pestanya "Detall WAN secundaria CBSA"</t>
  </si>
  <si>
    <t>veure pestanya "Detall WAN secundaria BSM"</t>
  </si>
  <si>
    <t>Xarxa de dades MPLS CBSA</t>
  </si>
  <si>
    <t>LOT XARXA MPLS SECUNDARIA DADES - REQUERIMENTS MÍNIMS</t>
  </si>
  <si>
    <t>Cost total  serveis de dades i d'accés a Internet centralitzat sense IVA</t>
  </si>
  <si>
    <t>Serveis de dades - Xarxa secundària</t>
  </si>
  <si>
    <t>Annex L2 - Model de proposta econòmica (Detall WAN secundària BSM)</t>
  </si>
  <si>
    <t>Annex L2 - Model de proposta econòmica (Serveis d'accés a Internet i serveis de connectivitat de dades)</t>
  </si>
  <si>
    <t>Accés a Internet individual i serveis associats</t>
  </si>
  <si>
    <t>Cost total (€/mes) (*)</t>
  </si>
  <si>
    <t>Serveis Internet i Dades</t>
  </si>
  <si>
    <t>SD-WAN (en mode servei)</t>
  </si>
  <si>
    <t>Anti-DDoS (en mode servei)</t>
  </si>
  <si>
    <t>Cost total accés a Internet (€/mes) (*)</t>
  </si>
  <si>
    <t>100% Dades</t>
  </si>
  <si>
    <t>Annex L2 - Model de proposta econòmica (Detall WAN secundària CBSA)</t>
  </si>
  <si>
    <t>Annex L2 - Model de proposta econòmica (Costos d'ampliació i opcionals)</t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</si>
  <si>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BSM no admetrà cap cost d'alta</t>
    </r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</si>
  <si>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</si>
  <si>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(**) Els costos unitaris indicats es mantindran per futures ampliacions dels serveis sol·licitats inicialment.</t>
  </si>
  <si>
    <t>Cost total (€/mes) (*)(**)</t>
  </si>
  <si>
    <t>FTTH 1Gbps/1Gbps</t>
  </si>
  <si>
    <t>FTTH 600Mbps/600Mbps</t>
  </si>
  <si>
    <t>Equip i Infraestructura central</t>
  </si>
  <si>
    <t>Seu gran</t>
  </si>
  <si>
    <t>Seu petita</t>
  </si>
  <si>
    <t>ADAM PTV</t>
  </si>
  <si>
    <t>SAN VICENTE DE BARAKALDO</t>
  </si>
  <si>
    <t>2Gb</t>
  </si>
  <si>
    <t>Nous accessos simètrics Ethernet a xarxa privada - Accés 10000 Mbps (incl.equip)</t>
  </si>
  <si>
    <t>Nous accessos simètrics FTTH a xarxa privada - Simètrica 100M/100M (amb QoS) o superior</t>
  </si>
  <si>
    <t>Nous accessos simètrics FTTH a xarxa privada - Simètrica 300M/300M (amb QoS) o superior</t>
  </si>
  <si>
    <t>Nous accessos simètrics FTTH a xarxa privada - Simètrica 600M/600M (amb QoS) o superior</t>
  </si>
  <si>
    <t>Serveis Addicionals</t>
  </si>
  <si>
    <t>Ampliacions serveis addicionals</t>
  </si>
  <si>
    <t>Cost unitari (€)</t>
  </si>
  <si>
    <t>OBLIGATORI COMPLIMENTAR EL COST</t>
  </si>
  <si>
    <t>Cost unitari (€/mes)</t>
  </si>
  <si>
    <t>Increment de cabal de 500Mbps sobre accés centralitzat redundat de 1Gbps</t>
  </si>
  <si>
    <t>Increment de cabal de 1Gbps sobre accés centralitzat redundat de 1Gbps</t>
  </si>
  <si>
    <t>(*) El cost mensual total haurà d'incloure tant la quota mensual de manteniment com qualsevol altre cost addicional. BSM i CBSA no admetran cap cost d'alta</t>
  </si>
  <si>
    <t>Cost total 
ANY 1 (€/any)</t>
  </si>
  <si>
    <t>Cost total 
ANY 2 (€/any)</t>
  </si>
  <si>
    <t>Cost total 
ANY 3 (€/any)</t>
  </si>
  <si>
    <t>Cost total 
ANY 4 (€/any)</t>
  </si>
  <si>
    <t>(*) S'inclou un creixement vegetatiu previst del 5% anual per als anys successius</t>
  </si>
  <si>
    <t>SANT GENIS</t>
  </si>
  <si>
    <t>600 Mb</t>
  </si>
  <si>
    <t>10% Multimedia, 40% Dades amb Prioritar; 50% Dades</t>
  </si>
  <si>
    <t>4Gb</t>
  </si>
  <si>
    <t>100Mb Multimedia, 900 Mb Dades amb prioritat, 3Gb Dades</t>
  </si>
  <si>
    <t>100Mb Multimedia, 900 Mb Dades amb prioritat, 1Gb Dades</t>
  </si>
  <si>
    <t>1 Gb</t>
  </si>
  <si>
    <t>2Gbps</t>
  </si>
  <si>
    <t>PALAU SANT JORDI (Backup)</t>
  </si>
  <si>
    <t>300Mb</t>
  </si>
  <si>
    <t>Accés Starlink per seus amb cobertura reduida</t>
  </si>
  <si>
    <t>Starlink residencial amb dades ilimitades</t>
  </si>
  <si>
    <t>Starlink amb prioritat local - 50GB</t>
  </si>
  <si>
    <t>Starlink amb prioritat local - 500GB</t>
  </si>
  <si>
    <t>Starlink amb prioritat local - 1TB</t>
  </si>
  <si>
    <t>Starlink amb prioritat local - 2TB</t>
  </si>
  <si>
    <t>300 Mbps</t>
  </si>
  <si>
    <t>Nova seu (*)</t>
  </si>
  <si>
    <t>(*) CBSA preveu desplegar nous circuits a dues seus addicionals durant el transcurs del contracte. La contractació d'aquestes línies no serà d'obligat compliment i dependrà de les necessitats de CBSA</t>
  </si>
  <si>
    <r>
      <t xml:space="preserve">(**)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</si>
  <si>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(***) Els costos unitaris indicats es mantindran per futures ampliacions dels serveis sol·licitats inicialment.</t>
  </si>
  <si>
    <t>Cost total (€/mes) (**)(***)</t>
  </si>
  <si>
    <t>Accés FO Dedicada de 300Mb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</si>
</sst>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_-* #,##0.0000\ &quot;€&quot;_-;\-* #,##0.0000\ &quot;€&quot;_-;_-* &quot;-&quot;??\ &quot;€&quot;_-;_-@_-"/>
    <numFmt numFmtId="170" formatCode="#,##0.00\ &quot;€&quot;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9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8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NumberFormat="0" applyBorder="0" applyAlignment="0" applyProtection="0"/>
    <xf numFmtId="0" fontId="44" fillId="33" borderId="16" applyNumberFormat="0" applyAlignment="0" applyProtection="0"/>
    <xf numFmtId="0" fontId="45" fillId="34" borderId="17" applyNumberFormat="0" applyAlignment="0" applyProtection="0"/>
    <xf numFmtId="0" fontId="46" fillId="34" borderId="16" applyNumberFormat="0" applyAlignment="0" applyProtection="0"/>
    <xf numFmtId="0" fontId="47" fillId="0" borderId="18" applyNumberFormat="0" applyFill="0" applyAlignment="0" applyProtection="0"/>
    <xf numFmtId="0" fontId="48" fillId="35" borderId="1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2" fillId="60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6" borderId="20" applyNumberFormat="0" applyFont="0" applyAlignment="0" applyProtection="0"/>
    <xf numFmtId="0" fontId="53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6" fillId="0" borderId="0"/>
    <xf numFmtId="0" fontId="56" fillId="0" borderId="0"/>
  </cellStyleXfs>
  <cellXfs count="84">
    <xf numFmtId="0" fontId="0" fillId="0" borderId="0" xfId="0"/>
    <xf numFmtId="0" fontId="32" fillId="0" borderId="0" xfId="112" applyFont="1" applyAlignment="1">
      <alignment vertical="center" wrapText="1"/>
    </xf>
    <xf numFmtId="0" fontId="32" fillId="0" borderId="0" xfId="112" applyFont="1" applyAlignment="1">
      <alignment horizontal="center" vertical="center" wrapText="1"/>
    </xf>
    <xf numFmtId="0" fontId="0" fillId="25" borderId="0" xfId="0" applyFill="1"/>
    <xf numFmtId="0" fontId="32" fillId="25" borderId="10" xfId="13" applyFont="1" applyFill="1" applyBorder="1" applyAlignment="1">
      <alignment horizontal="left" vertical="center" wrapText="1"/>
    </xf>
    <xf numFmtId="0" fontId="36" fillId="28" borderId="10" xfId="13" applyFont="1" applyFill="1" applyBorder="1" applyAlignment="1">
      <alignment horizontal="left" vertical="center" wrapText="1"/>
    </xf>
    <xf numFmtId="170" fontId="36" fillId="28" borderId="10" xfId="0" applyNumberFormat="1" applyFont="1" applyFill="1" applyBorder="1" applyAlignment="1">
      <alignment vertical="center"/>
    </xf>
    <xf numFmtId="0" fontId="36" fillId="29" borderId="10" xfId="13" applyFont="1" applyFill="1" applyBorder="1" applyAlignment="1">
      <alignment horizontal="left" vertical="center" wrapText="1"/>
    </xf>
    <xf numFmtId="170" fontId="36" fillId="29" borderId="10" xfId="0" applyNumberFormat="1" applyFont="1" applyFill="1" applyBorder="1" applyAlignment="1">
      <alignment vertical="center"/>
    </xf>
    <xf numFmtId="0" fontId="32" fillId="25" borderId="10" xfId="112" applyFont="1" applyFill="1" applyBorder="1" applyAlignment="1">
      <alignment horizontal="left" vertical="center" wrapText="1"/>
    </xf>
    <xf numFmtId="44" fontId="32" fillId="26" borderId="10" xfId="114" applyFont="1" applyFill="1" applyBorder="1" applyAlignment="1">
      <alignment horizontal="center" vertical="center" wrapText="1"/>
    </xf>
    <xf numFmtId="44" fontId="32" fillId="0" borderId="10" xfId="114" applyFont="1" applyFill="1" applyBorder="1" applyAlignment="1">
      <alignment horizontal="center" vertical="center" wrapText="1"/>
    </xf>
    <xf numFmtId="0" fontId="35" fillId="27" borderId="10" xfId="112" applyFont="1" applyFill="1" applyBorder="1" applyAlignment="1">
      <alignment horizontal="center" vertical="center"/>
    </xf>
    <xf numFmtId="44" fontId="35" fillId="27" borderId="10" xfId="114" applyFont="1" applyFill="1" applyBorder="1" applyAlignment="1">
      <alignment horizontal="center" vertical="center"/>
    </xf>
    <xf numFmtId="0" fontId="32" fillId="0" borderId="10" xfId="13" applyFont="1" applyBorder="1" applyAlignment="1">
      <alignment horizontal="left" vertical="center" wrapText="1"/>
    </xf>
    <xf numFmtId="170" fontId="32" fillId="0" borderId="10" xfId="0" applyNumberFormat="1" applyFont="1" applyBorder="1" applyAlignment="1">
      <alignment vertical="center"/>
    </xf>
    <xf numFmtId="3" fontId="35" fillId="27" borderId="12" xfId="112" applyNumberFormat="1" applyFont="1" applyFill="1" applyBorder="1" applyAlignment="1">
      <alignment vertical="center"/>
    </xf>
    <xf numFmtId="3" fontId="35" fillId="27" borderId="11" xfId="112" applyNumberFormat="1" applyFont="1" applyFill="1" applyBorder="1" applyAlignment="1">
      <alignment horizontal="center" vertical="center"/>
    </xf>
    <xf numFmtId="44" fontId="32" fillId="0" borderId="0" xfId="114" applyFont="1" applyFill="1" applyBorder="1" applyAlignment="1">
      <alignment horizontal="center" vertical="center" wrapText="1"/>
    </xf>
    <xf numFmtId="3" fontId="32" fillId="25" borderId="10" xfId="112" applyNumberFormat="1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54" fillId="0" borderId="0" xfId="500" applyFont="1" applyAlignment="1">
      <alignment vertical="center"/>
    </xf>
    <xf numFmtId="0" fontId="34" fillId="0" borderId="0" xfId="112" applyFont="1" applyAlignment="1">
      <alignment vertical="center"/>
    </xf>
    <xf numFmtId="0" fontId="55" fillId="0" borderId="0" xfId="0" applyFont="1" applyAlignment="1">
      <alignment vertical="center"/>
    </xf>
    <xf numFmtId="0" fontId="33" fillId="61" borderId="10" xfId="0" applyFont="1" applyFill="1" applyBorder="1" applyAlignment="1">
      <alignment horizontal="center" vertical="center" wrapText="1"/>
    </xf>
    <xf numFmtId="3" fontId="32" fillId="29" borderId="10" xfId="112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5" fontId="57" fillId="0" borderId="0" xfId="112" applyNumberFormat="1" applyFont="1" applyAlignment="1">
      <alignment horizontal="left" vertical="center"/>
    </xf>
    <xf numFmtId="0" fontId="36" fillId="29" borderId="10" xfId="13" applyFont="1" applyFill="1" applyBorder="1" applyAlignment="1">
      <alignment horizontal="left" vertical="center"/>
    </xf>
    <xf numFmtId="0" fontId="33" fillId="61" borderId="10" xfId="0" applyFont="1" applyFill="1" applyBorder="1" applyAlignment="1">
      <alignment horizontal="left" vertical="center" wrapText="1"/>
    </xf>
    <xf numFmtId="170" fontId="36" fillId="0" borderId="10" xfId="0" applyNumberFormat="1" applyFont="1" applyBorder="1" applyAlignment="1">
      <alignment vertical="center"/>
    </xf>
    <xf numFmtId="0" fontId="59" fillId="0" borderId="0" xfId="0" applyFont="1" applyAlignment="1">
      <alignment vertical="center" wrapText="1"/>
    </xf>
    <xf numFmtId="0" fontId="0" fillId="29" borderId="0" xfId="0" quotePrefix="1" applyFill="1" applyAlignment="1">
      <alignment horizontal="center"/>
    </xf>
    <xf numFmtId="0" fontId="64" fillId="29" borderId="10" xfId="114" applyNumberFormat="1" applyFont="1" applyFill="1" applyBorder="1" applyAlignment="1">
      <alignment horizontal="center" vertical="center" wrapText="1"/>
    </xf>
    <xf numFmtId="0" fontId="59" fillId="62" borderId="10" xfId="0" applyFont="1" applyFill="1" applyBorder="1" applyAlignment="1">
      <alignment vertical="center"/>
    </xf>
    <xf numFmtId="0" fontId="63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vertical="center"/>
    </xf>
    <xf numFmtId="0" fontId="61" fillId="27" borderId="10" xfId="0" applyFont="1" applyFill="1" applyBorder="1" applyAlignment="1">
      <alignment vertical="center" wrapText="1"/>
    </xf>
    <xf numFmtId="0" fontId="60" fillId="28" borderId="26" xfId="0" applyFont="1" applyFill="1" applyBorder="1" applyAlignment="1">
      <alignment horizontal="center" vertical="center" wrapText="1"/>
    </xf>
    <xf numFmtId="44" fontId="61" fillId="27" borderId="10" xfId="0" applyNumberFormat="1" applyFont="1" applyFill="1" applyBorder="1" applyAlignment="1">
      <alignment vertical="center" wrapText="1"/>
    </xf>
    <xf numFmtId="0" fontId="34" fillId="29" borderId="0" xfId="0" quotePrefix="1" applyFont="1" applyFill="1" applyAlignment="1">
      <alignment horizontal="center" wrapText="1"/>
    </xf>
    <xf numFmtId="0" fontId="32" fillId="0" borderId="0" xfId="0" applyFont="1" applyAlignment="1">
      <alignment horizontal="left" indent="1"/>
    </xf>
    <xf numFmtId="0" fontId="65" fillId="0" borderId="0" xfId="500" applyFont="1" applyAlignment="1">
      <alignment vertical="center"/>
    </xf>
    <xf numFmtId="0" fontId="32" fillId="0" borderId="22" xfId="112" applyFont="1" applyBorder="1" applyAlignment="1">
      <alignment horizontal="center" vertical="center" wrapText="1"/>
    </xf>
    <xf numFmtId="0" fontId="51" fillId="0" borderId="0" xfId="0" applyFont="1"/>
    <xf numFmtId="0" fontId="67" fillId="0" borderId="0" xfId="0" applyFont="1"/>
    <xf numFmtId="170" fontId="36" fillId="25" borderId="10" xfId="0" applyNumberFormat="1" applyFont="1" applyFill="1" applyBorder="1" applyAlignment="1">
      <alignment vertical="center"/>
    </xf>
    <xf numFmtId="0" fontId="59" fillId="0" borderId="10" xfId="0" applyFont="1" applyBorder="1" applyAlignment="1">
      <alignment vertical="center" wrapText="1"/>
    </xf>
    <xf numFmtId="0" fontId="34" fillId="0" borderId="10" xfId="0" quotePrefix="1" applyFont="1" applyBorder="1" applyAlignment="1">
      <alignment horizontal="center" wrapText="1"/>
    </xf>
    <xf numFmtId="0" fontId="54" fillId="0" borderId="0" xfId="50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4" fillId="26" borderId="0" xfId="31" applyFont="1" applyFill="1" applyAlignment="1">
      <alignment horizontal="left" vertical="center" wrapText="1"/>
    </xf>
    <xf numFmtId="0" fontId="33" fillId="61" borderId="11" xfId="0" applyFont="1" applyFill="1" applyBorder="1" applyAlignment="1">
      <alignment horizontal="center" vertical="center" wrapText="1"/>
    </xf>
    <xf numFmtId="0" fontId="33" fillId="61" borderId="12" xfId="0" applyFont="1" applyFill="1" applyBorder="1" applyAlignment="1">
      <alignment horizontal="center" vertical="center" wrapText="1"/>
    </xf>
    <xf numFmtId="0" fontId="32" fillId="25" borderId="11" xfId="112" applyFont="1" applyFill="1" applyBorder="1" applyAlignment="1">
      <alignment horizontal="left" vertical="center" wrapText="1"/>
    </xf>
    <xf numFmtId="0" fontId="32" fillId="25" borderId="12" xfId="112" applyFont="1" applyFill="1" applyBorder="1" applyAlignment="1">
      <alignment horizontal="left" vertical="center" wrapText="1"/>
    </xf>
    <xf numFmtId="0" fontId="60" fillId="63" borderId="27" xfId="0" applyFont="1" applyFill="1" applyBorder="1" applyAlignment="1">
      <alignment horizontal="center" vertical="center" wrapText="1"/>
    </xf>
    <xf numFmtId="0" fontId="60" fillId="63" borderId="0" xfId="0" applyFont="1" applyFill="1" applyAlignment="1">
      <alignment horizontal="center" vertical="center" wrapText="1"/>
    </xf>
    <xf numFmtId="0" fontId="60" fillId="63" borderId="25" xfId="0" applyFont="1" applyFill="1" applyBorder="1" applyAlignment="1">
      <alignment horizontal="center" vertical="center" wrapText="1"/>
    </xf>
    <xf numFmtId="0" fontId="61" fillId="27" borderId="11" xfId="0" applyFont="1" applyFill="1" applyBorder="1" applyAlignment="1">
      <alignment horizontal="left" vertical="center" wrapText="1"/>
    </xf>
    <xf numFmtId="0" fontId="61" fillId="27" borderId="12" xfId="0" applyFont="1" applyFill="1" applyBorder="1" applyAlignment="1">
      <alignment horizontal="left" vertical="center" wrapText="1"/>
    </xf>
    <xf numFmtId="0" fontId="33" fillId="61" borderId="22" xfId="0" applyFont="1" applyFill="1" applyBorder="1" applyAlignment="1">
      <alignment horizontal="center" vertical="center" wrapText="1"/>
    </xf>
    <xf numFmtId="0" fontId="33" fillId="61" borderId="23" xfId="0" applyFont="1" applyFill="1" applyBorder="1" applyAlignment="1">
      <alignment horizontal="center" vertical="center" wrapText="1"/>
    </xf>
    <xf numFmtId="0" fontId="62" fillId="64" borderId="10" xfId="0" applyFont="1" applyFill="1" applyBorder="1" applyAlignment="1">
      <alignment horizontal="center" vertical="center" wrapText="1"/>
    </xf>
    <xf numFmtId="0" fontId="61" fillId="27" borderId="10" xfId="0" applyFont="1" applyFill="1" applyBorder="1" applyAlignment="1">
      <alignment horizontal="left" vertical="center" wrapText="1"/>
    </xf>
    <xf numFmtId="0" fontId="34" fillId="0" borderId="11" xfId="112" applyFont="1" applyBorder="1" applyAlignment="1">
      <alignment horizontal="left" vertical="center" wrapText="1"/>
    </xf>
    <xf numFmtId="0" fontId="34" fillId="0" borderId="24" xfId="112" applyFont="1" applyBorder="1" applyAlignment="1">
      <alignment horizontal="left" vertical="center" wrapText="1"/>
    </xf>
    <xf numFmtId="0" fontId="34" fillId="0" borderId="12" xfId="112" applyFont="1" applyBorder="1" applyAlignment="1">
      <alignment horizontal="left" vertical="center" wrapText="1"/>
    </xf>
    <xf numFmtId="44" fontId="32" fillId="26" borderId="11" xfId="114" applyFont="1" applyFill="1" applyBorder="1" applyAlignment="1">
      <alignment horizontal="center" vertical="center" wrapText="1"/>
    </xf>
    <xf numFmtId="44" fontId="32" fillId="26" borderId="28" xfId="114" applyFont="1" applyFill="1" applyBorder="1" applyAlignment="1">
      <alignment horizontal="center" vertical="center" wrapText="1"/>
    </xf>
    <xf numFmtId="44" fontId="32" fillId="26" borderId="31" xfId="114" applyFont="1" applyFill="1" applyBorder="1" applyAlignment="1">
      <alignment horizontal="center" vertical="center" wrapText="1"/>
    </xf>
    <xf numFmtId="0" fontId="33" fillId="61" borderId="29" xfId="0" applyFont="1" applyFill="1" applyBorder="1" applyAlignment="1">
      <alignment horizontal="center" vertical="center" wrapText="1"/>
    </xf>
    <xf numFmtId="0" fontId="33" fillId="61" borderId="30" xfId="0" applyFont="1" applyFill="1" applyBorder="1" applyAlignment="1">
      <alignment horizontal="center" vertical="center" wrapText="1"/>
    </xf>
    <xf numFmtId="0" fontId="33" fillId="61" borderId="11" xfId="0" applyFont="1" applyFill="1" applyBorder="1" applyAlignment="1">
      <alignment horizontal="left" vertical="center" wrapText="1"/>
    </xf>
    <xf numFmtId="0" fontId="33" fillId="61" borderId="24" xfId="0" applyFont="1" applyFill="1" applyBorder="1" applyAlignment="1">
      <alignment horizontal="left" vertical="center" wrapText="1"/>
    </xf>
    <xf numFmtId="0" fontId="33" fillId="61" borderId="12" xfId="0" applyFont="1" applyFill="1" applyBorder="1" applyAlignment="1">
      <alignment horizontal="left" vertical="center" wrapText="1"/>
    </xf>
    <xf numFmtId="0" fontId="58" fillId="29" borderId="11" xfId="112" applyFont="1" applyFill="1" applyBorder="1" applyAlignment="1">
      <alignment horizontal="left" vertical="center" wrapText="1"/>
    </xf>
    <xf numFmtId="0" fontId="58" fillId="29" borderId="24" xfId="112" applyFont="1" applyFill="1" applyBorder="1" applyAlignment="1">
      <alignment horizontal="left" vertical="center" wrapText="1"/>
    </xf>
    <xf numFmtId="0" fontId="58" fillId="29" borderId="12" xfId="112" applyFont="1" applyFill="1" applyBorder="1" applyAlignment="1">
      <alignment horizontal="left" vertical="center" wrapText="1"/>
    </xf>
    <xf numFmtId="169" fontId="32" fillId="26" borderId="11" xfId="114" applyNumberFormat="1" applyFont="1" applyFill="1" applyBorder="1" applyAlignment="1">
      <alignment horizontal="center" vertical="center" wrapText="1"/>
    </xf>
    <xf numFmtId="169" fontId="32" fillId="26" borderId="12" xfId="114" applyNumberFormat="1" applyFont="1" applyFill="1" applyBorder="1" applyAlignment="1">
      <alignment horizontal="center" vertical="center" wrapText="1"/>
    </xf>
    <xf numFmtId="0" fontId="33" fillId="61" borderId="27" xfId="0" applyFont="1" applyFill="1" applyBorder="1" applyAlignment="1">
      <alignment horizontal="left" vertical="center" wrapText="1"/>
    </xf>
    <xf numFmtId="0" fontId="33" fillId="61" borderId="0" xfId="0" applyFont="1" applyFill="1" applyAlignment="1">
      <alignment horizontal="left" vertical="center" wrapText="1"/>
    </xf>
    <xf numFmtId="0" fontId="33" fillId="61" borderId="25" xfId="0" applyFont="1" applyFill="1" applyBorder="1" applyAlignment="1">
      <alignment horizontal="left" vertical="center" wrapText="1"/>
    </xf>
  </cellXfs>
  <cellStyles count="589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J24"/>
  <sheetViews>
    <sheetView tabSelected="1" zoomScaleNormal="100" workbookViewId="0">
      <selection activeCell="B60" sqref="B60"/>
    </sheetView>
  </sheetViews>
  <sheetFormatPr baseColWidth="10" defaultRowHeight="14.4"/>
  <cols>
    <col min="1" max="1" width="1.44140625" customWidth="1"/>
    <col min="2" max="2" width="51.109375" customWidth="1"/>
    <col min="3" max="3" width="13.44140625" customWidth="1"/>
    <col min="4" max="7" width="12.6640625" customWidth="1"/>
    <col min="8" max="8" width="16.6640625" customWidth="1"/>
    <col min="9" max="9" width="11.33203125" customWidth="1"/>
    <col min="11" max="11" width="2.5546875" customWidth="1"/>
  </cols>
  <sheetData>
    <row r="1" spans="2:88" ht="16.8">
      <c r="B1" s="27" t="s">
        <v>150</v>
      </c>
    </row>
    <row r="3" spans="2:88" ht="89.25" customHeight="1">
      <c r="B3" s="49" t="s">
        <v>18</v>
      </c>
      <c r="C3" s="49"/>
      <c r="D3" s="49"/>
      <c r="E3" s="49"/>
      <c r="F3" s="49"/>
      <c r="G3" s="49"/>
      <c r="H3" s="49"/>
      <c r="I3" s="49"/>
      <c r="J3" s="49"/>
    </row>
    <row r="4" spans="2:88">
      <c r="B4" s="22"/>
      <c r="C4" s="22"/>
      <c r="D4" s="22"/>
      <c r="E4" s="22"/>
      <c r="F4" s="22"/>
      <c r="G4" s="22"/>
      <c r="H4" s="22"/>
    </row>
    <row r="5" spans="2:88" ht="24">
      <c r="B5" s="24" t="s">
        <v>31</v>
      </c>
      <c r="C5" s="24" t="s">
        <v>1</v>
      </c>
      <c r="D5" s="24" t="s">
        <v>195</v>
      </c>
      <c r="E5" s="24" t="s">
        <v>196</v>
      </c>
      <c r="F5" s="24" t="s">
        <v>197</v>
      </c>
      <c r="G5" s="24" t="s">
        <v>198</v>
      </c>
      <c r="H5" s="24" t="s">
        <v>14</v>
      </c>
    </row>
    <row r="6" spans="2:88" s="3" customFormat="1">
      <c r="B6" s="4" t="s">
        <v>158</v>
      </c>
      <c r="C6" s="30">
        <f>+'Serveis Internet i Dades'!C48+'Serveis Internet i Dades'!C49</f>
        <v>0</v>
      </c>
      <c r="D6" s="30">
        <f>+'Serveis Internet i Dades'!D48+'Serveis Internet i Dades'!D49</f>
        <v>0</v>
      </c>
      <c r="E6" s="46">
        <f>+D6*(1+5%)</f>
        <v>0</v>
      </c>
      <c r="F6" s="46">
        <f t="shared" ref="F6:G6" si="0">+E6*(1+5%)</f>
        <v>0</v>
      </c>
      <c r="G6" s="46">
        <f t="shared" si="0"/>
        <v>0</v>
      </c>
      <c r="H6" s="46">
        <f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2:88" s="3" customFormat="1">
      <c r="B7" s="5" t="s">
        <v>15</v>
      </c>
      <c r="C7" s="6">
        <f>SUM(C6:C6)</f>
        <v>0</v>
      </c>
      <c r="D7" s="6">
        <f>SUM(D6:D6)</f>
        <v>0</v>
      </c>
      <c r="E7" s="6">
        <f t="shared" ref="E7:G7" si="1">SUM(E6:E6)</f>
        <v>0</v>
      </c>
      <c r="F7" s="6">
        <f t="shared" si="1"/>
        <v>0</v>
      </c>
      <c r="G7" s="6">
        <f t="shared" si="1"/>
        <v>0</v>
      </c>
      <c r="H7" s="6">
        <f>SUM(H6)</f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2:88" s="3" customFormat="1">
      <c r="B8" s="7" t="s">
        <v>16</v>
      </c>
      <c r="C8" s="8">
        <f>C7*1.21</f>
        <v>0</v>
      </c>
      <c r="D8" s="8">
        <f>D7*1.21</f>
        <v>0</v>
      </c>
      <c r="E8" s="8">
        <f t="shared" ref="E8:H8" si="2">E7*1.21</f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2:88">
      <c r="B9" s="45" t="s">
        <v>199</v>
      </c>
    </row>
    <row r="11" spans="2:88" ht="24">
      <c r="B11" s="24" t="s">
        <v>32</v>
      </c>
      <c r="C11" s="24" t="s">
        <v>1</v>
      </c>
      <c r="D11" s="24" t="s">
        <v>195</v>
      </c>
      <c r="E11" s="24" t="s">
        <v>196</v>
      </c>
      <c r="F11" s="24" t="s">
        <v>197</v>
      </c>
      <c r="G11" s="24" t="s">
        <v>198</v>
      </c>
      <c r="H11" s="24" t="s">
        <v>14</v>
      </c>
    </row>
    <row r="12" spans="2:88" s="3" customFormat="1">
      <c r="B12" s="4" t="s">
        <v>158</v>
      </c>
      <c r="C12" s="30">
        <f>+'Serveis Internet i Dades'!C54+'Serveis Internet i Dades'!C55</f>
        <v>0</v>
      </c>
      <c r="D12" s="30">
        <f>+'Serveis Internet i Dades'!D54+'Serveis Internet i Dades'!D55</f>
        <v>0</v>
      </c>
      <c r="E12" s="46">
        <f>+D12*(1+5%)</f>
        <v>0</v>
      </c>
      <c r="F12" s="46">
        <f t="shared" ref="F12:G12" si="3">+E12*(1+5%)</f>
        <v>0</v>
      </c>
      <c r="G12" s="46">
        <f t="shared" si="3"/>
        <v>0</v>
      </c>
      <c r="H12" s="46">
        <f>SUM(D12:G12)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2:88" s="3" customFormat="1">
      <c r="B13" s="5" t="s">
        <v>15</v>
      </c>
      <c r="C13" s="6">
        <f>SUM(C12:C12)</f>
        <v>0</v>
      </c>
      <c r="D13" s="6">
        <f>SUM(D12:D12)</f>
        <v>0</v>
      </c>
      <c r="E13" s="6">
        <f t="shared" ref="E13" si="4">SUM(E12:E12)</f>
        <v>0</v>
      </c>
      <c r="F13" s="6">
        <f t="shared" ref="F13" si="5">SUM(F12:F12)</f>
        <v>0</v>
      </c>
      <c r="G13" s="6">
        <f t="shared" ref="G13" si="6">SUM(G12:G12)</f>
        <v>0</v>
      </c>
      <c r="H13" s="6">
        <f>SUM(H12)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</row>
    <row r="14" spans="2:88" s="3" customFormat="1">
      <c r="B14" s="7" t="s">
        <v>16</v>
      </c>
      <c r="C14" s="8">
        <f>C13*1.21</f>
        <v>0</v>
      </c>
      <c r="D14" s="8">
        <f>D13*1.21</f>
        <v>0</v>
      </c>
      <c r="E14" s="8">
        <f t="shared" ref="E14" si="7">E13*1.21</f>
        <v>0</v>
      </c>
      <c r="F14" s="8">
        <f t="shared" ref="F14" si="8">F13*1.21</f>
        <v>0</v>
      </c>
      <c r="G14" s="8">
        <f t="shared" ref="G14" si="9">G13*1.21</f>
        <v>0</v>
      </c>
      <c r="H14" s="8">
        <f t="shared" ref="H14" si="10">H13*1.21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2:88">
      <c r="B15" s="45" t="s">
        <v>199</v>
      </c>
    </row>
    <row r="16" spans="2:88" ht="16.8">
      <c r="B16" s="20"/>
    </row>
    <row r="17" spans="2:88" ht="24">
      <c r="B17" s="24" t="s">
        <v>151</v>
      </c>
      <c r="C17" s="24" t="s">
        <v>1</v>
      </c>
      <c r="D17" s="24" t="s">
        <v>195</v>
      </c>
      <c r="E17" s="24" t="s">
        <v>196</v>
      </c>
      <c r="F17" s="24" t="s">
        <v>197</v>
      </c>
      <c r="G17" s="24" t="s">
        <v>198</v>
      </c>
      <c r="H17" s="24" t="s">
        <v>14</v>
      </c>
    </row>
    <row r="18" spans="2:88" s="3" customFormat="1">
      <c r="B18" s="4" t="s">
        <v>158</v>
      </c>
      <c r="C18" s="30">
        <f>+C6+C12</f>
        <v>0</v>
      </c>
      <c r="D18" s="30">
        <f>+D6+D12</f>
        <v>0</v>
      </c>
      <c r="E18" s="30">
        <f t="shared" ref="E18:G18" si="11">+E6+E12</f>
        <v>0</v>
      </c>
      <c r="F18" s="30">
        <f t="shared" si="11"/>
        <v>0</v>
      </c>
      <c r="G18" s="30">
        <f t="shared" si="11"/>
        <v>0</v>
      </c>
      <c r="H18" s="46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2:88" s="3" customFormat="1">
      <c r="B19" s="5" t="s">
        <v>15</v>
      </c>
      <c r="C19" s="6">
        <f>SUM(C18:C18)</f>
        <v>0</v>
      </c>
      <c r="D19" s="6">
        <f>SUM(D18:D18)</f>
        <v>0</v>
      </c>
      <c r="E19" s="6">
        <f t="shared" ref="E19:G19" si="12">SUM(E18:E18)</f>
        <v>0</v>
      </c>
      <c r="F19" s="6">
        <f t="shared" si="12"/>
        <v>0</v>
      </c>
      <c r="G19" s="6">
        <f t="shared" si="12"/>
        <v>0</v>
      </c>
      <c r="H19" s="6">
        <f>SUM(H18)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2:88" s="3" customFormat="1">
      <c r="B20" s="7" t="s">
        <v>16</v>
      </c>
      <c r="C20" s="8">
        <f>C19*1.21</f>
        <v>0</v>
      </c>
      <c r="D20" s="8">
        <f>D19*1.21</f>
        <v>0</v>
      </c>
      <c r="E20" s="8">
        <f t="shared" ref="E20:H20" si="13">E19*1.21</f>
        <v>0</v>
      </c>
      <c r="F20" s="8">
        <f t="shared" si="13"/>
        <v>0</v>
      </c>
      <c r="G20" s="8">
        <f t="shared" si="13"/>
        <v>0</v>
      </c>
      <c r="H20" s="8">
        <f t="shared" si="13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2" spans="2:88">
      <c r="B22" s="23" t="s">
        <v>19</v>
      </c>
    </row>
    <row r="23" spans="2:88">
      <c r="B23" s="23" t="s">
        <v>20</v>
      </c>
    </row>
    <row r="24" spans="2:88">
      <c r="B24" s="23" t="s">
        <v>21</v>
      </c>
    </row>
  </sheetData>
  <mergeCells count="1">
    <mergeCell ref="B3:J3"/>
  </mergeCells>
  <pageMargins left="0.31496062992125984" right="0.27559055118110237" top="0.74803149606299213" bottom="0.74803149606299213" header="0.31496062992125984" footer="0.31496062992125984"/>
  <pageSetup paperSize="9" scale="90" orientation="landscape" r:id="rId1"/>
  <headerFooter>
    <oddHeader>&amp;LBSM&amp;C&amp;F&amp;R&amp;A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3" sqref="C63"/>
    </sheetView>
  </sheetViews>
  <sheetFormatPr baseColWidth="10" defaultRowHeight="14.4"/>
  <cols>
    <col min="1" max="1" width="1.44140625" customWidth="1"/>
    <col min="2" max="2" width="41.88671875" customWidth="1"/>
    <col min="3" max="3" width="19.33203125" customWidth="1"/>
    <col min="4" max="4" width="17" customWidth="1"/>
    <col min="5" max="5" width="15.33203125" customWidth="1"/>
    <col min="6" max="6" width="13.5546875" customWidth="1"/>
    <col min="7" max="7" width="19.109375" customWidth="1"/>
    <col min="8" max="9" width="14.44140625" customWidth="1"/>
  </cols>
  <sheetData>
    <row r="1" spans="2:4" ht="16.8">
      <c r="B1" s="27" t="s">
        <v>161</v>
      </c>
    </row>
    <row r="2" spans="2:4" ht="26.25" customHeight="1">
      <c r="B2" s="51" t="s">
        <v>29</v>
      </c>
      <c r="C2" s="51"/>
    </row>
    <row r="4" spans="2:4" ht="16.8">
      <c r="B4" s="20" t="s">
        <v>152</v>
      </c>
    </row>
    <row r="6" spans="2:4">
      <c r="B6" s="24" t="s">
        <v>124</v>
      </c>
      <c r="C6" s="24" t="s">
        <v>34</v>
      </c>
      <c r="D6" s="24" t="s">
        <v>1</v>
      </c>
    </row>
    <row r="7" spans="2:4" ht="20.399999999999999">
      <c r="B7" s="9" t="s">
        <v>125</v>
      </c>
      <c r="C7" s="33" t="s">
        <v>155</v>
      </c>
      <c r="D7" s="11">
        <f>+'Detall WAN secundaria BSM'!I73</f>
        <v>0</v>
      </c>
    </row>
    <row r="8" spans="2:4">
      <c r="B8" s="9" t="s">
        <v>126</v>
      </c>
      <c r="C8" s="32" t="s">
        <v>51</v>
      </c>
      <c r="D8" s="10"/>
    </row>
    <row r="9" spans="2:4">
      <c r="B9" s="12" t="s">
        <v>0</v>
      </c>
      <c r="C9" s="17"/>
      <c r="D9" s="13">
        <f>SUM(D7:D8)</f>
        <v>0</v>
      </c>
    </row>
    <row r="11" spans="2:4" ht="16.8">
      <c r="B11" s="20" t="s">
        <v>153</v>
      </c>
    </row>
    <row r="13" spans="2:4">
      <c r="B13" s="24" t="s">
        <v>124</v>
      </c>
      <c r="C13" s="24" t="s">
        <v>34</v>
      </c>
      <c r="D13" s="24" t="s">
        <v>1</v>
      </c>
    </row>
    <row r="14" spans="2:4" ht="20.399999999999999">
      <c r="B14" s="9" t="s">
        <v>156</v>
      </c>
      <c r="C14" s="33" t="s">
        <v>154</v>
      </c>
      <c r="D14" s="11">
        <f>+'Detall WAN secundaria CBSA'!I15</f>
        <v>0</v>
      </c>
    </row>
    <row r="15" spans="2:4">
      <c r="B15" s="9" t="s">
        <v>126</v>
      </c>
      <c r="C15" s="32" t="s">
        <v>51</v>
      </c>
      <c r="D15" s="10"/>
    </row>
    <row r="16" spans="2:4">
      <c r="B16" s="12" t="s">
        <v>0</v>
      </c>
      <c r="C16" s="17"/>
      <c r="D16" s="13">
        <f>SUM(D14:D15)</f>
        <v>0</v>
      </c>
    </row>
    <row r="19" spans="2:13" ht="16.5" customHeight="1">
      <c r="B19" s="20" t="s">
        <v>36</v>
      </c>
    </row>
    <row r="21" spans="2:13">
      <c r="B21" s="21" t="s">
        <v>7</v>
      </c>
    </row>
    <row r="22" spans="2:13" ht="7.5" customHeight="1">
      <c r="B22" s="1"/>
      <c r="C22" s="1"/>
      <c r="D22" s="1"/>
      <c r="E22" s="2"/>
      <c r="F22" s="2"/>
      <c r="G22" s="1"/>
      <c r="H22" s="1"/>
      <c r="I22" s="1"/>
    </row>
    <row r="23" spans="2:13" ht="36">
      <c r="B23" s="24" t="s">
        <v>6</v>
      </c>
      <c r="C23" s="24" t="s">
        <v>8</v>
      </c>
      <c r="D23" s="24" t="s">
        <v>12</v>
      </c>
      <c r="E23" s="24" t="s">
        <v>146</v>
      </c>
      <c r="F23" s="24" t="s">
        <v>9</v>
      </c>
      <c r="G23" s="24" t="s">
        <v>10</v>
      </c>
      <c r="H23" s="24" t="s">
        <v>167</v>
      </c>
    </row>
    <row r="24" spans="2:13" ht="21.6">
      <c r="B24" s="9" t="s">
        <v>33</v>
      </c>
      <c r="C24" s="40" t="s">
        <v>145</v>
      </c>
      <c r="D24" s="43" t="s">
        <v>207</v>
      </c>
      <c r="E24" s="43">
        <v>128</v>
      </c>
      <c r="F24" s="10"/>
      <c r="G24" s="10"/>
      <c r="H24" s="11">
        <f>F24+G24</f>
        <v>0</v>
      </c>
    </row>
    <row r="25" spans="2:13">
      <c r="B25" s="12" t="s">
        <v>0</v>
      </c>
      <c r="C25" s="17"/>
      <c r="D25" s="16"/>
      <c r="E25" s="13"/>
      <c r="F25" s="17"/>
      <c r="G25" s="17"/>
      <c r="H25" s="13">
        <f>SUM(H24:H24)</f>
        <v>0</v>
      </c>
    </row>
    <row r="26" spans="2:13" ht="30.75" customHeight="1">
      <c r="B26" s="50" t="s">
        <v>171</v>
      </c>
      <c r="C26" s="50"/>
      <c r="D26" s="50"/>
      <c r="E26" s="50"/>
      <c r="F26" s="50"/>
      <c r="M26" s="41"/>
    </row>
    <row r="27" spans="2:13">
      <c r="E27" s="18"/>
    </row>
    <row r="28" spans="2:13">
      <c r="B28" s="21" t="s">
        <v>162</v>
      </c>
    </row>
    <row r="29" spans="2:13" ht="7.5" customHeight="1">
      <c r="B29" s="1"/>
      <c r="C29" s="1"/>
      <c r="D29" s="1"/>
      <c r="E29" s="2"/>
      <c r="F29" s="2"/>
      <c r="G29" s="1"/>
      <c r="H29" s="1"/>
      <c r="I29" s="1"/>
    </row>
    <row r="30" spans="2:13" ht="24">
      <c r="B30" s="52" t="s">
        <v>6</v>
      </c>
      <c r="C30" s="53"/>
      <c r="D30" s="24" t="s">
        <v>13</v>
      </c>
      <c r="E30" s="24" t="s">
        <v>11</v>
      </c>
      <c r="F30" s="24" t="s">
        <v>12</v>
      </c>
      <c r="G30" s="24" t="s">
        <v>17</v>
      </c>
      <c r="H30" s="24" t="s">
        <v>163</v>
      </c>
    </row>
    <row r="31" spans="2:13">
      <c r="B31" s="54" t="s">
        <v>55</v>
      </c>
      <c r="C31" s="55"/>
      <c r="D31" s="48" t="s">
        <v>149</v>
      </c>
      <c r="E31" s="48" t="s">
        <v>148</v>
      </c>
      <c r="F31" s="48" t="s">
        <v>148</v>
      </c>
      <c r="G31" s="10"/>
      <c r="H31" s="11">
        <f>+G31</f>
        <v>0</v>
      </c>
    </row>
    <row r="32" spans="2:13">
      <c r="B32" s="54" t="s">
        <v>208</v>
      </c>
      <c r="C32" s="55"/>
      <c r="D32" s="48" t="s">
        <v>149</v>
      </c>
      <c r="E32" s="48" t="s">
        <v>148</v>
      </c>
      <c r="F32" s="48" t="s">
        <v>148</v>
      </c>
      <c r="G32" s="10"/>
      <c r="H32" s="11">
        <f>+G32</f>
        <v>0</v>
      </c>
    </row>
    <row r="33" spans="2:9">
      <c r="B33" s="12" t="s">
        <v>0</v>
      </c>
      <c r="C33" s="17"/>
      <c r="D33" s="17"/>
      <c r="E33" s="17"/>
      <c r="F33" s="17"/>
      <c r="G33" s="17"/>
      <c r="H33" s="13">
        <f>SUM(H31:H32)</f>
        <v>0</v>
      </c>
    </row>
    <row r="34" spans="2:9" ht="7.5" customHeight="1">
      <c r="B34" s="1"/>
      <c r="C34" s="1"/>
      <c r="D34" s="1"/>
      <c r="E34" s="2"/>
      <c r="F34" s="2"/>
      <c r="G34" s="1"/>
      <c r="H34" s="1"/>
      <c r="I34" s="1"/>
    </row>
    <row r="35" spans="2:9">
      <c r="B35" s="26"/>
      <c r="C35" s="26"/>
      <c r="D35" s="26"/>
      <c r="E35" s="26"/>
      <c r="F35" s="26"/>
    </row>
    <row r="36" spans="2:9" ht="16.8">
      <c r="B36" s="20" t="s">
        <v>37</v>
      </c>
    </row>
    <row r="38" spans="2:9">
      <c r="B38" s="21" t="s">
        <v>7</v>
      </c>
    </row>
    <row r="39" spans="2:9" ht="7.5" customHeight="1">
      <c r="B39" s="1"/>
      <c r="C39" s="1"/>
      <c r="D39" s="1"/>
      <c r="E39" s="2"/>
      <c r="F39" s="2"/>
      <c r="G39" s="1"/>
      <c r="H39" s="1"/>
      <c r="I39" s="1"/>
    </row>
    <row r="40" spans="2:9" ht="36">
      <c r="B40" s="24" t="s">
        <v>6</v>
      </c>
      <c r="C40" s="24" t="s">
        <v>8</v>
      </c>
      <c r="D40" s="24" t="s">
        <v>12</v>
      </c>
      <c r="E40" s="24" t="s">
        <v>146</v>
      </c>
      <c r="F40" s="24" t="s">
        <v>9</v>
      </c>
      <c r="G40" s="24" t="s">
        <v>10</v>
      </c>
      <c r="H40" s="24" t="s">
        <v>167</v>
      </c>
    </row>
    <row r="41" spans="2:9" ht="21.6">
      <c r="B41" s="9" t="s">
        <v>39</v>
      </c>
      <c r="C41" s="40" t="s">
        <v>145</v>
      </c>
      <c r="D41" s="43" t="s">
        <v>216</v>
      </c>
      <c r="E41" s="43" t="s">
        <v>147</v>
      </c>
      <c r="F41" s="10"/>
      <c r="G41" s="10"/>
      <c r="H41" s="11">
        <f>F41+G41</f>
        <v>0</v>
      </c>
    </row>
    <row r="42" spans="2:9">
      <c r="B42" s="12" t="s">
        <v>0</v>
      </c>
      <c r="C42" s="17"/>
      <c r="D42" s="16"/>
      <c r="E42" s="13"/>
      <c r="F42" s="17"/>
      <c r="G42" s="17"/>
      <c r="H42" s="13">
        <f>SUM(H41:H41)</f>
        <v>0</v>
      </c>
    </row>
    <row r="43" spans="2:9" ht="30" customHeight="1">
      <c r="B43" s="50" t="s">
        <v>172</v>
      </c>
      <c r="C43" s="50"/>
      <c r="D43" s="50"/>
      <c r="E43" s="50"/>
      <c r="F43" s="50"/>
    </row>
    <row r="44" spans="2:9">
      <c r="E44" s="18"/>
    </row>
    <row r="45" spans="2:9" ht="16.8">
      <c r="B45" s="20" t="s">
        <v>22</v>
      </c>
      <c r="C45" s="22"/>
      <c r="D45" s="22"/>
      <c r="E45" s="22"/>
    </row>
    <row r="46" spans="2:9" ht="7.5" customHeight="1">
      <c r="B46" s="1"/>
      <c r="C46" s="1"/>
      <c r="D46" s="1"/>
      <c r="E46" s="2"/>
      <c r="F46" s="2"/>
      <c r="G46" s="1"/>
      <c r="H46" s="1"/>
      <c r="I46" s="1"/>
    </row>
    <row r="47" spans="2:9" ht="24">
      <c r="B47" s="29" t="s">
        <v>31</v>
      </c>
      <c r="C47" s="24" t="s">
        <v>1</v>
      </c>
      <c r="D47" s="24" t="s">
        <v>2</v>
      </c>
      <c r="E47" s="24" t="s">
        <v>14</v>
      </c>
    </row>
    <row r="48" spans="2:9">
      <c r="B48" s="14" t="s">
        <v>159</v>
      </c>
      <c r="C48" s="15">
        <f>+D9</f>
        <v>0</v>
      </c>
      <c r="D48" s="15">
        <f>C48*12</f>
        <v>0</v>
      </c>
      <c r="E48" s="15">
        <f>D48*4</f>
        <v>0</v>
      </c>
    </row>
    <row r="49" spans="2:5">
      <c r="B49" s="14" t="s">
        <v>7</v>
      </c>
      <c r="C49" s="15">
        <f>H25</f>
        <v>0</v>
      </c>
      <c r="D49" s="15">
        <f>C49*12</f>
        <v>0</v>
      </c>
      <c r="E49" s="15">
        <f>D49*4</f>
        <v>0</v>
      </c>
    </row>
    <row r="50" spans="2:5">
      <c r="B50" s="7" t="s">
        <v>3</v>
      </c>
      <c r="C50" s="8">
        <f>SUM(C48:C49)</f>
        <v>0</v>
      </c>
      <c r="D50" s="8">
        <f>SUM(D48:D49)</f>
        <v>0</v>
      </c>
      <c r="E50" s="8">
        <f>SUM(E48:E49)</f>
        <v>0</v>
      </c>
    </row>
    <row r="51" spans="2:5">
      <c r="B51" s="28" t="s">
        <v>4</v>
      </c>
      <c r="C51" s="8">
        <f>C50*1.21</f>
        <v>0</v>
      </c>
      <c r="D51" s="8">
        <f>D50*1.21</f>
        <v>0</v>
      </c>
      <c r="E51" s="8">
        <f>E50*1.21</f>
        <v>0</v>
      </c>
    </row>
    <row r="53" spans="2:5" ht="24">
      <c r="B53" s="29" t="s">
        <v>32</v>
      </c>
      <c r="C53" s="24" t="s">
        <v>1</v>
      </c>
      <c r="D53" s="24" t="s">
        <v>2</v>
      </c>
      <c r="E53" s="24" t="s">
        <v>14</v>
      </c>
    </row>
    <row r="54" spans="2:5">
      <c r="B54" s="14" t="s">
        <v>159</v>
      </c>
      <c r="C54" s="15">
        <f>+D16</f>
        <v>0</v>
      </c>
      <c r="D54" s="15">
        <f>C54*12</f>
        <v>0</v>
      </c>
      <c r="E54" s="15">
        <f>D54*4</f>
        <v>0</v>
      </c>
    </row>
    <row r="55" spans="2:5">
      <c r="B55" s="14" t="s">
        <v>7</v>
      </c>
      <c r="C55" s="15">
        <f>+H42</f>
        <v>0</v>
      </c>
      <c r="D55" s="15">
        <f>C55*12</f>
        <v>0</v>
      </c>
      <c r="E55" s="15">
        <f>D55*4</f>
        <v>0</v>
      </c>
    </row>
    <row r="56" spans="2:5">
      <c r="B56" s="7" t="s">
        <v>3</v>
      </c>
      <c r="C56" s="8">
        <f>SUM(C54:C55)</f>
        <v>0</v>
      </c>
      <c r="D56" s="8">
        <f>SUM(D54:D55)</f>
        <v>0</v>
      </c>
      <c r="E56" s="8">
        <f>SUM(E54:E55)</f>
        <v>0</v>
      </c>
    </row>
    <row r="57" spans="2:5">
      <c r="B57" s="28" t="s">
        <v>4</v>
      </c>
      <c r="C57" s="8">
        <f>C56*1.21</f>
        <v>0</v>
      </c>
      <c r="D57" s="8">
        <f>D56*1.21</f>
        <v>0</v>
      </c>
      <c r="E57" s="8">
        <f>E56*1.21</f>
        <v>0</v>
      </c>
    </row>
  </sheetData>
  <sortState xmlns:xlrd2="http://schemas.microsoft.com/office/spreadsheetml/2017/richdata2" ref="A30:E33">
    <sortCondition ref="B30:B33"/>
  </sortState>
  <mergeCells count="6">
    <mergeCell ref="B43:F43"/>
    <mergeCell ref="B2:C2"/>
    <mergeCell ref="B26:F26"/>
    <mergeCell ref="B30:C30"/>
    <mergeCell ref="B31:C31"/>
    <mergeCell ref="B32:C32"/>
  </mergeCells>
  <pageMargins left="0.23622047244094491" right="0.23622047244094491" top="0.59055118110236227" bottom="0.35433070866141736" header="0.31496062992125984" footer="0.15748031496062992"/>
  <pageSetup paperSize="9" fitToHeight="0" orientation="landscape" r:id="rId1"/>
  <headerFooter>
    <oddHeader>&amp;LBSM&amp;C&amp;F&amp;R&amp;A</oddHeader>
    <oddFooter>&amp;RPàg. &amp;P de &amp;N</oddFooter>
  </headerFooter>
  <rowBreaks count="1" manualBreakCount="1">
    <brk id="51" max="8" man="1"/>
  </rowBreaks>
  <ignoredErrors>
    <ignoredError sqref="D49:E4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AE09-05CD-4860-8573-ADB7F55D427B}">
  <dimension ref="B1:I7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62" sqref="L62"/>
    </sheetView>
  </sheetViews>
  <sheetFormatPr baseColWidth="10" defaultRowHeight="14.4"/>
  <cols>
    <col min="1" max="1" width="2" customWidth="1"/>
    <col min="2" max="2" width="21.109375" customWidth="1"/>
    <col min="3" max="3" width="31.5546875" customWidth="1"/>
    <col min="4" max="4" width="28.44140625" customWidth="1"/>
    <col min="6" max="6" width="25.88671875" customWidth="1"/>
    <col min="9" max="9" width="14" customWidth="1"/>
  </cols>
  <sheetData>
    <row r="1" spans="2:9" ht="16.8">
      <c r="B1" s="27" t="s">
        <v>160</v>
      </c>
    </row>
    <row r="2" spans="2:9">
      <c r="B2" s="51" t="s">
        <v>29</v>
      </c>
      <c r="C2" s="51"/>
    </row>
    <row r="4" spans="2:9">
      <c r="B4" s="61" t="s">
        <v>41</v>
      </c>
      <c r="C4" s="61" t="s">
        <v>42</v>
      </c>
      <c r="D4" s="63" t="s">
        <v>157</v>
      </c>
      <c r="E4" s="63"/>
      <c r="F4" s="63"/>
      <c r="G4" s="56" t="s">
        <v>135</v>
      </c>
      <c r="H4" s="57"/>
      <c r="I4" s="58"/>
    </row>
    <row r="5" spans="2:9" ht="24">
      <c r="B5" s="62"/>
      <c r="C5" s="62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174</v>
      </c>
    </row>
    <row r="6" spans="2:9" ht="24">
      <c r="B6" s="34" t="s">
        <v>48</v>
      </c>
      <c r="C6" s="35" t="s">
        <v>47</v>
      </c>
      <c r="D6" s="47" t="s">
        <v>49</v>
      </c>
      <c r="E6" s="47" t="s">
        <v>203</v>
      </c>
      <c r="F6" s="47" t="s">
        <v>204</v>
      </c>
      <c r="G6" s="10"/>
      <c r="H6" s="10"/>
      <c r="I6" s="11">
        <f t="shared" ref="I6:I64" si="0">G6+H6</f>
        <v>0</v>
      </c>
    </row>
    <row r="7" spans="2:9" ht="24">
      <c r="B7" s="34" t="s">
        <v>46</v>
      </c>
      <c r="C7" s="35" t="s">
        <v>52</v>
      </c>
      <c r="D7" s="47" t="s">
        <v>49</v>
      </c>
      <c r="E7" s="47" t="s">
        <v>182</v>
      </c>
      <c r="F7" s="47" t="s">
        <v>205</v>
      </c>
      <c r="G7" s="10"/>
      <c r="H7" s="10"/>
      <c r="I7" s="11">
        <f t="shared" si="0"/>
        <v>0</v>
      </c>
    </row>
    <row r="8" spans="2:9" ht="24">
      <c r="B8" s="35" t="s">
        <v>54</v>
      </c>
      <c r="C8" s="35" t="s">
        <v>55</v>
      </c>
      <c r="D8" s="47" t="s">
        <v>53</v>
      </c>
      <c r="E8" s="47" t="s">
        <v>50</v>
      </c>
      <c r="F8" s="47" t="s">
        <v>202</v>
      </c>
      <c r="G8" s="10"/>
      <c r="H8" s="10"/>
      <c r="I8" s="11">
        <f t="shared" si="0"/>
        <v>0</v>
      </c>
    </row>
    <row r="9" spans="2:9" ht="24">
      <c r="B9" s="36" t="s">
        <v>57</v>
      </c>
      <c r="C9" s="35" t="s">
        <v>58</v>
      </c>
      <c r="D9" s="47" t="s">
        <v>56</v>
      </c>
      <c r="E9" s="47" t="s">
        <v>201</v>
      </c>
      <c r="F9" s="47" t="s">
        <v>202</v>
      </c>
      <c r="G9" s="10"/>
      <c r="H9" s="10"/>
      <c r="I9" s="11">
        <f t="shared" si="0"/>
        <v>0</v>
      </c>
    </row>
    <row r="10" spans="2:9" ht="24">
      <c r="B10" s="35" t="s">
        <v>54</v>
      </c>
      <c r="C10" s="35" t="s">
        <v>59</v>
      </c>
      <c r="D10" s="47" t="s">
        <v>56</v>
      </c>
      <c r="E10" s="47" t="s">
        <v>201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5" t="s">
        <v>60</v>
      </c>
      <c r="C11" s="35" t="s">
        <v>60</v>
      </c>
      <c r="D11" s="47" t="s">
        <v>56</v>
      </c>
      <c r="E11" s="47" t="s">
        <v>201</v>
      </c>
      <c r="F11" s="47" t="s">
        <v>202</v>
      </c>
      <c r="G11" s="10"/>
      <c r="H11" s="10"/>
      <c r="I11" s="11">
        <f t="shared" si="0"/>
        <v>0</v>
      </c>
    </row>
    <row r="12" spans="2:9" ht="24">
      <c r="B12" s="35" t="s">
        <v>61</v>
      </c>
      <c r="C12" s="35" t="s">
        <v>62</v>
      </c>
      <c r="D12" s="47" t="s">
        <v>56</v>
      </c>
      <c r="E12" s="47" t="s">
        <v>201</v>
      </c>
      <c r="F12" s="47" t="s">
        <v>202</v>
      </c>
      <c r="G12" s="10"/>
      <c r="H12" s="10"/>
      <c r="I12" s="11">
        <f t="shared" si="0"/>
        <v>0</v>
      </c>
    </row>
    <row r="13" spans="2:9" ht="24">
      <c r="B13" s="35" t="s">
        <v>63</v>
      </c>
      <c r="C13" s="35" t="s">
        <v>64</v>
      </c>
      <c r="D13" s="47" t="s">
        <v>56</v>
      </c>
      <c r="E13" s="47" t="s">
        <v>201</v>
      </c>
      <c r="F13" s="47" t="s">
        <v>202</v>
      </c>
      <c r="G13" s="10"/>
      <c r="H13" s="10"/>
      <c r="I13" s="11">
        <f t="shared" si="0"/>
        <v>0</v>
      </c>
    </row>
    <row r="14" spans="2:9" ht="24">
      <c r="B14" s="36" t="s">
        <v>65</v>
      </c>
      <c r="C14" s="35" t="s">
        <v>66</v>
      </c>
      <c r="D14" s="47" t="s">
        <v>53</v>
      </c>
      <c r="E14" s="47" t="s">
        <v>206</v>
      </c>
      <c r="F14" s="47" t="s">
        <v>202</v>
      </c>
      <c r="G14" s="10"/>
      <c r="H14" s="10"/>
      <c r="I14" s="11">
        <f t="shared" si="0"/>
        <v>0</v>
      </c>
    </row>
    <row r="15" spans="2:9" ht="24">
      <c r="B15" s="35" t="s">
        <v>67</v>
      </c>
      <c r="C15" s="35" t="s">
        <v>68</v>
      </c>
      <c r="D15" s="47" t="s">
        <v>56</v>
      </c>
      <c r="E15" s="47" t="s">
        <v>201</v>
      </c>
      <c r="F15" s="47" t="s">
        <v>202</v>
      </c>
      <c r="G15" s="10"/>
      <c r="H15" s="10"/>
      <c r="I15" s="11">
        <f t="shared" si="0"/>
        <v>0</v>
      </c>
    </row>
    <row r="16" spans="2:9" ht="24">
      <c r="B16" s="36" t="s">
        <v>69</v>
      </c>
      <c r="C16" s="35" t="s">
        <v>70</v>
      </c>
      <c r="D16" s="47" t="s">
        <v>56</v>
      </c>
      <c r="E16" s="47" t="s">
        <v>201</v>
      </c>
      <c r="F16" s="47" t="s">
        <v>202</v>
      </c>
      <c r="G16" s="10"/>
      <c r="H16" s="10"/>
      <c r="I16" s="11">
        <f t="shared" si="0"/>
        <v>0</v>
      </c>
    </row>
    <row r="17" spans="2:9" ht="24">
      <c r="B17" s="35" t="s">
        <v>67</v>
      </c>
      <c r="C17" s="35" t="s">
        <v>71</v>
      </c>
      <c r="D17" s="47" t="s">
        <v>56</v>
      </c>
      <c r="E17" s="47" t="s">
        <v>201</v>
      </c>
      <c r="F17" s="47" t="s">
        <v>202</v>
      </c>
      <c r="G17" s="10"/>
      <c r="H17" s="10"/>
      <c r="I17" s="11">
        <f t="shared" si="0"/>
        <v>0</v>
      </c>
    </row>
    <row r="18" spans="2:9" ht="24">
      <c r="B18" s="36" t="s">
        <v>72</v>
      </c>
      <c r="C18" s="35" t="s">
        <v>73</v>
      </c>
      <c r="D18" s="47" t="s">
        <v>56</v>
      </c>
      <c r="E18" s="47" t="s">
        <v>201</v>
      </c>
      <c r="F18" s="47" t="s">
        <v>202</v>
      </c>
      <c r="G18" s="10"/>
      <c r="H18" s="10"/>
      <c r="I18" s="11">
        <f t="shared" si="0"/>
        <v>0</v>
      </c>
    </row>
    <row r="19" spans="2:9" ht="24">
      <c r="B19" s="36" t="s">
        <v>69</v>
      </c>
      <c r="C19" s="35" t="s">
        <v>74</v>
      </c>
      <c r="D19" s="47" t="s">
        <v>56</v>
      </c>
      <c r="E19" s="47" t="s">
        <v>201</v>
      </c>
      <c r="F19" s="47" t="s">
        <v>202</v>
      </c>
      <c r="G19" s="10"/>
      <c r="H19" s="10"/>
      <c r="I19" s="11">
        <f t="shared" si="0"/>
        <v>0</v>
      </c>
    </row>
    <row r="20" spans="2:9" ht="24">
      <c r="B20" s="36" t="s">
        <v>72</v>
      </c>
      <c r="C20" s="35" t="s">
        <v>75</v>
      </c>
      <c r="D20" s="47" t="s">
        <v>56</v>
      </c>
      <c r="E20" s="47" t="s">
        <v>201</v>
      </c>
      <c r="F20" s="47" t="s">
        <v>202</v>
      </c>
      <c r="G20" s="10"/>
      <c r="H20" s="10"/>
      <c r="I20" s="11">
        <f t="shared" si="0"/>
        <v>0</v>
      </c>
    </row>
    <row r="21" spans="2:9" ht="24">
      <c r="B21" s="35" t="s">
        <v>61</v>
      </c>
      <c r="C21" s="35" t="s">
        <v>76</v>
      </c>
      <c r="D21" s="47" t="s">
        <v>56</v>
      </c>
      <c r="E21" s="47" t="s">
        <v>201</v>
      </c>
      <c r="F21" s="47" t="s">
        <v>202</v>
      </c>
      <c r="G21" s="10"/>
      <c r="H21" s="10"/>
      <c r="I21" s="11">
        <f t="shared" si="0"/>
        <v>0</v>
      </c>
    </row>
    <row r="22" spans="2:9" ht="24">
      <c r="B22" s="35" t="s">
        <v>67</v>
      </c>
      <c r="C22" s="35" t="s">
        <v>77</v>
      </c>
      <c r="D22" s="47" t="s">
        <v>56</v>
      </c>
      <c r="E22" s="47" t="s">
        <v>201</v>
      </c>
      <c r="F22" s="47" t="s">
        <v>202</v>
      </c>
      <c r="G22" s="10"/>
      <c r="H22" s="10"/>
      <c r="I22" s="11">
        <f t="shared" si="0"/>
        <v>0</v>
      </c>
    </row>
    <row r="23" spans="2:9" ht="24">
      <c r="B23" s="35" t="s">
        <v>67</v>
      </c>
      <c r="C23" s="35" t="s">
        <v>78</v>
      </c>
      <c r="D23" s="47" t="s">
        <v>56</v>
      </c>
      <c r="E23" s="47" t="s">
        <v>201</v>
      </c>
      <c r="F23" s="47" t="s">
        <v>202</v>
      </c>
      <c r="G23" s="10"/>
      <c r="H23" s="10"/>
      <c r="I23" s="11">
        <f t="shared" si="0"/>
        <v>0</v>
      </c>
    </row>
    <row r="24" spans="2:9" ht="24">
      <c r="B24" s="35" t="s">
        <v>67</v>
      </c>
      <c r="C24" s="35" t="s">
        <v>79</v>
      </c>
      <c r="D24" s="47" t="s">
        <v>56</v>
      </c>
      <c r="E24" s="47" t="s">
        <v>201</v>
      </c>
      <c r="F24" s="47" t="s">
        <v>202</v>
      </c>
      <c r="G24" s="10"/>
      <c r="H24" s="10"/>
      <c r="I24" s="11">
        <f t="shared" si="0"/>
        <v>0</v>
      </c>
    </row>
    <row r="25" spans="2:9" ht="24">
      <c r="B25" s="35" t="s">
        <v>67</v>
      </c>
      <c r="C25" s="35" t="s">
        <v>80</v>
      </c>
      <c r="D25" s="47" t="s">
        <v>56</v>
      </c>
      <c r="E25" s="47" t="s">
        <v>201</v>
      </c>
      <c r="F25" s="47" t="s">
        <v>202</v>
      </c>
      <c r="G25" s="10"/>
      <c r="H25" s="10"/>
      <c r="I25" s="11">
        <f t="shared" si="0"/>
        <v>0</v>
      </c>
    </row>
    <row r="26" spans="2:9" ht="24">
      <c r="B26" s="35" t="s">
        <v>67</v>
      </c>
      <c r="C26" s="35" t="s">
        <v>81</v>
      </c>
      <c r="D26" s="47" t="s">
        <v>56</v>
      </c>
      <c r="E26" s="47" t="s">
        <v>201</v>
      </c>
      <c r="F26" s="47" t="s">
        <v>202</v>
      </c>
      <c r="G26" s="10"/>
      <c r="H26" s="10"/>
      <c r="I26" s="11">
        <f t="shared" si="0"/>
        <v>0</v>
      </c>
    </row>
    <row r="27" spans="2:9" ht="24">
      <c r="B27" s="35" t="s">
        <v>67</v>
      </c>
      <c r="C27" s="35" t="s">
        <v>82</v>
      </c>
      <c r="D27" s="47" t="s">
        <v>56</v>
      </c>
      <c r="E27" s="47" t="s">
        <v>201</v>
      </c>
      <c r="F27" s="47" t="s">
        <v>202</v>
      </c>
      <c r="G27" s="10"/>
      <c r="H27" s="10"/>
      <c r="I27" s="11">
        <f t="shared" si="0"/>
        <v>0</v>
      </c>
    </row>
    <row r="28" spans="2:9" ht="24">
      <c r="B28" s="35" t="s">
        <v>67</v>
      </c>
      <c r="C28" s="35" t="s">
        <v>83</v>
      </c>
      <c r="D28" s="47" t="s">
        <v>56</v>
      </c>
      <c r="E28" s="47" t="s">
        <v>201</v>
      </c>
      <c r="F28" s="47" t="s">
        <v>202</v>
      </c>
      <c r="G28" s="10"/>
      <c r="H28" s="10"/>
      <c r="I28" s="11">
        <f t="shared" si="0"/>
        <v>0</v>
      </c>
    </row>
    <row r="29" spans="2:9" ht="24">
      <c r="B29" s="35" t="s">
        <v>67</v>
      </c>
      <c r="C29" s="35" t="s">
        <v>84</v>
      </c>
      <c r="D29" s="47" t="s">
        <v>56</v>
      </c>
      <c r="E29" s="47" t="s">
        <v>201</v>
      </c>
      <c r="F29" s="47" t="s">
        <v>202</v>
      </c>
      <c r="G29" s="10"/>
      <c r="H29" s="10"/>
      <c r="I29" s="11">
        <f t="shared" si="0"/>
        <v>0</v>
      </c>
    </row>
    <row r="30" spans="2:9" ht="24">
      <c r="B30" s="35" t="s">
        <v>67</v>
      </c>
      <c r="C30" s="35" t="s">
        <v>85</v>
      </c>
      <c r="D30" s="47" t="s">
        <v>56</v>
      </c>
      <c r="E30" s="47" t="s">
        <v>201</v>
      </c>
      <c r="F30" s="47" t="s">
        <v>202</v>
      </c>
      <c r="G30" s="10"/>
      <c r="H30" s="10"/>
      <c r="I30" s="11">
        <f t="shared" si="0"/>
        <v>0</v>
      </c>
    </row>
    <row r="31" spans="2:9" ht="24">
      <c r="B31" s="35" t="s">
        <v>67</v>
      </c>
      <c r="C31" s="35" t="s">
        <v>86</v>
      </c>
      <c r="D31" s="47" t="s">
        <v>56</v>
      </c>
      <c r="E31" s="47" t="s">
        <v>201</v>
      </c>
      <c r="F31" s="47" t="s">
        <v>202</v>
      </c>
      <c r="G31" s="10"/>
      <c r="H31" s="10"/>
      <c r="I31" s="11">
        <f t="shared" si="0"/>
        <v>0</v>
      </c>
    </row>
    <row r="32" spans="2:9" ht="24">
      <c r="B32" s="35" t="s">
        <v>67</v>
      </c>
      <c r="C32" s="35" t="s">
        <v>87</v>
      </c>
      <c r="D32" s="47" t="s">
        <v>56</v>
      </c>
      <c r="E32" s="47" t="s">
        <v>201</v>
      </c>
      <c r="F32" s="47" t="s">
        <v>202</v>
      </c>
      <c r="G32" s="10"/>
      <c r="H32" s="10"/>
      <c r="I32" s="11">
        <f t="shared" si="0"/>
        <v>0</v>
      </c>
    </row>
    <row r="33" spans="2:9" ht="24">
      <c r="B33" s="35" t="s">
        <v>67</v>
      </c>
      <c r="C33" s="35" t="s">
        <v>88</v>
      </c>
      <c r="D33" s="47" t="s">
        <v>56</v>
      </c>
      <c r="E33" s="47" t="s">
        <v>201</v>
      </c>
      <c r="F33" s="47" t="s">
        <v>202</v>
      </c>
      <c r="G33" s="10"/>
      <c r="H33" s="10"/>
      <c r="I33" s="11">
        <f t="shared" si="0"/>
        <v>0</v>
      </c>
    </row>
    <row r="34" spans="2:9" ht="24">
      <c r="B34" s="35" t="s">
        <v>67</v>
      </c>
      <c r="C34" s="35" t="s">
        <v>89</v>
      </c>
      <c r="D34" s="47" t="s">
        <v>56</v>
      </c>
      <c r="E34" s="47" t="s">
        <v>201</v>
      </c>
      <c r="F34" s="47" t="s">
        <v>202</v>
      </c>
      <c r="G34" s="10"/>
      <c r="H34" s="10"/>
      <c r="I34" s="11">
        <f t="shared" si="0"/>
        <v>0</v>
      </c>
    </row>
    <row r="35" spans="2:9" ht="24">
      <c r="B35" s="36" t="s">
        <v>72</v>
      </c>
      <c r="C35" s="35" t="s">
        <v>90</v>
      </c>
      <c r="D35" s="47" t="s">
        <v>56</v>
      </c>
      <c r="E35" s="47" t="s">
        <v>201</v>
      </c>
      <c r="F35" s="47" t="s">
        <v>202</v>
      </c>
      <c r="G35" s="10"/>
      <c r="H35" s="10"/>
      <c r="I35" s="11">
        <f t="shared" si="0"/>
        <v>0</v>
      </c>
    </row>
    <row r="36" spans="2:9" ht="24">
      <c r="B36" s="35" t="s">
        <v>67</v>
      </c>
      <c r="C36" s="35" t="s">
        <v>91</v>
      </c>
      <c r="D36" s="47" t="s">
        <v>56</v>
      </c>
      <c r="E36" s="47" t="s">
        <v>201</v>
      </c>
      <c r="F36" s="47" t="s">
        <v>202</v>
      </c>
      <c r="G36" s="10"/>
      <c r="H36" s="10"/>
      <c r="I36" s="11">
        <f t="shared" si="0"/>
        <v>0</v>
      </c>
    </row>
    <row r="37" spans="2:9" ht="24">
      <c r="B37" s="35" t="s">
        <v>67</v>
      </c>
      <c r="C37" s="35" t="s">
        <v>92</v>
      </c>
      <c r="D37" s="47" t="s">
        <v>56</v>
      </c>
      <c r="E37" s="47" t="s">
        <v>201</v>
      </c>
      <c r="F37" s="47" t="s">
        <v>202</v>
      </c>
      <c r="G37" s="10"/>
      <c r="H37" s="10"/>
      <c r="I37" s="11">
        <f t="shared" si="0"/>
        <v>0</v>
      </c>
    </row>
    <row r="38" spans="2:9" ht="24">
      <c r="B38" s="35" t="s">
        <v>67</v>
      </c>
      <c r="C38" s="35" t="s">
        <v>93</v>
      </c>
      <c r="D38" s="47" t="s">
        <v>56</v>
      </c>
      <c r="E38" s="47" t="s">
        <v>201</v>
      </c>
      <c r="F38" s="47" t="s">
        <v>202</v>
      </c>
      <c r="G38" s="10"/>
      <c r="H38" s="10"/>
      <c r="I38" s="11">
        <f t="shared" si="0"/>
        <v>0</v>
      </c>
    </row>
    <row r="39" spans="2:9" ht="24">
      <c r="B39" s="35" t="s">
        <v>67</v>
      </c>
      <c r="C39" s="35" t="s">
        <v>94</v>
      </c>
      <c r="D39" s="47" t="s">
        <v>56</v>
      </c>
      <c r="E39" s="47" t="s">
        <v>201</v>
      </c>
      <c r="F39" s="47" t="s">
        <v>202</v>
      </c>
      <c r="G39" s="10"/>
      <c r="H39" s="10"/>
      <c r="I39" s="11">
        <f t="shared" si="0"/>
        <v>0</v>
      </c>
    </row>
    <row r="40" spans="2:9" ht="24">
      <c r="B40" s="35" t="s">
        <v>67</v>
      </c>
      <c r="C40" s="35" t="s">
        <v>95</v>
      </c>
      <c r="D40" s="47" t="s">
        <v>56</v>
      </c>
      <c r="E40" s="47" t="s">
        <v>201</v>
      </c>
      <c r="F40" s="47" t="s">
        <v>202</v>
      </c>
      <c r="G40" s="10"/>
      <c r="H40" s="10"/>
      <c r="I40" s="11">
        <f t="shared" si="0"/>
        <v>0</v>
      </c>
    </row>
    <row r="41" spans="2:9" ht="24">
      <c r="B41" s="35" t="s">
        <v>67</v>
      </c>
      <c r="C41" s="35" t="s">
        <v>96</v>
      </c>
      <c r="D41" s="47" t="s">
        <v>56</v>
      </c>
      <c r="E41" s="47" t="s">
        <v>201</v>
      </c>
      <c r="F41" s="47" t="s">
        <v>202</v>
      </c>
      <c r="G41" s="10"/>
      <c r="H41" s="10"/>
      <c r="I41" s="11">
        <f t="shared" si="0"/>
        <v>0</v>
      </c>
    </row>
    <row r="42" spans="2:9" ht="24">
      <c r="B42" s="35" t="s">
        <v>67</v>
      </c>
      <c r="C42" s="35" t="s">
        <v>97</v>
      </c>
      <c r="D42" s="47" t="s">
        <v>56</v>
      </c>
      <c r="E42" s="47" t="s">
        <v>201</v>
      </c>
      <c r="F42" s="47" t="s">
        <v>202</v>
      </c>
      <c r="G42" s="10"/>
      <c r="H42" s="10"/>
      <c r="I42" s="11">
        <f t="shared" si="0"/>
        <v>0</v>
      </c>
    </row>
    <row r="43" spans="2:9" ht="24">
      <c r="B43" s="35" t="s">
        <v>67</v>
      </c>
      <c r="C43" s="35" t="s">
        <v>98</v>
      </c>
      <c r="D43" s="47" t="s">
        <v>56</v>
      </c>
      <c r="E43" s="47" t="s">
        <v>201</v>
      </c>
      <c r="F43" s="47" t="s">
        <v>202</v>
      </c>
      <c r="G43" s="10"/>
      <c r="H43" s="10"/>
      <c r="I43" s="11">
        <f t="shared" si="0"/>
        <v>0</v>
      </c>
    </row>
    <row r="44" spans="2:9" ht="24">
      <c r="B44" s="35" t="s">
        <v>67</v>
      </c>
      <c r="C44" s="35" t="s">
        <v>99</v>
      </c>
      <c r="D44" s="47" t="s">
        <v>56</v>
      </c>
      <c r="E44" s="47" t="s">
        <v>201</v>
      </c>
      <c r="F44" s="47" t="s">
        <v>202</v>
      </c>
      <c r="G44" s="10"/>
      <c r="H44" s="10"/>
      <c r="I44" s="11">
        <f t="shared" si="0"/>
        <v>0</v>
      </c>
    </row>
    <row r="45" spans="2:9" ht="24">
      <c r="B45" s="35" t="s">
        <v>67</v>
      </c>
      <c r="C45" s="35" t="s">
        <v>100</v>
      </c>
      <c r="D45" s="47" t="s">
        <v>56</v>
      </c>
      <c r="E45" s="47" t="s">
        <v>201</v>
      </c>
      <c r="F45" s="47" t="s">
        <v>202</v>
      </c>
      <c r="G45" s="10"/>
      <c r="H45" s="10"/>
      <c r="I45" s="11">
        <f>G45+H45</f>
        <v>0</v>
      </c>
    </row>
    <row r="46" spans="2:9" ht="24">
      <c r="B46" s="35" t="s">
        <v>67</v>
      </c>
      <c r="C46" s="35" t="s">
        <v>101</v>
      </c>
      <c r="D46" s="47" t="s">
        <v>56</v>
      </c>
      <c r="E46" s="47" t="s">
        <v>201</v>
      </c>
      <c r="F46" s="47" t="s">
        <v>202</v>
      </c>
      <c r="G46" s="10"/>
      <c r="H46" s="10"/>
      <c r="I46" s="11">
        <f t="shared" si="0"/>
        <v>0</v>
      </c>
    </row>
    <row r="47" spans="2:9" ht="24">
      <c r="B47" s="35" t="s">
        <v>67</v>
      </c>
      <c r="C47" s="35" t="s">
        <v>102</v>
      </c>
      <c r="D47" s="47" t="s">
        <v>56</v>
      </c>
      <c r="E47" s="47" t="s">
        <v>201</v>
      </c>
      <c r="F47" s="47" t="s">
        <v>202</v>
      </c>
      <c r="G47" s="10"/>
      <c r="H47" s="10"/>
      <c r="I47" s="11">
        <f t="shared" si="0"/>
        <v>0</v>
      </c>
    </row>
    <row r="48" spans="2:9" ht="24">
      <c r="B48" s="35" t="s">
        <v>67</v>
      </c>
      <c r="C48" s="35" t="s">
        <v>103</v>
      </c>
      <c r="D48" s="47" t="s">
        <v>56</v>
      </c>
      <c r="E48" s="47" t="s">
        <v>201</v>
      </c>
      <c r="F48" s="47" t="s">
        <v>202</v>
      </c>
      <c r="G48" s="10"/>
      <c r="H48" s="10"/>
      <c r="I48" s="11">
        <f t="shared" si="0"/>
        <v>0</v>
      </c>
    </row>
    <row r="49" spans="2:9" ht="24">
      <c r="B49" s="35" t="s">
        <v>67</v>
      </c>
      <c r="C49" s="35" t="s">
        <v>104</v>
      </c>
      <c r="D49" s="47" t="s">
        <v>56</v>
      </c>
      <c r="E49" s="47" t="s">
        <v>201</v>
      </c>
      <c r="F49" s="47" t="s">
        <v>202</v>
      </c>
      <c r="G49" s="10"/>
      <c r="H49" s="10"/>
      <c r="I49" s="11">
        <f t="shared" si="0"/>
        <v>0</v>
      </c>
    </row>
    <row r="50" spans="2:9" ht="24">
      <c r="B50" s="35" t="s">
        <v>67</v>
      </c>
      <c r="C50" s="35" t="s">
        <v>105</v>
      </c>
      <c r="D50" s="47" t="s">
        <v>56</v>
      </c>
      <c r="E50" s="47" t="s">
        <v>201</v>
      </c>
      <c r="F50" s="47" t="s">
        <v>202</v>
      </c>
      <c r="G50" s="10"/>
      <c r="H50" s="10"/>
      <c r="I50" s="11">
        <f t="shared" si="0"/>
        <v>0</v>
      </c>
    </row>
    <row r="51" spans="2:9" ht="24">
      <c r="B51" s="35" t="s">
        <v>67</v>
      </c>
      <c r="C51" s="35" t="s">
        <v>106</v>
      </c>
      <c r="D51" s="47" t="s">
        <v>56</v>
      </c>
      <c r="E51" s="47" t="s">
        <v>201</v>
      </c>
      <c r="F51" s="47" t="s">
        <v>202</v>
      </c>
      <c r="G51" s="10"/>
      <c r="H51" s="10"/>
      <c r="I51" s="11">
        <f t="shared" si="0"/>
        <v>0</v>
      </c>
    </row>
    <row r="52" spans="2:9" ht="24">
      <c r="B52" s="35" t="s">
        <v>67</v>
      </c>
      <c r="C52" s="35" t="s">
        <v>107</v>
      </c>
      <c r="D52" s="47" t="s">
        <v>56</v>
      </c>
      <c r="E52" s="47" t="s">
        <v>201</v>
      </c>
      <c r="F52" s="47" t="s">
        <v>202</v>
      </c>
      <c r="G52" s="10"/>
      <c r="H52" s="10"/>
      <c r="I52" s="11">
        <f t="shared" si="0"/>
        <v>0</v>
      </c>
    </row>
    <row r="53" spans="2:9" ht="24">
      <c r="B53" s="35" t="s">
        <v>67</v>
      </c>
      <c r="C53" s="35" t="s">
        <v>108</v>
      </c>
      <c r="D53" s="47" t="s">
        <v>56</v>
      </c>
      <c r="E53" s="47" t="s">
        <v>201</v>
      </c>
      <c r="F53" s="47" t="s">
        <v>202</v>
      </c>
      <c r="G53" s="10"/>
      <c r="H53" s="10"/>
      <c r="I53" s="11">
        <f t="shared" si="0"/>
        <v>0</v>
      </c>
    </row>
    <row r="54" spans="2:9" ht="24">
      <c r="B54" s="35" t="s">
        <v>67</v>
      </c>
      <c r="C54" s="35" t="s">
        <v>109</v>
      </c>
      <c r="D54" s="47" t="s">
        <v>56</v>
      </c>
      <c r="E54" s="47" t="s">
        <v>201</v>
      </c>
      <c r="F54" s="47" t="s">
        <v>202</v>
      </c>
      <c r="G54" s="10"/>
      <c r="H54" s="10"/>
      <c r="I54" s="11">
        <f t="shared" si="0"/>
        <v>0</v>
      </c>
    </row>
    <row r="55" spans="2:9" ht="24">
      <c r="B55" s="35" t="s">
        <v>67</v>
      </c>
      <c r="C55" s="35" t="s">
        <v>110</v>
      </c>
      <c r="D55" s="47" t="s">
        <v>56</v>
      </c>
      <c r="E55" s="47" t="s">
        <v>201</v>
      </c>
      <c r="F55" s="47" t="s">
        <v>202</v>
      </c>
      <c r="G55" s="10"/>
      <c r="H55" s="10"/>
      <c r="I55" s="11">
        <f t="shared" si="0"/>
        <v>0</v>
      </c>
    </row>
    <row r="56" spans="2:9" ht="24">
      <c r="B56" s="35" t="s">
        <v>67</v>
      </c>
      <c r="C56" s="35" t="s">
        <v>111</v>
      </c>
      <c r="D56" s="47" t="s">
        <v>56</v>
      </c>
      <c r="E56" s="47" t="s">
        <v>201</v>
      </c>
      <c r="F56" s="47" t="s">
        <v>202</v>
      </c>
      <c r="G56" s="10"/>
      <c r="H56" s="10"/>
      <c r="I56" s="11">
        <f t="shared" si="0"/>
        <v>0</v>
      </c>
    </row>
    <row r="57" spans="2:9" ht="24">
      <c r="B57" s="35" t="s">
        <v>67</v>
      </c>
      <c r="C57" s="35" t="s">
        <v>112</v>
      </c>
      <c r="D57" s="47" t="s">
        <v>56</v>
      </c>
      <c r="E57" s="47" t="s">
        <v>201</v>
      </c>
      <c r="F57" s="47" t="s">
        <v>202</v>
      </c>
      <c r="G57" s="10"/>
      <c r="H57" s="10"/>
      <c r="I57" s="11">
        <f t="shared" si="0"/>
        <v>0</v>
      </c>
    </row>
    <row r="58" spans="2:9" ht="24">
      <c r="B58" s="35" t="s">
        <v>67</v>
      </c>
      <c r="C58" s="35" t="s">
        <v>113</v>
      </c>
      <c r="D58" s="47" t="s">
        <v>56</v>
      </c>
      <c r="E58" s="47" t="s">
        <v>201</v>
      </c>
      <c r="F58" s="47" t="s">
        <v>202</v>
      </c>
      <c r="G58" s="10"/>
      <c r="H58" s="10"/>
      <c r="I58" s="11">
        <f t="shared" si="0"/>
        <v>0</v>
      </c>
    </row>
    <row r="59" spans="2:9" ht="24">
      <c r="B59" s="35" t="s">
        <v>67</v>
      </c>
      <c r="C59" s="35" t="s">
        <v>114</v>
      </c>
      <c r="D59" s="47" t="s">
        <v>56</v>
      </c>
      <c r="E59" s="47" t="s">
        <v>201</v>
      </c>
      <c r="F59" s="47" t="s">
        <v>202</v>
      </c>
      <c r="G59" s="10"/>
      <c r="H59" s="10"/>
      <c r="I59" s="11">
        <f t="shared" si="0"/>
        <v>0</v>
      </c>
    </row>
    <row r="60" spans="2:9" ht="24">
      <c r="B60" s="35" t="s">
        <v>67</v>
      </c>
      <c r="C60" s="35" t="s">
        <v>115</v>
      </c>
      <c r="D60" s="47" t="s">
        <v>56</v>
      </c>
      <c r="E60" s="47" t="s">
        <v>201</v>
      </c>
      <c r="F60" s="47" t="s">
        <v>202</v>
      </c>
      <c r="G60" s="10"/>
      <c r="H60" s="10"/>
      <c r="I60" s="11">
        <f t="shared" si="0"/>
        <v>0</v>
      </c>
    </row>
    <row r="61" spans="2:9" ht="24">
      <c r="B61" s="35" t="s">
        <v>67</v>
      </c>
      <c r="C61" s="35" t="s">
        <v>116</v>
      </c>
      <c r="D61" s="47" t="s">
        <v>56</v>
      </c>
      <c r="E61" s="47" t="s">
        <v>201</v>
      </c>
      <c r="F61" s="47" t="s">
        <v>202</v>
      </c>
      <c r="G61" s="10"/>
      <c r="H61" s="10"/>
      <c r="I61" s="11">
        <f t="shared" si="0"/>
        <v>0</v>
      </c>
    </row>
    <row r="62" spans="2:9" ht="24">
      <c r="B62" s="35" t="s">
        <v>67</v>
      </c>
      <c r="C62" s="35" t="s">
        <v>117</v>
      </c>
      <c r="D62" s="47" t="s">
        <v>56</v>
      </c>
      <c r="E62" s="47" t="s">
        <v>201</v>
      </c>
      <c r="F62" s="47" t="s">
        <v>202</v>
      </c>
      <c r="G62" s="10"/>
      <c r="H62" s="10"/>
      <c r="I62" s="11">
        <f t="shared" si="0"/>
        <v>0</v>
      </c>
    </row>
    <row r="63" spans="2:9" ht="24">
      <c r="B63" s="35" t="s">
        <v>67</v>
      </c>
      <c r="C63" s="35" t="s">
        <v>118</v>
      </c>
      <c r="D63" s="47" t="s">
        <v>56</v>
      </c>
      <c r="E63" s="47" t="s">
        <v>201</v>
      </c>
      <c r="F63" s="47" t="s">
        <v>202</v>
      </c>
      <c r="G63" s="10"/>
      <c r="H63" s="10"/>
      <c r="I63" s="11">
        <f t="shared" si="0"/>
        <v>0</v>
      </c>
    </row>
    <row r="64" spans="2:9" ht="24">
      <c r="B64" s="36" t="s">
        <v>72</v>
      </c>
      <c r="C64" s="35" t="s">
        <v>119</v>
      </c>
      <c r="D64" s="47" t="s">
        <v>56</v>
      </c>
      <c r="E64" s="47" t="s">
        <v>201</v>
      </c>
      <c r="F64" s="47" t="s">
        <v>202</v>
      </c>
      <c r="G64" s="10"/>
      <c r="H64" s="10"/>
      <c r="I64" s="11">
        <f t="shared" si="0"/>
        <v>0</v>
      </c>
    </row>
    <row r="65" spans="2:9" ht="24">
      <c r="B65" s="35" t="s">
        <v>67</v>
      </c>
      <c r="C65" s="35" t="s">
        <v>120</v>
      </c>
      <c r="D65" s="47" t="s">
        <v>56</v>
      </c>
      <c r="E65" s="47" t="s">
        <v>201</v>
      </c>
      <c r="F65" s="47" t="s">
        <v>202</v>
      </c>
      <c r="G65" s="10"/>
      <c r="H65" s="10"/>
      <c r="I65" s="11">
        <f t="shared" ref="I65:I68" si="1">G65+H65</f>
        <v>0</v>
      </c>
    </row>
    <row r="66" spans="2:9" ht="24">
      <c r="B66" s="35" t="s">
        <v>67</v>
      </c>
      <c r="C66" s="35" t="s">
        <v>121</v>
      </c>
      <c r="D66" s="47" t="s">
        <v>56</v>
      </c>
      <c r="E66" s="47" t="s">
        <v>201</v>
      </c>
      <c r="F66" s="47" t="s">
        <v>202</v>
      </c>
      <c r="G66" s="10"/>
      <c r="H66" s="10"/>
      <c r="I66" s="11">
        <f t="shared" si="1"/>
        <v>0</v>
      </c>
    </row>
    <row r="67" spans="2:9" ht="24">
      <c r="B67" s="35" t="s">
        <v>122</v>
      </c>
      <c r="C67" s="35" t="s">
        <v>38</v>
      </c>
      <c r="D67" s="47" t="s">
        <v>56</v>
      </c>
      <c r="E67" s="47" t="s">
        <v>201</v>
      </c>
      <c r="F67" s="47" t="s">
        <v>202</v>
      </c>
      <c r="G67" s="10"/>
      <c r="H67" s="10"/>
      <c r="I67" s="11">
        <f>G67+H67</f>
        <v>0</v>
      </c>
    </row>
    <row r="68" spans="2:9" ht="24">
      <c r="B68" s="35" t="s">
        <v>122</v>
      </c>
      <c r="C68" s="35" t="s">
        <v>123</v>
      </c>
      <c r="D68" s="47" t="s">
        <v>56</v>
      </c>
      <c r="E68" s="47" t="s">
        <v>201</v>
      </c>
      <c r="F68" s="47" t="s">
        <v>202</v>
      </c>
      <c r="G68" s="10"/>
      <c r="H68" s="10"/>
      <c r="I68" s="11">
        <f t="shared" si="1"/>
        <v>0</v>
      </c>
    </row>
    <row r="69" spans="2:9">
      <c r="B69" s="35" t="s">
        <v>122</v>
      </c>
      <c r="C69" s="35" t="s">
        <v>180</v>
      </c>
      <c r="D69" s="47" t="s">
        <v>53</v>
      </c>
      <c r="E69" s="47" t="s">
        <v>206</v>
      </c>
      <c r="F69" s="47" t="s">
        <v>168</v>
      </c>
      <c r="G69" s="10"/>
      <c r="H69" s="10"/>
      <c r="I69" s="11">
        <f t="shared" ref="I69:I71" si="2">G69+H69</f>
        <v>0</v>
      </c>
    </row>
    <row r="70" spans="2:9">
      <c r="B70" s="35" t="s">
        <v>122</v>
      </c>
      <c r="C70" s="35" t="s">
        <v>181</v>
      </c>
      <c r="D70" s="47" t="s">
        <v>56</v>
      </c>
      <c r="E70" s="47" t="s">
        <v>201</v>
      </c>
      <c r="F70" s="47" t="s">
        <v>168</v>
      </c>
      <c r="G70" s="10"/>
      <c r="H70" s="10"/>
      <c r="I70" s="11">
        <f t="shared" si="2"/>
        <v>0</v>
      </c>
    </row>
    <row r="71" spans="2:9" ht="24">
      <c r="B71" s="35" t="s">
        <v>122</v>
      </c>
      <c r="C71" s="35" t="s">
        <v>60</v>
      </c>
      <c r="D71" s="47" t="s">
        <v>56</v>
      </c>
      <c r="E71" s="47" t="s">
        <v>201</v>
      </c>
      <c r="F71" s="47" t="s">
        <v>202</v>
      </c>
      <c r="G71" s="10"/>
      <c r="H71" s="10"/>
      <c r="I71" s="11">
        <f t="shared" si="2"/>
        <v>0</v>
      </c>
    </row>
    <row r="72" spans="2:9" ht="24">
      <c r="B72" s="35" t="s">
        <v>122</v>
      </c>
      <c r="C72" s="35" t="s">
        <v>200</v>
      </c>
      <c r="D72" s="47" t="s">
        <v>56</v>
      </c>
      <c r="E72" s="47" t="s">
        <v>201</v>
      </c>
      <c r="F72" s="47" t="s">
        <v>202</v>
      </c>
      <c r="G72" s="10"/>
      <c r="H72" s="10"/>
      <c r="I72" s="11"/>
    </row>
    <row r="73" spans="2:9">
      <c r="B73" s="59" t="s">
        <v>132</v>
      </c>
      <c r="C73" s="60"/>
      <c r="D73" s="37"/>
      <c r="E73" s="37"/>
      <c r="F73" s="37"/>
      <c r="G73" s="37"/>
      <c r="H73" s="37"/>
      <c r="I73" s="39">
        <f>SUM(I6:I72)</f>
        <v>0</v>
      </c>
    </row>
    <row r="74" spans="2:9">
      <c r="B74" s="31"/>
      <c r="C74" s="31"/>
      <c r="D74" s="31"/>
      <c r="E74" s="31"/>
      <c r="F74" s="31"/>
    </row>
    <row r="75" spans="2:9">
      <c r="B75" s="50" t="s">
        <v>171</v>
      </c>
      <c r="C75" s="50"/>
      <c r="D75" s="50"/>
      <c r="E75" s="50"/>
      <c r="F75" s="50"/>
    </row>
    <row r="76" spans="2:9">
      <c r="B76" s="50" t="s">
        <v>173</v>
      </c>
      <c r="C76" s="50"/>
      <c r="D76" s="50"/>
      <c r="E76" s="50"/>
      <c r="F76" s="50"/>
    </row>
  </sheetData>
  <mergeCells count="8">
    <mergeCell ref="B76:F76"/>
    <mergeCell ref="B75:F75"/>
    <mergeCell ref="G4:I4"/>
    <mergeCell ref="B73:C73"/>
    <mergeCell ref="B2:C2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907D-5CB8-4F58-A61A-F5C1CBCAD19F}">
  <dimension ref="B1:I1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4" sqref="D44"/>
    </sheetView>
  </sheetViews>
  <sheetFormatPr baseColWidth="10" defaultRowHeight="14.4"/>
  <cols>
    <col min="1" max="1" width="1.44140625" customWidth="1"/>
    <col min="2" max="2" width="14.33203125" customWidth="1"/>
    <col min="3" max="3" width="35.88671875" customWidth="1"/>
    <col min="4" max="4" width="28.33203125" customWidth="1"/>
    <col min="6" max="6" width="21.5546875" bestFit="1" customWidth="1"/>
    <col min="9" max="9" width="13.33203125" customWidth="1"/>
  </cols>
  <sheetData>
    <row r="1" spans="2:9" ht="16.8">
      <c r="B1" s="27" t="s">
        <v>169</v>
      </c>
    </row>
    <row r="2" spans="2:9" ht="26.25" customHeight="1">
      <c r="B2" s="51" t="s">
        <v>29</v>
      </c>
      <c r="C2" s="51"/>
    </row>
    <row r="4" spans="2:9" ht="19.5" customHeight="1">
      <c r="B4" s="61" t="s">
        <v>41</v>
      </c>
      <c r="C4" s="61" t="s">
        <v>42</v>
      </c>
      <c r="D4" s="63" t="s">
        <v>157</v>
      </c>
      <c r="E4" s="63"/>
      <c r="F4" s="63"/>
      <c r="G4" s="56" t="s">
        <v>135</v>
      </c>
      <c r="H4" s="57"/>
      <c r="I4" s="58"/>
    </row>
    <row r="5" spans="2:9" ht="24">
      <c r="B5" s="62"/>
      <c r="C5" s="62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221</v>
      </c>
    </row>
    <row r="6" spans="2:9" ht="24">
      <c r="B6" s="36" t="s">
        <v>144</v>
      </c>
      <c r="C6" s="35" t="s">
        <v>136</v>
      </c>
      <c r="D6" s="47" t="s">
        <v>53</v>
      </c>
      <c r="E6" s="47" t="s">
        <v>50</v>
      </c>
      <c r="F6" s="47" t="s">
        <v>202</v>
      </c>
      <c r="G6" s="10"/>
      <c r="H6" s="10"/>
      <c r="I6" s="11">
        <f t="shared" ref="I6:I10" si="0">G6+H6</f>
        <v>0</v>
      </c>
    </row>
    <row r="7" spans="2:9" ht="24">
      <c r="B7" s="36" t="s">
        <v>143</v>
      </c>
      <c r="C7" s="35" t="s">
        <v>137</v>
      </c>
      <c r="D7" s="47" t="s">
        <v>222</v>
      </c>
      <c r="E7" s="47" t="s">
        <v>209</v>
      </c>
      <c r="F7" s="47" t="s">
        <v>202</v>
      </c>
      <c r="G7" s="10"/>
      <c r="H7" s="10"/>
      <c r="I7" s="11">
        <f t="shared" si="0"/>
        <v>0</v>
      </c>
    </row>
    <row r="8" spans="2:9" ht="24">
      <c r="B8" s="36" t="s">
        <v>143</v>
      </c>
      <c r="C8" s="35" t="s">
        <v>138</v>
      </c>
      <c r="D8" s="47" t="s">
        <v>222</v>
      </c>
      <c r="E8" s="47" t="s">
        <v>209</v>
      </c>
      <c r="F8" s="47" t="s">
        <v>202</v>
      </c>
      <c r="G8" s="10"/>
      <c r="H8" s="10"/>
      <c r="I8" s="11">
        <f>G8+H8</f>
        <v>0</v>
      </c>
    </row>
    <row r="9" spans="2:9" ht="24">
      <c r="B9" s="36" t="s">
        <v>143</v>
      </c>
      <c r="C9" s="35" t="s">
        <v>139</v>
      </c>
      <c r="D9" s="47" t="s">
        <v>222</v>
      </c>
      <c r="E9" s="47" t="s">
        <v>209</v>
      </c>
      <c r="F9" s="47" t="s">
        <v>202</v>
      </c>
      <c r="G9" s="10"/>
      <c r="H9" s="10"/>
      <c r="I9" s="11">
        <f t="shared" ref="I9" si="1">G9+H9</f>
        <v>0</v>
      </c>
    </row>
    <row r="10" spans="2:9" ht="24">
      <c r="B10" s="36" t="s">
        <v>143</v>
      </c>
      <c r="C10" s="35" t="s">
        <v>140</v>
      </c>
      <c r="D10" s="47" t="s">
        <v>222</v>
      </c>
      <c r="E10" s="47" t="s">
        <v>209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6" t="s">
        <v>143</v>
      </c>
      <c r="C11" s="35" t="s">
        <v>141</v>
      </c>
      <c r="D11" s="47" t="s">
        <v>222</v>
      </c>
      <c r="E11" s="47" t="s">
        <v>209</v>
      </c>
      <c r="F11" s="47" t="s">
        <v>202</v>
      </c>
      <c r="G11" s="10"/>
      <c r="H11" s="10"/>
      <c r="I11" s="11">
        <f t="shared" ref="I11:I12" si="2">G11+H11</f>
        <v>0</v>
      </c>
    </row>
    <row r="12" spans="2:9" ht="24">
      <c r="B12" s="36" t="s">
        <v>143</v>
      </c>
      <c r="C12" s="35" t="s">
        <v>142</v>
      </c>
      <c r="D12" s="47" t="s">
        <v>222</v>
      </c>
      <c r="E12" s="47" t="s">
        <v>209</v>
      </c>
      <c r="F12" s="47" t="s">
        <v>202</v>
      </c>
      <c r="G12" s="10"/>
      <c r="H12" s="10"/>
      <c r="I12" s="11">
        <f t="shared" si="2"/>
        <v>0</v>
      </c>
    </row>
    <row r="13" spans="2:9" ht="24">
      <c r="B13" s="34" t="s">
        <v>217</v>
      </c>
      <c r="C13" s="35" t="s">
        <v>51</v>
      </c>
      <c r="D13" s="47" t="s">
        <v>56</v>
      </c>
      <c r="E13" s="47" t="s">
        <v>209</v>
      </c>
      <c r="F13" s="47" t="s">
        <v>202</v>
      </c>
      <c r="G13" s="10"/>
      <c r="H13" s="10"/>
      <c r="I13" s="11">
        <f t="shared" ref="I13:I14" si="3">G13+H13</f>
        <v>0</v>
      </c>
    </row>
    <row r="14" spans="2:9" ht="24">
      <c r="B14" s="34" t="s">
        <v>217</v>
      </c>
      <c r="C14" s="35" t="s">
        <v>51</v>
      </c>
      <c r="D14" s="47" t="s">
        <v>56</v>
      </c>
      <c r="E14" s="47" t="s">
        <v>209</v>
      </c>
      <c r="F14" s="47" t="s">
        <v>202</v>
      </c>
      <c r="G14" s="10"/>
      <c r="H14" s="10"/>
      <c r="I14" s="11">
        <f t="shared" si="3"/>
        <v>0</v>
      </c>
    </row>
    <row r="15" spans="2:9">
      <c r="B15" s="64" t="s">
        <v>132</v>
      </c>
      <c r="C15" s="64"/>
      <c r="D15" s="37"/>
      <c r="E15" s="37"/>
      <c r="F15" s="37"/>
      <c r="G15" s="37"/>
      <c r="H15" s="37"/>
      <c r="I15" s="39">
        <f>SUM(I6:I14)</f>
        <v>0</v>
      </c>
    </row>
    <row r="17" spans="2:8" ht="24" customHeight="1">
      <c r="B17" s="50" t="s">
        <v>218</v>
      </c>
      <c r="C17" s="50"/>
      <c r="D17" s="50"/>
      <c r="E17" s="50"/>
      <c r="F17" s="50"/>
      <c r="G17" s="50"/>
      <c r="H17" s="50"/>
    </row>
    <row r="18" spans="2:8" ht="24" customHeight="1">
      <c r="B18" s="50" t="s">
        <v>219</v>
      </c>
      <c r="C18" s="50"/>
      <c r="D18" s="50"/>
      <c r="E18" s="50"/>
      <c r="F18" s="50"/>
      <c r="G18" s="50"/>
      <c r="H18" s="50"/>
    </row>
    <row r="19" spans="2:8" ht="24" customHeight="1">
      <c r="B19" s="50" t="s">
        <v>220</v>
      </c>
      <c r="C19" s="50"/>
      <c r="D19" s="50"/>
      <c r="E19" s="50"/>
      <c r="F19" s="50"/>
      <c r="G19" s="50"/>
      <c r="H19" s="50"/>
    </row>
  </sheetData>
  <mergeCells count="9">
    <mergeCell ref="B19:H19"/>
    <mergeCell ref="G4:I4"/>
    <mergeCell ref="B15:C15"/>
    <mergeCell ref="B2:C2"/>
    <mergeCell ref="B4:B5"/>
    <mergeCell ref="C4:C5"/>
    <mergeCell ref="D4:F4"/>
    <mergeCell ref="B17:H17"/>
    <mergeCell ref="B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CC4C-A65D-436D-B941-43B31DD05D34}">
  <dimension ref="B1:J51"/>
  <sheetViews>
    <sheetView zoomScale="115" zoomScaleNormal="115" workbookViewId="0">
      <selection activeCell="B31" sqref="B31:D31"/>
    </sheetView>
  </sheetViews>
  <sheetFormatPr baseColWidth="10" defaultColWidth="11.44140625" defaultRowHeight="14.4"/>
  <cols>
    <col min="1" max="1" width="1.44140625" customWidth="1"/>
    <col min="2" max="2" width="17" customWidth="1"/>
    <col min="3" max="3" width="30.33203125" customWidth="1"/>
    <col min="4" max="4" width="12.109375" customWidth="1"/>
    <col min="5" max="5" width="19.5546875" customWidth="1"/>
    <col min="6" max="6" width="14.88671875" customWidth="1"/>
    <col min="7" max="7" width="19" customWidth="1"/>
  </cols>
  <sheetData>
    <row r="1" spans="2:10" ht="16.8">
      <c r="B1" s="27" t="s">
        <v>170</v>
      </c>
    </row>
    <row r="2" spans="2:10" ht="26.25" customHeight="1">
      <c r="B2" s="51" t="s">
        <v>29</v>
      </c>
      <c r="C2" s="51"/>
    </row>
    <row r="4" spans="2:10" ht="16.8">
      <c r="B4" s="20" t="s">
        <v>164</v>
      </c>
    </row>
    <row r="6" spans="2:10" ht="24" customHeight="1">
      <c r="B6" s="73" t="s">
        <v>128</v>
      </c>
      <c r="C6" s="74"/>
      <c r="D6" s="75"/>
      <c r="E6" s="24" t="s">
        <v>5</v>
      </c>
      <c r="F6" s="71" t="s">
        <v>191</v>
      </c>
      <c r="G6" s="72"/>
      <c r="H6" s="52" t="s">
        <v>34</v>
      </c>
      <c r="I6" s="53"/>
    </row>
    <row r="7" spans="2:10" ht="15" customHeight="1">
      <c r="B7" s="76" t="s">
        <v>28</v>
      </c>
      <c r="C7" s="77"/>
      <c r="D7" s="78"/>
      <c r="E7" s="25"/>
      <c r="F7" s="25"/>
      <c r="G7" s="25"/>
      <c r="H7" s="25"/>
      <c r="I7" s="25"/>
    </row>
    <row r="8" spans="2:10" ht="15" customHeight="1">
      <c r="B8" s="65" t="s">
        <v>25</v>
      </c>
      <c r="C8" s="66"/>
      <c r="D8" s="67"/>
      <c r="E8" s="19">
        <v>1</v>
      </c>
      <c r="F8" s="68"/>
      <c r="G8" s="69"/>
      <c r="H8" s="68"/>
      <c r="I8" s="69"/>
      <c r="J8" s="44" t="s">
        <v>190</v>
      </c>
    </row>
    <row r="9" spans="2:10" ht="15" customHeight="1">
      <c r="B9" s="65" t="s">
        <v>26</v>
      </c>
      <c r="C9" s="66"/>
      <c r="D9" s="67"/>
      <c r="E9" s="19">
        <v>1</v>
      </c>
      <c r="F9" s="68"/>
      <c r="G9" s="69"/>
      <c r="H9" s="68"/>
      <c r="I9" s="69"/>
      <c r="J9" s="44" t="s">
        <v>190</v>
      </c>
    </row>
    <row r="10" spans="2:10" ht="15" customHeight="1">
      <c r="B10" s="65" t="s">
        <v>183</v>
      </c>
      <c r="C10" s="66"/>
      <c r="D10" s="67"/>
      <c r="E10" s="19">
        <v>1</v>
      </c>
      <c r="F10" s="68"/>
      <c r="G10" s="69"/>
      <c r="H10" s="68"/>
      <c r="I10" s="69"/>
      <c r="J10" s="44" t="s">
        <v>190</v>
      </c>
    </row>
    <row r="11" spans="2:10" ht="24.75" customHeight="1">
      <c r="B11" s="65" t="s">
        <v>23</v>
      </c>
      <c r="C11" s="66"/>
      <c r="D11" s="67"/>
      <c r="E11" s="19">
        <v>1</v>
      </c>
      <c r="F11" s="68"/>
      <c r="G11" s="69"/>
      <c r="H11" s="68"/>
      <c r="I11" s="69"/>
      <c r="J11" s="44" t="s">
        <v>190</v>
      </c>
    </row>
    <row r="12" spans="2:10" ht="24.75" customHeight="1">
      <c r="B12" s="65" t="s">
        <v>40</v>
      </c>
      <c r="C12" s="66"/>
      <c r="D12" s="67"/>
      <c r="E12" s="19">
        <v>1</v>
      </c>
      <c r="F12" s="68"/>
      <c r="G12" s="69"/>
      <c r="H12" s="68"/>
      <c r="I12" s="69"/>
      <c r="J12" s="44" t="s">
        <v>190</v>
      </c>
    </row>
    <row r="13" spans="2:10" ht="24.75" customHeight="1">
      <c r="B13" s="65" t="s">
        <v>24</v>
      </c>
      <c r="C13" s="66"/>
      <c r="D13" s="67"/>
      <c r="E13" s="19">
        <v>1</v>
      </c>
      <c r="F13" s="68"/>
      <c r="G13" s="69"/>
      <c r="H13" s="68"/>
      <c r="I13" s="69"/>
      <c r="J13" s="44" t="s">
        <v>190</v>
      </c>
    </row>
    <row r="14" spans="2:10" ht="30" customHeight="1">
      <c r="B14" s="65" t="s">
        <v>184</v>
      </c>
      <c r="C14" s="66"/>
      <c r="D14" s="67"/>
      <c r="E14" s="19">
        <v>1</v>
      </c>
      <c r="F14" s="68"/>
      <c r="G14" s="69"/>
      <c r="H14" s="68"/>
      <c r="I14" s="69"/>
      <c r="J14" s="44" t="s">
        <v>190</v>
      </c>
    </row>
    <row r="15" spans="2:10" ht="24.75" customHeight="1">
      <c r="B15" s="65" t="s">
        <v>185</v>
      </c>
      <c r="C15" s="66"/>
      <c r="D15" s="67"/>
      <c r="E15" s="19">
        <v>1</v>
      </c>
      <c r="F15" s="68"/>
      <c r="G15" s="69"/>
      <c r="H15" s="68"/>
      <c r="I15" s="69"/>
      <c r="J15" s="44" t="s">
        <v>190</v>
      </c>
    </row>
    <row r="16" spans="2:10" ht="30" customHeight="1">
      <c r="B16" s="65" t="s">
        <v>186</v>
      </c>
      <c r="C16" s="66"/>
      <c r="D16" s="67"/>
      <c r="E16" s="19">
        <v>1</v>
      </c>
      <c r="F16" s="68"/>
      <c r="G16" s="69"/>
      <c r="H16" s="68"/>
      <c r="I16" s="69"/>
      <c r="J16" s="44" t="s">
        <v>190</v>
      </c>
    </row>
    <row r="17" spans="2:10">
      <c r="B17" s="73" t="s">
        <v>127</v>
      </c>
      <c r="C17" s="74"/>
      <c r="D17" s="75"/>
      <c r="E17" s="24" t="s">
        <v>5</v>
      </c>
      <c r="F17" s="71" t="s">
        <v>191</v>
      </c>
      <c r="G17" s="72"/>
      <c r="H17" s="52" t="s">
        <v>34</v>
      </c>
      <c r="I17" s="53"/>
    </row>
    <row r="18" spans="2:10">
      <c r="B18" s="76" t="s">
        <v>7</v>
      </c>
      <c r="C18" s="77"/>
      <c r="D18" s="78"/>
      <c r="E18" s="25"/>
      <c r="F18" s="25"/>
      <c r="G18" s="25"/>
      <c r="H18" s="25"/>
      <c r="I18" s="25"/>
    </row>
    <row r="19" spans="2:10">
      <c r="B19" s="65" t="s">
        <v>192</v>
      </c>
      <c r="C19" s="66"/>
      <c r="D19" s="67"/>
      <c r="E19" s="19">
        <v>1</v>
      </c>
      <c r="F19" s="68"/>
      <c r="G19" s="69"/>
      <c r="H19" s="68"/>
      <c r="I19" s="69"/>
      <c r="J19" s="44" t="s">
        <v>190</v>
      </c>
    </row>
    <row r="20" spans="2:10">
      <c r="B20" s="65" t="s">
        <v>193</v>
      </c>
      <c r="C20" s="66"/>
      <c r="D20" s="67"/>
      <c r="E20" s="19">
        <v>1</v>
      </c>
      <c r="F20" s="68"/>
      <c r="G20" s="69"/>
      <c r="H20" s="70"/>
      <c r="I20" s="69"/>
      <c r="J20" s="44" t="s">
        <v>190</v>
      </c>
    </row>
    <row r="21" spans="2:10">
      <c r="B21" s="65" t="s">
        <v>30</v>
      </c>
      <c r="C21" s="66"/>
      <c r="D21" s="67"/>
      <c r="E21" s="19">
        <v>1</v>
      </c>
      <c r="F21" s="68"/>
      <c r="G21" s="69"/>
      <c r="H21" s="68"/>
      <c r="I21" s="69"/>
      <c r="J21" s="44" t="s">
        <v>190</v>
      </c>
    </row>
    <row r="22" spans="2:10">
      <c r="B22" s="76" t="s">
        <v>27</v>
      </c>
      <c r="C22" s="77"/>
      <c r="D22" s="78"/>
      <c r="E22" s="25"/>
      <c r="F22" s="25"/>
      <c r="G22" s="25"/>
      <c r="H22" s="25"/>
      <c r="I22" s="25"/>
    </row>
    <row r="23" spans="2:10" ht="15" customHeight="1">
      <c r="B23" s="65" t="s">
        <v>129</v>
      </c>
      <c r="C23" s="66"/>
      <c r="D23" s="67"/>
      <c r="E23" s="19">
        <v>1</v>
      </c>
      <c r="F23" s="68"/>
      <c r="G23" s="69"/>
      <c r="H23" s="70"/>
      <c r="I23" s="69"/>
      <c r="J23" s="44" t="s">
        <v>190</v>
      </c>
    </row>
    <row r="24" spans="2:10" ht="15" customHeight="1">
      <c r="B24" s="65" t="s">
        <v>176</v>
      </c>
      <c r="C24" s="66"/>
      <c r="D24" s="67"/>
      <c r="E24" s="19">
        <v>1</v>
      </c>
      <c r="F24" s="68"/>
      <c r="G24" s="69"/>
      <c r="H24" s="70"/>
      <c r="I24" s="69"/>
      <c r="J24" s="44" t="s">
        <v>190</v>
      </c>
    </row>
    <row r="25" spans="2:10" ht="15" customHeight="1">
      <c r="B25" s="65" t="s">
        <v>175</v>
      </c>
      <c r="C25" s="66"/>
      <c r="D25" s="67"/>
      <c r="E25" s="19">
        <v>1</v>
      </c>
      <c r="F25" s="68"/>
      <c r="G25" s="69"/>
      <c r="H25" s="70"/>
      <c r="I25" s="69"/>
      <c r="J25" s="44" t="s">
        <v>190</v>
      </c>
    </row>
    <row r="26" spans="2:10" ht="15" customHeight="1">
      <c r="B26" s="65" t="s">
        <v>210</v>
      </c>
      <c r="C26" s="66"/>
      <c r="D26" s="67"/>
      <c r="E26" s="19">
        <v>1</v>
      </c>
      <c r="F26" s="68"/>
      <c r="G26" s="69"/>
      <c r="H26" s="70"/>
      <c r="I26" s="69"/>
      <c r="J26" s="44" t="s">
        <v>190</v>
      </c>
    </row>
    <row r="27" spans="2:10" ht="15" customHeight="1">
      <c r="B27" s="65" t="s">
        <v>130</v>
      </c>
      <c r="C27" s="66"/>
      <c r="D27" s="67"/>
      <c r="E27" s="19">
        <v>1</v>
      </c>
      <c r="F27" s="68"/>
      <c r="G27" s="69"/>
      <c r="H27" s="70"/>
      <c r="I27" s="69"/>
      <c r="J27" s="44" t="s">
        <v>190</v>
      </c>
    </row>
    <row r="28" spans="2:10" ht="15" customHeight="1">
      <c r="B28" s="65" t="s">
        <v>211</v>
      </c>
      <c r="C28" s="66"/>
      <c r="D28" s="67"/>
      <c r="E28" s="19">
        <v>1</v>
      </c>
      <c r="F28" s="68"/>
      <c r="G28" s="69"/>
      <c r="H28" s="70"/>
      <c r="I28" s="69"/>
      <c r="J28" s="44" t="s">
        <v>190</v>
      </c>
    </row>
    <row r="29" spans="2:10" ht="15" customHeight="1">
      <c r="B29" s="65" t="s">
        <v>212</v>
      </c>
      <c r="C29" s="66"/>
      <c r="D29" s="67"/>
      <c r="E29" s="19">
        <v>1</v>
      </c>
      <c r="F29" s="68"/>
      <c r="G29" s="69"/>
      <c r="H29" s="70"/>
      <c r="I29" s="69"/>
      <c r="J29" s="44" t="s">
        <v>190</v>
      </c>
    </row>
    <row r="30" spans="2:10" ht="15" customHeight="1">
      <c r="B30" s="65" t="s">
        <v>213</v>
      </c>
      <c r="C30" s="66"/>
      <c r="D30" s="67"/>
      <c r="E30" s="19">
        <v>1</v>
      </c>
      <c r="F30" s="68"/>
      <c r="G30" s="69"/>
      <c r="H30" s="70"/>
      <c r="I30" s="69"/>
      <c r="J30" s="44" t="s">
        <v>190</v>
      </c>
    </row>
    <row r="31" spans="2:10" ht="15" customHeight="1">
      <c r="B31" s="65" t="s">
        <v>214</v>
      </c>
      <c r="C31" s="66"/>
      <c r="D31" s="67"/>
      <c r="E31" s="19">
        <v>1</v>
      </c>
      <c r="F31" s="68"/>
      <c r="G31" s="69"/>
      <c r="H31" s="70"/>
      <c r="I31" s="69"/>
      <c r="J31" s="44" t="s">
        <v>190</v>
      </c>
    </row>
    <row r="32" spans="2:10" ht="15" customHeight="1">
      <c r="B32" s="65" t="s">
        <v>215</v>
      </c>
      <c r="C32" s="66"/>
      <c r="D32" s="67"/>
      <c r="E32" s="19">
        <v>1</v>
      </c>
      <c r="F32" s="68"/>
      <c r="G32" s="69"/>
      <c r="H32" s="70"/>
      <c r="I32" s="69"/>
      <c r="J32" s="44" t="s">
        <v>190</v>
      </c>
    </row>
    <row r="33" spans="2:10" ht="6.75" customHeight="1"/>
    <row r="34" spans="2:10" ht="36" customHeight="1">
      <c r="B34" s="50" t="s">
        <v>194</v>
      </c>
      <c r="C34" s="50"/>
      <c r="D34" s="50"/>
      <c r="E34" s="50"/>
      <c r="F34" s="50"/>
    </row>
    <row r="36" spans="2:10" ht="16.8">
      <c r="B36" s="20" t="s">
        <v>187</v>
      </c>
    </row>
    <row r="38" spans="2:10" ht="24" customHeight="1">
      <c r="B38" s="81" t="s">
        <v>188</v>
      </c>
      <c r="C38" s="82"/>
      <c r="D38" s="83"/>
      <c r="E38" s="24" t="s">
        <v>5</v>
      </c>
      <c r="F38" s="52" t="s">
        <v>189</v>
      </c>
      <c r="G38" s="53"/>
      <c r="H38" s="52" t="s">
        <v>34</v>
      </c>
      <c r="I38" s="53"/>
    </row>
    <row r="39" spans="2:10" ht="15" customHeight="1">
      <c r="B39" s="65" t="s">
        <v>130</v>
      </c>
      <c r="C39" s="66"/>
      <c r="D39" s="67"/>
      <c r="E39" s="19">
        <v>1</v>
      </c>
      <c r="F39" s="79"/>
      <c r="G39" s="80"/>
      <c r="H39" s="68"/>
      <c r="I39" s="69"/>
      <c r="J39" s="44" t="s">
        <v>190</v>
      </c>
    </row>
    <row r="41" spans="2:10" ht="15.6">
      <c r="B41" s="42" t="s">
        <v>35</v>
      </c>
    </row>
    <row r="43" spans="2:10" ht="24" customHeight="1">
      <c r="B43" s="73" t="s">
        <v>165</v>
      </c>
      <c r="C43" s="74"/>
      <c r="D43" s="75"/>
      <c r="E43" s="24" t="s">
        <v>5</v>
      </c>
      <c r="F43" s="71" t="s">
        <v>191</v>
      </c>
      <c r="G43" s="72"/>
      <c r="H43" s="52" t="s">
        <v>34</v>
      </c>
      <c r="I43" s="53"/>
    </row>
    <row r="44" spans="2:10" ht="15" customHeight="1">
      <c r="B44" s="65" t="s">
        <v>177</v>
      </c>
      <c r="C44" s="66"/>
      <c r="D44" s="67"/>
      <c r="E44" s="19">
        <v>1</v>
      </c>
      <c r="F44" s="79"/>
      <c r="G44" s="80"/>
      <c r="H44" s="68"/>
      <c r="I44" s="69"/>
      <c r="J44" s="44" t="s">
        <v>190</v>
      </c>
    </row>
    <row r="45" spans="2:10" ht="15" customHeight="1">
      <c r="B45" s="65" t="s">
        <v>178</v>
      </c>
      <c r="C45" s="66"/>
      <c r="D45" s="67"/>
      <c r="E45" s="19">
        <v>1</v>
      </c>
      <c r="F45" s="79"/>
      <c r="G45" s="80"/>
      <c r="H45" s="68"/>
      <c r="I45" s="69"/>
      <c r="J45" s="44" t="s">
        <v>190</v>
      </c>
    </row>
    <row r="46" spans="2:10" ht="15" customHeight="1">
      <c r="B46" s="65" t="s">
        <v>179</v>
      </c>
      <c r="C46" s="66"/>
      <c r="D46" s="67"/>
      <c r="E46" s="19">
        <v>1</v>
      </c>
      <c r="F46" s="79"/>
      <c r="G46" s="80"/>
      <c r="H46" s="68"/>
      <c r="I46" s="69"/>
      <c r="J46" s="44" t="s">
        <v>190</v>
      </c>
    </row>
    <row r="48" spans="2:10" ht="24" customHeight="1">
      <c r="B48" s="73" t="s">
        <v>166</v>
      </c>
      <c r="C48" s="74"/>
      <c r="D48" s="75"/>
      <c r="E48" s="24" t="s">
        <v>5</v>
      </c>
      <c r="F48" s="71" t="s">
        <v>191</v>
      </c>
      <c r="G48" s="72"/>
      <c r="H48" s="52" t="s">
        <v>34</v>
      </c>
      <c r="I48" s="53"/>
    </row>
    <row r="49" spans="2:10" ht="15" customHeight="1">
      <c r="B49" s="65" t="s">
        <v>131</v>
      </c>
      <c r="C49" s="66"/>
      <c r="D49" s="67"/>
      <c r="E49" s="19">
        <v>1</v>
      </c>
      <c r="F49" s="79"/>
      <c r="G49" s="80"/>
      <c r="H49" s="68"/>
      <c r="I49" s="69"/>
      <c r="J49" s="44" t="s">
        <v>190</v>
      </c>
    </row>
    <row r="51" spans="2:10" ht="38.25" customHeight="1">
      <c r="B51" s="50" t="s">
        <v>194</v>
      </c>
      <c r="C51" s="50"/>
      <c r="D51" s="50"/>
      <c r="E51" s="50"/>
      <c r="F51" s="50"/>
    </row>
  </sheetData>
  <mergeCells count="102">
    <mergeCell ref="B25:D25"/>
    <mergeCell ref="H38:I38"/>
    <mergeCell ref="H39:I39"/>
    <mergeCell ref="H43:I43"/>
    <mergeCell ref="H44:I44"/>
    <mergeCell ref="F45:G45"/>
    <mergeCell ref="H45:I45"/>
    <mergeCell ref="H46:I46"/>
    <mergeCell ref="F48:G48"/>
    <mergeCell ref="H48:I48"/>
    <mergeCell ref="B26:D26"/>
    <mergeCell ref="F25:G25"/>
    <mergeCell ref="F26:G26"/>
    <mergeCell ref="B16:D16"/>
    <mergeCell ref="B20:D20"/>
    <mergeCell ref="B15:D15"/>
    <mergeCell ref="B17:D17"/>
    <mergeCell ref="B18:D18"/>
    <mergeCell ref="B19:D19"/>
    <mergeCell ref="B21:D21"/>
    <mergeCell ref="B51:F51"/>
    <mergeCell ref="B27:D27"/>
    <mergeCell ref="B34:F34"/>
    <mergeCell ref="B43:D43"/>
    <mergeCell ref="B44:D44"/>
    <mergeCell ref="B46:D46"/>
    <mergeCell ref="B48:D48"/>
    <mergeCell ref="B45:D45"/>
    <mergeCell ref="F38:G38"/>
    <mergeCell ref="F43:G43"/>
    <mergeCell ref="F46:G46"/>
    <mergeCell ref="F27:G27"/>
    <mergeCell ref="F39:G39"/>
    <mergeCell ref="B38:D38"/>
    <mergeCell ref="B39:D39"/>
    <mergeCell ref="F44:G44"/>
    <mergeCell ref="B49:D49"/>
    <mergeCell ref="B6:D6"/>
    <mergeCell ref="B7:D7"/>
    <mergeCell ref="B2:C2"/>
    <mergeCell ref="B8:D8"/>
    <mergeCell ref="B9:D9"/>
    <mergeCell ref="B11:D11"/>
    <mergeCell ref="B12:D12"/>
    <mergeCell ref="B13:D13"/>
    <mergeCell ref="B10:D10"/>
    <mergeCell ref="H49:I49"/>
    <mergeCell ref="F6:G6"/>
    <mergeCell ref="H6:I6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23:I23"/>
    <mergeCell ref="H25:I25"/>
    <mergeCell ref="H24:I24"/>
    <mergeCell ref="H26:I26"/>
    <mergeCell ref="F49:G49"/>
    <mergeCell ref="F23:G23"/>
    <mergeCell ref="F24:G24"/>
    <mergeCell ref="B28:D28"/>
    <mergeCell ref="F28:G28"/>
    <mergeCell ref="H28:I28"/>
    <mergeCell ref="B29:D29"/>
    <mergeCell ref="F29:G29"/>
    <mergeCell ref="H29:I29"/>
    <mergeCell ref="H14:I14"/>
    <mergeCell ref="F15:G15"/>
    <mergeCell ref="H15:I15"/>
    <mergeCell ref="H27:I27"/>
    <mergeCell ref="F21:G21"/>
    <mergeCell ref="H21:I21"/>
    <mergeCell ref="F16:G16"/>
    <mergeCell ref="H16:I16"/>
    <mergeCell ref="F17:G17"/>
    <mergeCell ref="H17:I17"/>
    <mergeCell ref="F19:G19"/>
    <mergeCell ref="H19:I19"/>
    <mergeCell ref="H20:I20"/>
    <mergeCell ref="F20:G20"/>
    <mergeCell ref="B14:D14"/>
    <mergeCell ref="B22:D22"/>
    <mergeCell ref="B23:D23"/>
    <mergeCell ref="B24:D24"/>
    <mergeCell ref="B32:D32"/>
    <mergeCell ref="F32:G32"/>
    <mergeCell ref="H32:I32"/>
    <mergeCell ref="B30:D30"/>
    <mergeCell ref="F30:G30"/>
    <mergeCell ref="H30:I30"/>
    <mergeCell ref="B31:D31"/>
    <mergeCell ref="F31:G31"/>
    <mergeCell ref="H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 Costos</vt:lpstr>
      <vt:lpstr>Serveis Internet i Dades</vt:lpstr>
      <vt:lpstr>Detall WAN secundaria BSM</vt:lpstr>
      <vt:lpstr>Detall WAN secundaria CBSA</vt:lpstr>
      <vt:lpstr>Costos d'ampliació i opcionals</vt:lpstr>
      <vt:lpstr>'Resum Costos'!Área_de_impresión</vt:lpstr>
      <vt:lpstr>'Serveis Internet i Dades'!Área_de_impresión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Miquel Diéguez Torrella</cp:lastModifiedBy>
  <cp:lastPrinted>2020-07-10T12:39:05Z</cp:lastPrinted>
  <dcterms:created xsi:type="dcterms:W3CDTF">2016-08-10T11:22:01Z</dcterms:created>
  <dcterms:modified xsi:type="dcterms:W3CDTF">2025-08-12T08:25:16Z</dcterms:modified>
</cp:coreProperties>
</file>