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gccat-my.sharepoint.com/personal/pferrer_boitaull_cat/Documents/ESTIU 2025/RESTAURACIÓ/"/>
    </mc:Choice>
  </mc:AlternateContent>
  <xr:revisionPtr revIDLastSave="8" documentId="13_ncr:1_{F2D0511C-50EB-406C-8364-7F5B62005B52}" xr6:coauthVersionLast="47" xr6:coauthVersionMax="47" xr10:uidLastSave="{6E66D12E-B737-442B-BC9E-D7015E7E7371}"/>
  <workbookProtection workbookAlgorithmName="SHA-512" workbookHashValue="Nujv4W0qVhZyP8DZqvJSJ9dl4jGGLt9+WMIamP+VYRoURKnQxM7jau7S0li3kzKffiRi0/quT5OjXu7xxBA6iw==" workbookSaltValue="uSdzAR61+2/6XdUNqo4nlg==" workbookSpinCount="100000" lockStructure="1"/>
  <bookViews>
    <workbookView xWindow="3030" yWindow="3030" windowWidth="28800" windowHeight="11385" xr2:uid="{04CC74F1-CAB5-4011-8651-1E85E538BCE9}"/>
  </bookViews>
  <sheets>
    <sheet name="COCINA" sheetId="4" r:id="rId1"/>
    <sheet name="DESEHECHABLE" sheetId="3" r:id="rId2"/>
    <sheet name="SAL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J26" i="4"/>
  <c r="J9" i="5"/>
  <c r="L9" i="5" s="1"/>
  <c r="J8" i="5"/>
  <c r="L8" i="5" s="1"/>
  <c r="K16" i="5" l="1"/>
  <c r="K23" i="5"/>
  <c r="K22" i="5"/>
  <c r="J12" i="5"/>
  <c r="L12" i="5" s="1"/>
  <c r="J5" i="5"/>
  <c r="L5" i="5" s="1"/>
  <c r="J17" i="5"/>
  <c r="L17" i="5" s="1"/>
  <c r="J26" i="5"/>
  <c r="L26" i="5" s="1"/>
  <c r="J4" i="5"/>
  <c r="L4" i="5" s="1"/>
  <c r="J6" i="5"/>
  <c r="L6" i="5" s="1"/>
  <c r="J25" i="5"/>
  <c r="L25" i="5" s="1"/>
  <c r="J20" i="5"/>
  <c r="L20" i="5" s="1"/>
  <c r="J14" i="5" l="1"/>
  <c r="L14" i="5" s="1"/>
  <c r="J27" i="5"/>
  <c r="L27" i="5" s="1"/>
  <c r="J10" i="5"/>
  <c r="L10" i="5" s="1"/>
  <c r="J21" i="5"/>
  <c r="L21" i="5" s="1"/>
  <c r="J19" i="5"/>
  <c r="L19" i="5" s="1"/>
  <c r="J18" i="5"/>
  <c r="L18" i="5" s="1"/>
  <c r="J7" i="5"/>
  <c r="L7" i="5" s="1"/>
  <c r="L28" i="5"/>
  <c r="J29" i="5"/>
  <c r="L29" i="5" s="1"/>
  <c r="J11" i="5"/>
  <c r="L11" i="5" s="1"/>
  <c r="J30" i="5"/>
  <c r="L30" i="5" s="1"/>
  <c r="J24" i="5"/>
  <c r="L24" i="5" s="1"/>
  <c r="J13" i="5"/>
  <c r="L13" i="5" s="1"/>
  <c r="J15" i="5"/>
  <c r="L15" i="5" s="1"/>
  <c r="J2" i="5"/>
  <c r="L2" i="5" s="1"/>
  <c r="J22" i="5"/>
  <c r="L22" i="5" s="1"/>
  <c r="J16" i="5"/>
  <c r="L16" i="5" s="1"/>
  <c r="J23" i="5"/>
  <c r="L23" i="5" s="1"/>
  <c r="J3" i="5"/>
  <c r="L3" i="5" s="1"/>
  <c r="J11" i="4"/>
  <c r="L11" i="4" s="1"/>
  <c r="J2" i="4"/>
  <c r="L2" i="4" s="1"/>
  <c r="J10" i="4"/>
  <c r="L10" i="4" s="1"/>
  <c r="M30" i="5" l="1"/>
  <c r="J19" i="4"/>
  <c r="L19" i="4" s="1"/>
  <c r="J15" i="4"/>
  <c r="L15" i="4" s="1"/>
  <c r="J12" i="4"/>
  <c r="L12" i="4" s="1"/>
  <c r="J8" i="4"/>
  <c r="L8" i="4" s="1"/>
  <c r="J5" i="4"/>
  <c r="L5" i="4" s="1"/>
  <c r="J7" i="4"/>
  <c r="L7" i="4" s="1"/>
  <c r="L14" i="4"/>
  <c r="J3" i="4"/>
  <c r="L3" i="4" s="1"/>
  <c r="J18" i="4"/>
  <c r="L18" i="4" s="1"/>
  <c r="L4" i="4"/>
  <c r="J6" i="4"/>
  <c r="L6" i="4" s="1"/>
  <c r="J16" i="4"/>
  <c r="L16" i="4" s="1"/>
  <c r="J13" i="4"/>
  <c r="L13" i="4" s="1"/>
  <c r="J20" i="4"/>
  <c r="L20" i="4" s="1"/>
  <c r="J17" i="4"/>
  <c r="L17" i="4" s="1"/>
  <c r="J9" i="4"/>
  <c r="L9" i="4" s="1"/>
  <c r="M20" i="4" l="1"/>
  <c r="J25" i="4" s="1"/>
  <c r="J27" i="4" s="1"/>
  <c r="J30" i="3"/>
  <c r="L30" i="3" s="1"/>
  <c r="J31" i="3" l="1"/>
  <c r="L31" i="3" s="1"/>
  <c r="J73" i="3" l="1"/>
  <c r="L73" i="3" s="1"/>
  <c r="J65" i="3"/>
  <c r="L65" i="3" s="1"/>
  <c r="J68" i="3"/>
  <c r="L68" i="3" s="1"/>
  <c r="J63" i="3"/>
  <c r="L63" i="3" s="1"/>
  <c r="J69" i="3"/>
  <c r="L69" i="3" s="1"/>
  <c r="J72" i="3"/>
  <c r="L72" i="3" s="1"/>
  <c r="J70" i="3"/>
  <c r="L70" i="3" s="1"/>
  <c r="J59" i="3"/>
  <c r="L59" i="3" s="1"/>
  <c r="J61" i="3"/>
  <c r="L61" i="3" s="1"/>
  <c r="J62" i="3"/>
  <c r="L62" i="3" s="1"/>
  <c r="J67" i="3"/>
  <c r="L67" i="3" s="1"/>
  <c r="J39" i="3"/>
  <c r="L39" i="3" s="1"/>
  <c r="J58" i="3"/>
  <c r="L58" i="3" s="1"/>
  <c r="J54" i="3"/>
  <c r="L54" i="3" s="1"/>
  <c r="J49" i="3"/>
  <c r="L49" i="3" s="1"/>
  <c r="J9" i="3"/>
  <c r="L9" i="3" s="1"/>
  <c r="J57" i="3"/>
  <c r="L57" i="3" s="1"/>
  <c r="J26" i="3"/>
  <c r="L26" i="3" s="1"/>
  <c r="K55" i="3"/>
  <c r="J55" i="3"/>
  <c r="J41" i="3"/>
  <c r="L41" i="3" s="1"/>
  <c r="J66" i="3"/>
  <c r="L66" i="3" s="1"/>
  <c r="J48" i="3"/>
  <c r="L48" i="3" s="1"/>
  <c r="J52" i="3"/>
  <c r="L52" i="3" s="1"/>
  <c r="J64" i="3"/>
  <c r="L64" i="3" s="1"/>
  <c r="J46" i="3"/>
  <c r="L46" i="3" s="1"/>
  <c r="J45" i="3"/>
  <c r="L45" i="3" s="1"/>
  <c r="J42" i="3"/>
  <c r="L42" i="3" s="1"/>
  <c r="J60" i="3"/>
  <c r="L60" i="3" s="1"/>
  <c r="J51" i="3"/>
  <c r="L51" i="3" s="1"/>
  <c r="K50" i="3"/>
  <c r="J50" i="3"/>
  <c r="K56" i="3"/>
  <c r="J56" i="3"/>
  <c r="J35" i="3"/>
  <c r="L35" i="3" s="1"/>
  <c r="J36" i="3"/>
  <c r="L36" i="3" s="1"/>
  <c r="J43" i="3"/>
  <c r="L43" i="3" s="1"/>
  <c r="J34" i="3"/>
  <c r="L34" i="3" s="1"/>
  <c r="J27" i="3"/>
  <c r="L27" i="3" s="1"/>
  <c r="J33" i="3"/>
  <c r="J74" i="3"/>
  <c r="L74" i="3" s="1"/>
  <c r="J71" i="3"/>
  <c r="L71" i="3" s="1"/>
  <c r="J24" i="3"/>
  <c r="L24" i="3" s="1"/>
  <c r="J28" i="3"/>
  <c r="L28" i="3" s="1"/>
  <c r="K14" i="3"/>
  <c r="J14" i="3"/>
  <c r="L14" i="3" s="1"/>
  <c r="J44" i="3"/>
  <c r="L44" i="3" s="1"/>
  <c r="J38" i="3"/>
  <c r="L38" i="3" s="1"/>
  <c r="J18" i="3"/>
  <c r="L18" i="3" s="1"/>
  <c r="J37" i="3"/>
  <c r="L37" i="3" s="1"/>
  <c r="J17" i="3"/>
  <c r="L17" i="3" s="1"/>
  <c r="J53" i="3"/>
  <c r="L53" i="3" s="1"/>
  <c r="J19" i="3"/>
  <c r="L19" i="3" s="1"/>
  <c r="J25" i="3"/>
  <c r="L25" i="3" s="1"/>
  <c r="J20" i="3"/>
  <c r="L20" i="3" s="1"/>
  <c r="J29" i="3"/>
  <c r="L29" i="3" s="1"/>
  <c r="J40" i="3"/>
  <c r="L40" i="3" s="1"/>
  <c r="J47" i="3"/>
  <c r="L47" i="3" s="1"/>
  <c r="J15" i="3"/>
  <c r="L15" i="3" s="1"/>
  <c r="J22" i="3"/>
  <c r="L22" i="3" s="1"/>
  <c r="J16" i="3"/>
  <c r="L16" i="3" s="1"/>
  <c r="J12" i="3"/>
  <c r="L12" i="3" s="1"/>
  <c r="J13" i="3"/>
  <c r="L13" i="3" s="1"/>
  <c r="J11" i="3"/>
  <c r="L11" i="3" s="1"/>
  <c r="J10" i="3"/>
  <c r="L10" i="3" s="1"/>
  <c r="J21" i="3"/>
  <c r="L21" i="3" s="1"/>
  <c r="J23" i="3"/>
  <c r="L23" i="3" s="1"/>
  <c r="J6" i="3"/>
  <c r="L6" i="3" s="1"/>
  <c r="J8" i="3"/>
  <c r="L8" i="3" s="1"/>
  <c r="J7" i="3"/>
  <c r="L7" i="3" s="1"/>
  <c r="J3" i="3"/>
  <c r="L3" i="3" s="1"/>
  <c r="J2" i="3"/>
  <c r="L2" i="3" s="1"/>
  <c r="J4" i="3"/>
  <c r="L4" i="3" s="1"/>
  <c r="J5" i="3"/>
  <c r="L5" i="3" s="1"/>
  <c r="J32" i="3"/>
  <c r="L32" i="3" s="1"/>
  <c r="L55" i="3" l="1"/>
  <c r="L50" i="3"/>
  <c r="L33" i="3"/>
  <c r="L56" i="3"/>
  <c r="M74" i="3" l="1"/>
</calcChain>
</file>

<file path=xl/sharedStrings.xml><?xml version="1.0" encoding="utf-8"?>
<sst xmlns="http://schemas.openxmlformats.org/spreadsheetml/2006/main" count="703" uniqueCount="261">
  <si>
    <t>UD</t>
  </si>
  <si>
    <t>DAMM</t>
  </si>
  <si>
    <t>COPIMA</t>
  </si>
  <si>
    <t>COCA</t>
  </si>
  <si>
    <t>NESTLE</t>
  </si>
  <si>
    <t>Cod.Art</t>
  </si>
  <si>
    <t>Nombre</t>
  </si>
  <si>
    <t>U.Pedido</t>
  </si>
  <si>
    <t>Pack</t>
  </si>
  <si>
    <t>U.Base</t>
  </si>
  <si>
    <t>U.Facturación</t>
  </si>
  <si>
    <t>ALMACEN</t>
  </si>
  <si>
    <t>CARLINA</t>
  </si>
  <si>
    <t>UD. CONTEO</t>
  </si>
  <si>
    <t>TOTAL</t>
  </si>
  <si>
    <t>P.Facturación</t>
  </si>
  <si>
    <t>PVP TOTAL</t>
  </si>
  <si>
    <t>GREASELIFT RTU DESENGRASANTE Caja 6x750ml.</t>
  </si>
  <si>
    <t>Cajas</t>
  </si>
  <si>
    <t>1 x 6</t>
  </si>
  <si>
    <t>Unidades</t>
  </si>
  <si>
    <t>VASO TRANSPARENTE 220C</t>
  </si>
  <si>
    <t>27405</t>
  </si>
  <si>
    <t>BOLSA BASURA 90x110 AZUL R.ALTA 25 rollos x 10 ud.</t>
  </si>
  <si>
    <t>25 x 10</t>
  </si>
  <si>
    <t>29890</t>
  </si>
  <si>
    <t>AGITADOR MADERA EMBOLSADO 11cm 10 paq. x 500 ud.</t>
  </si>
  <si>
    <t>1 x 5000</t>
  </si>
  <si>
    <t>VASO PP TR 330ml B50 Caja 2000 ud. 2021</t>
  </si>
  <si>
    <t>1 x 2000</t>
  </si>
  <si>
    <t>21854</t>
  </si>
  <si>
    <t>SERVILLETA 21,6x33 ZIG-ZAG 1/4 Caja 9000 ud.TORK N4</t>
  </si>
  <si>
    <t>1 x 9000</t>
  </si>
  <si>
    <t>25270</t>
  </si>
  <si>
    <t>BOLSA BASURA 90x115 MARRON R.EXTRA 15 rollos x 10 ud.</t>
  </si>
  <si>
    <t>15 x 10</t>
  </si>
  <si>
    <t>33069</t>
  </si>
  <si>
    <t>BOLSA AMERICANA KRAFT 24+14x40 Caja 500 ud. IT´S FRESH 80gr</t>
  </si>
  <si>
    <t>1 x 500</t>
  </si>
  <si>
    <t>20109</t>
  </si>
  <si>
    <t>TOPMATIC SHIELD garrafa 25kg Lavavajilla máquina,deterg.líq</t>
  </si>
  <si>
    <t>1 x 1</t>
  </si>
  <si>
    <t>unidades</t>
  </si>
  <si>
    <t>33243</t>
  </si>
  <si>
    <t>CUCHILLO MADERA 16cm Caja 2500 ud.</t>
  </si>
  <si>
    <t>1 x 2500</t>
  </si>
  <si>
    <t>cajas</t>
  </si>
  <si>
    <t>29665</t>
  </si>
  <si>
    <t>CAJA CARTONC. BURGUER KRAFT Caja 450 ud. 12x12x8cm</t>
  </si>
  <si>
    <t xml:space="preserve"> cajas</t>
  </si>
  <si>
    <t>22668</t>
  </si>
  <si>
    <t>TOPRINSE garrafa 10lt Abrillantador aguas blandas</t>
  </si>
  <si>
    <t>38603</t>
  </si>
  <si>
    <t>VASO PAPEL SP6 190ml IMP STD. Caja 1000 ud. AROMA 2024</t>
  </si>
  <si>
    <t>1 x 1000</t>
  </si>
  <si>
    <t>21765</t>
  </si>
  <si>
    <t>VASO PP TR 220ml B100 Caja 3000 ud. 2021</t>
  </si>
  <si>
    <t>1 x 3000</t>
  </si>
  <si>
    <t>27349</t>
  </si>
  <si>
    <t>BOLSA BASURA 85x105 AMAR.R.STANDAR Rollo 10 ud.</t>
  </si>
  <si>
    <t>Packs</t>
  </si>
  <si>
    <t>1x35</t>
  </si>
  <si>
    <t>BOLSA VACIO 300x450 COOK Caja 500 ud. 90 micras</t>
  </si>
  <si>
    <t>18688</t>
  </si>
  <si>
    <t>SECAMANOS GS REC 2-150 AZUL Saco 6 ud. *500 serv. Precort</t>
  </si>
  <si>
    <t>pack</t>
  </si>
  <si>
    <t>ENSALAD. PP RECT 375 T/BISAG. Caja 600 ud.</t>
  </si>
  <si>
    <t>1 x 600</t>
  </si>
  <si>
    <t>BOLSA BASURA 90x110 AMAR.R.ALTA 25 rollos x 10 ud.</t>
  </si>
  <si>
    <t>38604</t>
  </si>
  <si>
    <t>VASO PAPEL SP9 280ml IMP STD. Caja 1000 ud. AROMA 2024</t>
  </si>
  <si>
    <t>43152</t>
  </si>
  <si>
    <t>PAPEL ANTIGRASA 28x31 KRAF IMP. Caja 1000 ud. ARAMARK 2024</t>
  </si>
  <si>
    <t>31215</t>
  </si>
  <si>
    <t>SANDWICH CARTONC KRAFT 72mm. Caja 500 ud. 123x123x72 4 Reb</t>
  </si>
  <si>
    <t>BOLSA ASPIRADORA VENTO</t>
  </si>
  <si>
    <t>25637</t>
  </si>
  <si>
    <t>BOLSA BASURA 90x120 NEGRA R.ALTA 15 rollos x 10 ud.</t>
  </si>
  <si>
    <t>CAJA CARTONC. BARQUETA KRAFT Caja 500 ud. 13x8x5cm</t>
  </si>
  <si>
    <t>24815</t>
  </si>
  <si>
    <t>BOLSA BASURA 54x60 NEGRA R.STANDAR Rollo 25 ud.</t>
  </si>
  <si>
    <t>1 x 25</t>
  </si>
  <si>
    <t>SERVILLETA 40x40 2 KRAFT Caja 2000 ud. Punta-Punta</t>
  </si>
  <si>
    <t>MANTEL 30X40 BLANCO ECO</t>
  </si>
  <si>
    <t>1X1000</t>
  </si>
  <si>
    <t>21577</t>
  </si>
  <si>
    <t>ECO-BAC CLASSIC DESINFECTANTE Garrafa 5lt. Limpiador.</t>
  </si>
  <si>
    <t>21654</t>
  </si>
  <si>
    <t>OVEN RINSE POWER ABRILLANT.Caja 2x5lt. Hornos Autolavado</t>
  </si>
  <si>
    <t>1 x 2</t>
  </si>
  <si>
    <t>CAJA CARTONC. BARQUETA KRAFT Caja 1000 ud. 11x7x5cm</t>
  </si>
  <si>
    <t>30889</t>
  </si>
  <si>
    <t>BOLSA KRAFT IMP 12+6x20 1K Caja 1000 ud. IT'S FRESH 2017</t>
  </si>
  <si>
    <t>18897</t>
  </si>
  <si>
    <t>BAYETA ROLLO MULTIUSOS 8m Amarilla. Precortada. 36cm.</t>
  </si>
  <si>
    <t>29122</t>
  </si>
  <si>
    <t>SUMA AUTO OVEN CLEAN D9.10 Caja 2x5lt. Deterg. Hornos</t>
  </si>
  <si>
    <t>44037</t>
  </si>
  <si>
    <t>EPICARE 5AB. Caja 2x5lt. Jabon Desinf manos</t>
  </si>
  <si>
    <t>BOLSA VACIO 140x200 Caja 1000 ud. 80 micras</t>
  </si>
  <si>
    <t>TAPA VASO AGUJERO SP6 PS BL Caja 1000 ud. Blanca</t>
  </si>
  <si>
    <t>38871</t>
  </si>
  <si>
    <t>VASO PAPEL SP12 360ml KRAFT. Caja 1000 ud.</t>
  </si>
  <si>
    <t>SPRINT EMEREL AMONICAL Garrafa 5lt. Limp. Amoniacal</t>
  </si>
  <si>
    <t>30630</t>
  </si>
  <si>
    <t>BOLSA KRAFT 9+5x24 10K IMP Caja 1000 ud. IT'S FRESH 2017</t>
  </si>
  <si>
    <t>28485</t>
  </si>
  <si>
    <t>PAPEL FILM PVC 45cmx300m Caja 3 rollos.</t>
  </si>
  <si>
    <t>1 x 3</t>
  </si>
  <si>
    <t>26650</t>
  </si>
  <si>
    <t>PAPEL FILM PVC 30cmx300m TEMP. Caja 3 rollos.</t>
  </si>
  <si>
    <t>15080</t>
  </si>
  <si>
    <t>SOFT CARE PLUS H41 JABON MANOS Garrafa 5lt. Higienizante</t>
  </si>
  <si>
    <t>MAXX WINDUS C2. Caja 12x750ml. Limpiacristales</t>
  </si>
  <si>
    <t>15959</t>
  </si>
  <si>
    <t>ESTROPAJO ROLLO VERDE 6 m ECO Brittex</t>
  </si>
  <si>
    <t>PAPEL HORNO 40x60 SILICONADO Caja 500 ud. Para hornear.</t>
  </si>
  <si>
    <t>38602</t>
  </si>
  <si>
    <t>VASO PAPEL SP4 125ml IMP STD. Caja 1000 ud. AROMA 2024</t>
  </si>
  <si>
    <t>19772</t>
  </si>
  <si>
    <t>DIESIN LIMP. DESINF. CLORADO. Garrafa 4lt.</t>
  </si>
  <si>
    <t>24637</t>
  </si>
  <si>
    <t>BANDEJA CAR-FIBRA 2 VASOS Caja 480ud. Gris. Compostable</t>
  </si>
  <si>
    <t>1 x 480</t>
  </si>
  <si>
    <t>20505</t>
  </si>
  <si>
    <t>TAPA VASO AGUJERO SP4 PS BL Caja 1000 ud. Blanca</t>
  </si>
  <si>
    <t>PAPEL ALUMINIO 11 M. 30cmx50m 1 rollo</t>
  </si>
  <si>
    <t>26414</t>
  </si>
  <si>
    <t>BOLSA KRAFT 14+7x24 2K Caja 1000 ud</t>
  </si>
  <si>
    <t>24965</t>
  </si>
  <si>
    <t>ASSERT LEMON DETERGENTE Caja 2x5lt. Lavavaj. Manual</t>
  </si>
  <si>
    <t>27090</t>
  </si>
  <si>
    <t>GUANTES NITRILO AZ T-EXT G PRI Paq. 100 ud. S/Polvo desechab.</t>
  </si>
  <si>
    <t>CEPILLO BARRENDERO 50cm COMPLE Palo+Garra+Cepillo+tornillo</t>
  </si>
  <si>
    <t>24715</t>
  </si>
  <si>
    <t>TENEDOR PINCHO 85mm MADERA Paq. 1000 ud.</t>
  </si>
  <si>
    <t>36885</t>
  </si>
  <si>
    <t>VASO PAPEL SP4 125ml IMP. STD Caja 1000 ud. Compostable. GS</t>
  </si>
  <si>
    <t>19775</t>
  </si>
  <si>
    <t>SUMA BAC D10 DETERGENTE DESINF Garrafa 5lt. Deterg. Desinf.</t>
  </si>
  <si>
    <t>29251</t>
  </si>
  <si>
    <t>TAPA VASO AGUJERO SP4 PS NG Caja 1000 ud. Negra</t>
  </si>
  <si>
    <t>19562</t>
  </si>
  <si>
    <t>GUANTES NITRILO AZ T-G PRIME Paq. 100 ud. S/Polvo desechab.</t>
  </si>
  <si>
    <t>BAYETA MICROF 38x40 AZUL Paq. 12 ud.</t>
  </si>
  <si>
    <t>1 x 12</t>
  </si>
  <si>
    <t>EPICARE 5C JABON MANOS LIQUIDO. Caja 6x500ml. Desinfectante</t>
  </si>
  <si>
    <t>1 x 10</t>
  </si>
  <si>
    <t>27489</t>
  </si>
  <si>
    <t>BUGA LAVAVAJILLAS MANUAL Botella 1,5lt.</t>
  </si>
  <si>
    <t>27255</t>
  </si>
  <si>
    <t>BAYETA ROLLO UNIVERSAL 8m BUGA Rollo multiusos. Cruces</t>
  </si>
  <si>
    <t>27305</t>
  </si>
  <si>
    <t>CEPILLO BARRER STD R Cel AZ/BL</t>
  </si>
  <si>
    <t>RECOGEDOR BASURA ROJO Con Mango metal y goma</t>
  </si>
  <si>
    <t>27542</t>
  </si>
  <si>
    <t>CUCHILLA RASCADOR 10cm SUELOS Paq. 10 ud. Para 27665</t>
  </si>
  <si>
    <t>15955</t>
  </si>
  <si>
    <t>BAYETA GAMUZA AMARILLA 40x40 Paq. 12 ud.</t>
  </si>
  <si>
    <t>FREGONA ALGODÓN</t>
  </si>
  <si>
    <t>PALO ALUMINIO 1,40 ROJO</t>
  </si>
  <si>
    <t>27281</t>
  </si>
  <si>
    <t>FREGONA ALGODON CRUDO C19 Cabezal Rojo</t>
  </si>
  <si>
    <t>Ud</t>
  </si>
  <si>
    <t xml:space="preserve">ACTIVAL DESENGRASANTE DIVERSEY FR4 </t>
  </si>
  <si>
    <t>BOL.MUESTRA 12x18 B/ESCRITURA Paq. 100 ud. Autocierre.Congel</t>
  </si>
  <si>
    <t>1*100</t>
  </si>
  <si>
    <t>packs</t>
  </si>
  <si>
    <t>ud</t>
  </si>
  <si>
    <t>PROV.</t>
  </si>
  <si>
    <t>CODIGO</t>
  </si>
  <si>
    <t>DESCRIPCION</t>
  </si>
  <si>
    <t>TOTAL STOCK</t>
  </si>
  <si>
    <t>PRECIO</t>
  </si>
  <si>
    <t>Litros</t>
  </si>
  <si>
    <t>Kgs</t>
  </si>
  <si>
    <t>AGUA VIVO 1,5 LTS-PACK 6 UND/200127</t>
  </si>
  <si>
    <t>SERHOS</t>
  </si>
  <si>
    <t>LATAS</t>
  </si>
  <si>
    <t>KG</t>
  </si>
  <si>
    <t>1 x 20</t>
  </si>
  <si>
    <t>R20050003</t>
  </si>
  <si>
    <t>PASTA PIMIENTO CHORICERO 140 G FRASCO P.B. 270 G P.N. 140 G LA CONSTANCIA ( /PV /CAT /AND )</t>
  </si>
  <si>
    <t>1 x 0,14</t>
  </si>
  <si>
    <t>1 x 50</t>
  </si>
  <si>
    <t>Kg</t>
  </si>
  <si>
    <t>SAL FINA YODADA 1 KG BOLSA 1 KG FABRICANTE ( /GAL /PV /ARAG /CAT /CyL /MAD /LV /EXT /AND )</t>
  </si>
  <si>
    <t>BOTE</t>
  </si>
  <si>
    <t>10090005</t>
  </si>
  <si>
    <t>CEBOLLA FRITA TROCEADA 3 KG LATA 3 KG P.E. 2600 G SERHOS ( /AST /CAT /CyL /LV /AND )</t>
  </si>
  <si>
    <t>BARTUERA VINO TINTO LAGUARRES 75CL</t>
  </si>
  <si>
    <t>18010008</t>
  </si>
  <si>
    <t>CALDO SABOR POLLO 1 KG BOTE 1 KG /REND. 50 L STAR FOOD ( /NIVEL NACIONAL )</t>
  </si>
  <si>
    <t>15030007</t>
  </si>
  <si>
    <t>HARINA FINA DE MAIZ 2,50 KG ESTUCHE P.B. 2,66 KG P.N. 2500 G MAIZENA ( /NIVEL NACIONAL )</t>
  </si>
  <si>
    <t>1 x 2,5</t>
  </si>
  <si>
    <t>CUBO</t>
  </si>
  <si>
    <t>PREPARADO POLLO A L´AST 1,4KG</t>
  </si>
  <si>
    <t>VINAGRE VINO TINTO 6*1LT</t>
  </si>
  <si>
    <t>serhos</t>
  </si>
  <si>
    <t>PIMIENTA NEGRA MOLIDA 0,2 G CAJA 2000 SOBRES x 0,2 G SERHOS ( /ARAG /CAT /MAD /LV /AND )</t>
  </si>
  <si>
    <t>ZANAHORIA</t>
  </si>
  <si>
    <t>CREMA DE TRUFA NEGRA TARRO 520 GR/L198G</t>
  </si>
  <si>
    <t>GELATINA brillo frio 7kg. Cubo SG/B/0215/10/24</t>
  </si>
  <si>
    <t>7KG</t>
  </si>
  <si>
    <t>13080010</t>
  </si>
  <si>
    <t>FIDEOS CHOCOLATE 910 G BOTE DE PLASTICO 910 G SERHOS ( /GAL /AST /ARAG /CAT /CyL /MAD /LV /EXT )</t>
  </si>
  <si>
    <t>19010015</t>
  </si>
  <si>
    <t>KETCHUP 10 G CAJA P.B. 3,40 KG /300 SOBRES x 10 G SERHOS ( /NIVEL NACIONAL )</t>
  </si>
  <si>
    <t>1 x 300</t>
  </si>
  <si>
    <t xml:space="preserve">TOMATE TRITURADO 5KG </t>
  </si>
  <si>
    <t>VINAGRE DE VINO BLANCO 6º 1 L BOTELLA DE PLASTICO 1 L SERHOS ( /NIVEL NACIONAL )</t>
  </si>
  <si>
    <t>SAL YODADA 2KG</t>
  </si>
  <si>
    <t>INAGRE DE VINO BLANCO 10 ML CAJA P.B. 4,48 KG /400 SOBRES x 10 ML SERHOS ( /NIVEL NACIONAL )</t>
  </si>
  <si>
    <t>SAL YODADA 1 G CAJA 2000 SOBRES x 1 G SERHOS ( /NIVEL NACIONAL )</t>
  </si>
  <si>
    <t>AZÚCAR BLANCO STICK 3 GRS - ARAMARK</t>
  </si>
  <si>
    <t>SAES</t>
  </si>
  <si>
    <t>1 x 24</t>
  </si>
  <si>
    <t>DL13LT</t>
  </si>
  <si>
    <t>DAMM LEMON 1/3 LT</t>
  </si>
  <si>
    <t>FDT13LT</t>
  </si>
  <si>
    <t>FREE DAMM TOSTADA 1/3 LT</t>
  </si>
  <si>
    <t>VO13LT</t>
  </si>
  <si>
    <t>VOLL DAMM 1/3 LT</t>
  </si>
  <si>
    <t>VE12SP</t>
  </si>
  <si>
    <t>VERI PET 0,50L</t>
  </si>
  <si>
    <t>424016</t>
  </si>
  <si>
    <t>MEDALLA DE ORO CaféTsdPrestigeDcf2x2kgES</t>
  </si>
  <si>
    <t>FRIT</t>
  </si>
  <si>
    <t>82</t>
  </si>
  <si>
    <t>FANTA LIMÓNLATA 330 CC</t>
  </si>
  <si>
    <t>CHOCOLATE A LA TAZA LISTO 1LT LETS CHOCOLAT</t>
  </si>
  <si>
    <t>2555</t>
  </si>
  <si>
    <t>SPRITE FRESH LATA33</t>
  </si>
  <si>
    <t>CHIPS AHOY MINI 40G 20U</t>
  </si>
  <si>
    <t>CAFE SOLUBLE DESCAFEINADO ALTEZA BOTE</t>
  </si>
  <si>
    <t>3843</t>
  </si>
  <si>
    <t>MINUTE MAID NO RELLENABLE 200 CC NARANJA</t>
  </si>
  <si>
    <t>MONSTER ENERGY LATA50</t>
  </si>
  <si>
    <t>BRANDY DECANO 70CL</t>
  </si>
  <si>
    <t>RON PUJOL NEGRO</t>
  </si>
  <si>
    <t>BAILEYS 70CL</t>
  </si>
  <si>
    <t>NESQUIK Cacao Plv Et 12(50x13,5g) N2 ES</t>
  </si>
  <si>
    <t>12286290</t>
  </si>
  <si>
    <t>PROCAFE - MOMENT TEA Menta Poleo 100x1,5gr</t>
  </si>
  <si>
    <t>VINO BLANCO BESPEN</t>
  </si>
  <si>
    <t>ANIS DULCE 70 CL BOTELLA 70 CL DEL MONO ( /GAL /AST /PV /CAT /LV /AND )</t>
  </si>
  <si>
    <t>VINO TINTO CARAMELOS</t>
  </si>
  <si>
    <t>VINO TINTO BATÁN DE SALAS</t>
  </si>
  <si>
    <t>VINO BLANCO BATÁN DE SALAS</t>
  </si>
  <si>
    <t>VERMU VALDOVINOS BLANCO 75CL</t>
  </si>
  <si>
    <t>VERMU VALDOVINOS ROJO 75CL</t>
  </si>
  <si>
    <t>VERMU MARTINI</t>
  </si>
  <si>
    <t>SACARINA</t>
  </si>
  <si>
    <t>CHUPA CH RUEDA PAPEL ORIG.C.200U</t>
  </si>
  <si>
    <t>1 x 200</t>
  </si>
  <si>
    <t>VIVERES</t>
  </si>
  <si>
    <t>COCINA</t>
  </si>
  <si>
    <t>SALA</t>
  </si>
  <si>
    <t>MAT SOL US</t>
  </si>
  <si>
    <t>TOTAL VIVERES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</si>
</sst>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\ &quot;€&quot;_-;\-* #,##0.000\ &quot;€&quot;_-;_-* &quot;-&quot;???\ &quot;€&quot;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A7A7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2" xfId="0" applyNumberFormat="1" applyBorder="1"/>
    <xf numFmtId="0" fontId="1" fillId="0" borderId="1" xfId="0" applyFont="1" applyBorder="1" applyAlignment="1">
      <alignment horizontal="center"/>
    </xf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/>
    <xf numFmtId="0" fontId="7" fillId="0" borderId="1" xfId="0" applyFont="1" applyBorder="1" applyAlignment="1">
      <alignment horizontal="center"/>
    </xf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0" applyNumberFormat="1" applyBorder="1"/>
    <xf numFmtId="0" fontId="0" fillId="0" borderId="2" xfId="0" applyBorder="1"/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0" fillId="0" borderId="1" xfId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44" fontId="11" fillId="0" borderId="1" xfId="1" applyFont="1" applyBorder="1"/>
    <xf numFmtId="164" fontId="0" fillId="0" borderId="1" xfId="1" applyNumberFormat="1" applyFont="1" applyFill="1" applyBorder="1"/>
    <xf numFmtId="44" fontId="4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44" fontId="2" fillId="0" borderId="10" xfId="0" applyNumberFormat="1" applyFont="1" applyBorder="1"/>
    <xf numFmtId="44" fontId="2" fillId="0" borderId="5" xfId="0" applyNumberFormat="1" applyFont="1" applyBorder="1"/>
    <xf numFmtId="44" fontId="2" fillId="9" borderId="5" xfId="0" applyNumberFormat="1" applyFont="1" applyFill="1" applyBorder="1"/>
    <xf numFmtId="44" fontId="2" fillId="9" borderId="8" xfId="0" applyNumberFormat="1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2" fillId="0" borderId="1" xfId="1" applyFont="1" applyFill="1" applyBorder="1" applyAlignment="1">
      <alignment horizontal="right"/>
    </xf>
    <xf numFmtId="44" fontId="2" fillId="0" borderId="1" xfId="1" applyFont="1" applyBorder="1"/>
    <xf numFmtId="0" fontId="2" fillId="0" borderId="0" xfId="0" applyFont="1"/>
    <xf numFmtId="44" fontId="2" fillId="0" borderId="1" xfId="1" applyFont="1" applyBorder="1" applyAlignment="1">
      <alignment horizontal="left"/>
    </xf>
    <xf numFmtId="44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2CD-EEBE-41E6-849C-B60A1C6BE8A4}">
  <dimension ref="A1:M34"/>
  <sheetViews>
    <sheetView tabSelected="1" topLeftCell="C13" workbookViewId="0">
      <selection activeCell="C23" sqref="C23"/>
    </sheetView>
  </sheetViews>
  <sheetFormatPr defaultColWidth="11.42578125" defaultRowHeight="15" x14ac:dyDescent="0.25"/>
  <cols>
    <col min="1" max="1" width="13.28515625" style="20" customWidth="1"/>
    <col min="2" max="2" width="14.28515625" style="20" customWidth="1"/>
    <col min="3" max="3" width="95.7109375" bestFit="1" customWidth="1"/>
    <col min="4" max="6" width="11.42578125" style="20"/>
    <col min="7" max="7" width="17.140625" style="20" customWidth="1"/>
    <col min="8" max="8" width="18.140625" style="20" customWidth="1"/>
    <col min="9" max="9" width="17.140625" style="20" customWidth="1"/>
    <col min="10" max="10" width="17.140625" customWidth="1"/>
    <col min="11" max="11" width="16.140625" style="51" customWidth="1"/>
    <col min="12" max="12" width="13" bestFit="1" customWidth="1"/>
  </cols>
  <sheetData>
    <row r="1" spans="1:13" s="27" customFormat="1" ht="33.75" customHeight="1" x14ac:dyDescent="0.3">
      <c r="A1" s="25" t="s">
        <v>169</v>
      </c>
      <c r="B1" s="26" t="s">
        <v>170</v>
      </c>
      <c r="C1" s="26" t="s">
        <v>171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13</v>
      </c>
      <c r="J1" s="26" t="s">
        <v>172</v>
      </c>
      <c r="K1" s="50" t="s">
        <v>173</v>
      </c>
      <c r="L1" s="50" t="s">
        <v>16</v>
      </c>
    </row>
    <row r="2" spans="1:13" ht="24.95" customHeight="1" x14ac:dyDescent="0.25">
      <c r="A2" s="2" t="s">
        <v>216</v>
      </c>
      <c r="B2" s="2">
        <v>18973</v>
      </c>
      <c r="C2" s="59" t="s">
        <v>215</v>
      </c>
      <c r="D2" s="14" t="s">
        <v>18</v>
      </c>
      <c r="E2" s="14" t="s">
        <v>29</v>
      </c>
      <c r="F2" s="14" t="s">
        <v>20</v>
      </c>
      <c r="G2" s="14" t="s">
        <v>18</v>
      </c>
      <c r="H2" s="14">
        <v>6</v>
      </c>
      <c r="I2" s="14" t="s">
        <v>18</v>
      </c>
      <c r="J2" s="28">
        <f>SUM(H2:H2)</f>
        <v>6</v>
      </c>
      <c r="K2" s="52">
        <v>30.78</v>
      </c>
      <c r="L2" s="53">
        <f>K2*J2</f>
        <v>184.68</v>
      </c>
      <c r="M2" s="54"/>
    </row>
    <row r="3" spans="1:13" ht="24.95" customHeight="1" x14ac:dyDescent="0.25">
      <c r="A3" s="2" t="s">
        <v>199</v>
      </c>
      <c r="B3" s="3">
        <v>20020001</v>
      </c>
      <c r="C3" s="59" t="s">
        <v>200</v>
      </c>
      <c r="D3" s="59" t="s">
        <v>18</v>
      </c>
      <c r="E3" s="59" t="s">
        <v>29</v>
      </c>
      <c r="F3" s="59" t="s">
        <v>20</v>
      </c>
      <c r="G3" s="59" t="s">
        <v>18</v>
      </c>
      <c r="H3" s="14">
        <v>5</v>
      </c>
      <c r="I3" s="14" t="s">
        <v>18</v>
      </c>
      <c r="J3" s="28">
        <f>SUM(H3:H3)</f>
        <v>5</v>
      </c>
      <c r="K3" s="55">
        <v>20</v>
      </c>
      <c r="L3" s="55">
        <f>J3*K3</f>
        <v>100</v>
      </c>
      <c r="M3" s="54"/>
    </row>
    <row r="4" spans="1:13" ht="24.95" customHeight="1" x14ac:dyDescent="0.25">
      <c r="A4" s="2" t="s">
        <v>2</v>
      </c>
      <c r="B4" s="2">
        <v>330044</v>
      </c>
      <c r="C4" s="59" t="s">
        <v>197</v>
      </c>
      <c r="D4" s="14" t="s">
        <v>20</v>
      </c>
      <c r="E4" s="14"/>
      <c r="F4" s="14"/>
      <c r="G4" s="14" t="s">
        <v>20</v>
      </c>
      <c r="H4" s="60">
        <v>7</v>
      </c>
      <c r="I4" s="14" t="s">
        <v>20</v>
      </c>
      <c r="J4" s="28">
        <v>8</v>
      </c>
      <c r="K4" s="56">
        <v>11.38</v>
      </c>
      <c r="L4" s="53">
        <f t="shared" ref="L4:L20" si="0">K4*J4</f>
        <v>91.04</v>
      </c>
      <c r="M4" s="54"/>
    </row>
    <row r="5" spans="1:13" ht="24.95" customHeight="1" x14ac:dyDescent="0.25">
      <c r="A5" s="2" t="s">
        <v>2</v>
      </c>
      <c r="B5" s="2">
        <v>2163</v>
      </c>
      <c r="C5" s="59" t="s">
        <v>203</v>
      </c>
      <c r="D5" s="14" t="s">
        <v>20</v>
      </c>
      <c r="E5" s="14" t="s">
        <v>204</v>
      </c>
      <c r="F5" s="14" t="s">
        <v>20</v>
      </c>
      <c r="G5" s="14" t="s">
        <v>20</v>
      </c>
      <c r="H5" s="60">
        <v>3</v>
      </c>
      <c r="I5" s="14" t="s">
        <v>196</v>
      </c>
      <c r="J5" s="28">
        <f t="shared" ref="J5:J13" si="1">SUM(H5:H5)</f>
        <v>3</v>
      </c>
      <c r="K5" s="56">
        <v>28.48</v>
      </c>
      <c r="L5" s="53">
        <f t="shared" si="0"/>
        <v>85.44</v>
      </c>
      <c r="M5" s="54"/>
    </row>
    <row r="6" spans="1:13" ht="24.95" customHeight="1" x14ac:dyDescent="0.25">
      <c r="A6" s="2" t="s">
        <v>177</v>
      </c>
      <c r="B6" s="2" t="s">
        <v>193</v>
      </c>
      <c r="C6" s="59" t="s">
        <v>194</v>
      </c>
      <c r="D6" s="14" t="s">
        <v>20</v>
      </c>
      <c r="E6" s="14" t="s">
        <v>195</v>
      </c>
      <c r="F6" s="14" t="s">
        <v>175</v>
      </c>
      <c r="G6" s="14" t="s">
        <v>20</v>
      </c>
      <c r="H6" s="60">
        <v>3</v>
      </c>
      <c r="I6" s="14" t="s">
        <v>20</v>
      </c>
      <c r="J6" s="28">
        <f t="shared" si="1"/>
        <v>3</v>
      </c>
      <c r="K6" s="52">
        <v>20.8</v>
      </c>
      <c r="L6" s="53">
        <f t="shared" si="0"/>
        <v>62.400000000000006</v>
      </c>
      <c r="M6" s="54"/>
    </row>
    <row r="7" spans="1:13" ht="24.95" customHeight="1" x14ac:dyDescent="0.25">
      <c r="A7" s="32" t="s">
        <v>2</v>
      </c>
      <c r="B7" s="2">
        <v>250246</v>
      </c>
      <c r="C7" s="59" t="s">
        <v>202</v>
      </c>
      <c r="D7" s="14" t="s">
        <v>20</v>
      </c>
      <c r="E7" s="14"/>
      <c r="F7" s="14" t="s">
        <v>20</v>
      </c>
      <c r="G7" s="14" t="s">
        <v>20</v>
      </c>
      <c r="H7" s="60">
        <v>3</v>
      </c>
      <c r="I7" s="14" t="s">
        <v>20</v>
      </c>
      <c r="J7" s="28">
        <f t="shared" si="1"/>
        <v>3</v>
      </c>
      <c r="K7" s="52">
        <v>10.51</v>
      </c>
      <c r="L7" s="53">
        <f t="shared" si="0"/>
        <v>31.53</v>
      </c>
      <c r="M7" s="54"/>
    </row>
    <row r="8" spans="1:13" ht="24.95" customHeight="1" x14ac:dyDescent="0.25">
      <c r="A8" s="2" t="s">
        <v>177</v>
      </c>
      <c r="B8" s="2" t="s">
        <v>205</v>
      </c>
      <c r="C8" s="59" t="s">
        <v>206</v>
      </c>
      <c r="D8" s="14" t="s">
        <v>20</v>
      </c>
      <c r="E8" s="14" t="s">
        <v>41</v>
      </c>
      <c r="F8" s="14" t="s">
        <v>175</v>
      </c>
      <c r="G8" s="14" t="s">
        <v>20</v>
      </c>
      <c r="H8" s="60">
        <v>3</v>
      </c>
      <c r="I8" s="14" t="s">
        <v>187</v>
      </c>
      <c r="J8" s="28">
        <f t="shared" si="1"/>
        <v>3</v>
      </c>
      <c r="K8" s="52">
        <v>9.44</v>
      </c>
      <c r="L8" s="53">
        <f t="shared" si="0"/>
        <v>28.32</v>
      </c>
      <c r="M8" s="54"/>
    </row>
    <row r="9" spans="1:13" ht="24.95" customHeight="1" x14ac:dyDescent="0.25">
      <c r="A9" s="32" t="s">
        <v>177</v>
      </c>
      <c r="B9" s="2" t="s">
        <v>181</v>
      </c>
      <c r="C9" s="59" t="s">
        <v>182</v>
      </c>
      <c r="D9" s="14" t="s">
        <v>20</v>
      </c>
      <c r="E9" s="14" t="s">
        <v>183</v>
      </c>
      <c r="F9" s="14" t="s">
        <v>175</v>
      </c>
      <c r="G9" s="14" t="s">
        <v>20</v>
      </c>
      <c r="H9" s="60">
        <v>11</v>
      </c>
      <c r="I9" s="14" t="s">
        <v>20</v>
      </c>
      <c r="J9" s="28">
        <f t="shared" si="1"/>
        <v>11</v>
      </c>
      <c r="K9" s="52">
        <v>2.35</v>
      </c>
      <c r="L9" s="53">
        <f t="shared" si="0"/>
        <v>25.85</v>
      </c>
      <c r="M9" s="54"/>
    </row>
    <row r="10" spans="1:13" ht="24.95" customHeight="1" x14ac:dyDescent="0.25">
      <c r="A10" s="2" t="s">
        <v>177</v>
      </c>
      <c r="B10" s="2">
        <v>25020013</v>
      </c>
      <c r="C10" s="59" t="s">
        <v>213</v>
      </c>
      <c r="D10" s="14" t="s">
        <v>18</v>
      </c>
      <c r="E10" s="14"/>
      <c r="F10" s="14"/>
      <c r="G10" s="14" t="s">
        <v>18</v>
      </c>
      <c r="H10" s="14">
        <v>1</v>
      </c>
      <c r="I10" s="14" t="s">
        <v>18</v>
      </c>
      <c r="J10" s="28">
        <f t="shared" si="1"/>
        <v>1</v>
      </c>
      <c r="K10" s="52">
        <v>18.920000000000002</v>
      </c>
      <c r="L10" s="53">
        <f t="shared" si="0"/>
        <v>18.920000000000002</v>
      </c>
      <c r="M10" s="54"/>
    </row>
    <row r="11" spans="1:13" ht="24.95" customHeight="1" x14ac:dyDescent="0.25">
      <c r="A11" s="2" t="s">
        <v>177</v>
      </c>
      <c r="B11" s="2">
        <v>20010006</v>
      </c>
      <c r="C11" s="59" t="s">
        <v>214</v>
      </c>
      <c r="D11" s="14" t="s">
        <v>18</v>
      </c>
      <c r="E11" s="14"/>
      <c r="F11" s="14"/>
      <c r="G11" s="14" t="s">
        <v>18</v>
      </c>
      <c r="H11" s="14">
        <v>2</v>
      </c>
      <c r="I11" s="14" t="s">
        <v>18</v>
      </c>
      <c r="J11" s="28">
        <f t="shared" si="1"/>
        <v>2</v>
      </c>
      <c r="K11" s="52">
        <v>9.17</v>
      </c>
      <c r="L11" s="53">
        <f t="shared" si="0"/>
        <v>18.34</v>
      </c>
      <c r="M11" s="54"/>
    </row>
    <row r="12" spans="1:13" ht="24.95" customHeight="1" x14ac:dyDescent="0.25">
      <c r="A12" s="2" t="s">
        <v>177</v>
      </c>
      <c r="B12" s="2" t="s">
        <v>207</v>
      </c>
      <c r="C12" s="59" t="s">
        <v>208</v>
      </c>
      <c r="D12" s="14" t="s">
        <v>18</v>
      </c>
      <c r="E12" s="14" t="s">
        <v>209</v>
      </c>
      <c r="F12" s="14" t="s">
        <v>20</v>
      </c>
      <c r="G12" s="14" t="s">
        <v>18</v>
      </c>
      <c r="H12" s="60">
        <v>1</v>
      </c>
      <c r="I12" s="14" t="s">
        <v>18</v>
      </c>
      <c r="J12" s="28">
        <f t="shared" si="1"/>
        <v>1</v>
      </c>
      <c r="K12" s="52">
        <v>11.78</v>
      </c>
      <c r="L12" s="53">
        <f t="shared" si="0"/>
        <v>11.78</v>
      </c>
      <c r="M12" s="54"/>
    </row>
    <row r="13" spans="1:13" ht="24.95" customHeight="1" x14ac:dyDescent="0.25">
      <c r="A13" s="2" t="s">
        <v>177</v>
      </c>
      <c r="B13" s="2" t="s">
        <v>188</v>
      </c>
      <c r="C13" s="59" t="s">
        <v>189</v>
      </c>
      <c r="D13" s="14" t="s">
        <v>20</v>
      </c>
      <c r="E13" s="14" t="s">
        <v>108</v>
      </c>
      <c r="F13" s="14" t="s">
        <v>175</v>
      </c>
      <c r="G13" s="14" t="s">
        <v>20</v>
      </c>
      <c r="H13" s="60">
        <v>2</v>
      </c>
      <c r="I13" s="14" t="s">
        <v>178</v>
      </c>
      <c r="J13" s="28">
        <f t="shared" si="1"/>
        <v>2</v>
      </c>
      <c r="K13" s="52">
        <v>5.66</v>
      </c>
      <c r="L13" s="53">
        <f t="shared" si="0"/>
        <v>11.32</v>
      </c>
      <c r="M13" s="54"/>
    </row>
    <row r="14" spans="1:13" ht="24.95" customHeight="1" x14ac:dyDescent="0.25">
      <c r="A14" s="2"/>
      <c r="B14" s="2">
        <v>23922</v>
      </c>
      <c r="C14" s="59" t="s">
        <v>201</v>
      </c>
      <c r="D14" s="14"/>
      <c r="E14" s="14"/>
      <c r="F14" s="14"/>
      <c r="G14" s="14" t="s">
        <v>179</v>
      </c>
      <c r="H14" s="14"/>
      <c r="I14" s="14" t="s">
        <v>175</v>
      </c>
      <c r="J14" s="28">
        <v>5</v>
      </c>
      <c r="K14" s="57">
        <v>1.25</v>
      </c>
      <c r="L14" s="53">
        <f t="shared" si="0"/>
        <v>6.25</v>
      </c>
      <c r="M14" s="54"/>
    </row>
    <row r="15" spans="1:13" ht="24.95" customHeight="1" x14ac:dyDescent="0.25">
      <c r="A15" s="2" t="s">
        <v>2</v>
      </c>
      <c r="B15" s="2">
        <v>2319</v>
      </c>
      <c r="C15" s="59" t="s">
        <v>210</v>
      </c>
      <c r="D15" s="14" t="s">
        <v>20</v>
      </c>
      <c r="E15" s="14"/>
      <c r="F15" s="14"/>
      <c r="G15" s="14" t="s">
        <v>20</v>
      </c>
      <c r="H15" s="60">
        <v>1</v>
      </c>
      <c r="I15" s="14" t="s">
        <v>20</v>
      </c>
      <c r="J15" s="28">
        <f t="shared" ref="J15:J20" si="2">SUM(H15:H15)</f>
        <v>1</v>
      </c>
      <c r="K15" s="56">
        <v>4.28</v>
      </c>
      <c r="L15" s="53">
        <f t="shared" si="0"/>
        <v>4.28</v>
      </c>
      <c r="M15" s="54"/>
    </row>
    <row r="16" spans="1:13" ht="24.95" customHeight="1" x14ac:dyDescent="0.25">
      <c r="A16" s="2" t="s">
        <v>177</v>
      </c>
      <c r="B16" s="2" t="s">
        <v>191</v>
      </c>
      <c r="C16" s="59" t="s">
        <v>192</v>
      </c>
      <c r="D16" s="14" t="s">
        <v>20</v>
      </c>
      <c r="E16" s="14" t="s">
        <v>41</v>
      </c>
      <c r="F16" s="14" t="s">
        <v>175</v>
      </c>
      <c r="G16" s="14" t="s">
        <v>20</v>
      </c>
      <c r="H16" s="60">
        <v>1</v>
      </c>
      <c r="I16" s="14" t="s">
        <v>187</v>
      </c>
      <c r="J16" s="28">
        <f t="shared" si="2"/>
        <v>1</v>
      </c>
      <c r="K16" s="52">
        <v>3.05</v>
      </c>
      <c r="L16" s="53">
        <f t="shared" si="0"/>
        <v>3.05</v>
      </c>
      <c r="M16" s="54"/>
    </row>
    <row r="17" spans="1:13" ht="24.95" customHeight="1" x14ac:dyDescent="0.25">
      <c r="A17" s="2" t="s">
        <v>2</v>
      </c>
      <c r="B17" s="2">
        <v>330207</v>
      </c>
      <c r="C17" s="59" t="s">
        <v>212</v>
      </c>
      <c r="D17" s="14"/>
      <c r="E17" s="14"/>
      <c r="F17" s="14"/>
      <c r="G17" s="61" t="s">
        <v>185</v>
      </c>
      <c r="H17" s="60">
        <v>7</v>
      </c>
      <c r="I17" s="61" t="s">
        <v>185</v>
      </c>
      <c r="J17" s="28">
        <f t="shared" si="2"/>
        <v>7</v>
      </c>
      <c r="K17" s="52">
        <v>0.4</v>
      </c>
      <c r="L17" s="53">
        <f t="shared" si="0"/>
        <v>2.8000000000000003</v>
      </c>
      <c r="M17" s="54"/>
    </row>
    <row r="18" spans="1:13" ht="24.95" customHeight="1" x14ac:dyDescent="0.25">
      <c r="A18" s="2" t="s">
        <v>2</v>
      </c>
      <c r="B18" s="2">
        <v>260343</v>
      </c>
      <c r="C18" s="59" t="s">
        <v>198</v>
      </c>
      <c r="D18" s="14" t="s">
        <v>20</v>
      </c>
      <c r="E18" s="14"/>
      <c r="F18" s="14"/>
      <c r="G18" s="14" t="s">
        <v>20</v>
      </c>
      <c r="H18" s="60">
        <v>2</v>
      </c>
      <c r="I18" s="14" t="s">
        <v>20</v>
      </c>
      <c r="J18" s="28">
        <f t="shared" si="2"/>
        <v>2</v>
      </c>
      <c r="K18" s="52">
        <v>1.04</v>
      </c>
      <c r="L18" s="53">
        <f t="shared" si="0"/>
        <v>2.08</v>
      </c>
      <c r="M18" s="54"/>
    </row>
    <row r="19" spans="1:13" ht="24.95" customHeight="1" x14ac:dyDescent="0.25">
      <c r="A19" s="2" t="s">
        <v>177</v>
      </c>
      <c r="B19" s="2">
        <v>25020003</v>
      </c>
      <c r="C19" s="59" t="s">
        <v>211</v>
      </c>
      <c r="D19" s="14" t="s">
        <v>20</v>
      </c>
      <c r="E19" s="14" t="s">
        <v>41</v>
      </c>
      <c r="F19" s="14" t="s">
        <v>174</v>
      </c>
      <c r="G19" s="14" t="s">
        <v>20</v>
      </c>
      <c r="H19" s="60">
        <v>1</v>
      </c>
      <c r="I19" s="14" t="s">
        <v>20</v>
      </c>
      <c r="J19" s="28">
        <f t="shared" si="2"/>
        <v>1</v>
      </c>
      <c r="K19" s="52">
        <v>1.1200000000000001</v>
      </c>
      <c r="L19" s="53">
        <f t="shared" si="0"/>
        <v>1.1200000000000001</v>
      </c>
      <c r="M19" s="54"/>
    </row>
    <row r="20" spans="1:13" ht="24.95" customHeight="1" x14ac:dyDescent="0.25">
      <c r="A20" s="2" t="s">
        <v>177</v>
      </c>
      <c r="B20" s="2">
        <v>20010008</v>
      </c>
      <c r="C20" s="59" t="s">
        <v>186</v>
      </c>
      <c r="D20" s="14" t="s">
        <v>18</v>
      </c>
      <c r="E20" s="14" t="s">
        <v>180</v>
      </c>
      <c r="F20" s="14" t="s">
        <v>175</v>
      </c>
      <c r="G20" s="14" t="s">
        <v>175</v>
      </c>
      <c r="H20" s="60">
        <v>2</v>
      </c>
      <c r="I20" s="14" t="s">
        <v>175</v>
      </c>
      <c r="J20" s="28">
        <f t="shared" si="2"/>
        <v>2</v>
      </c>
      <c r="K20" s="52">
        <v>0.54</v>
      </c>
      <c r="L20" s="53">
        <f t="shared" si="0"/>
        <v>1.08</v>
      </c>
      <c r="M20" s="58">
        <f>SUM(L2:L20)</f>
        <v>690.28000000000009</v>
      </c>
    </row>
    <row r="21" spans="1:13" x14ac:dyDescent="0.25">
      <c r="B21"/>
    </row>
    <row r="22" spans="1:13" x14ac:dyDescent="0.25">
      <c r="B22"/>
    </row>
    <row r="23" spans="1:13" ht="15.75" thickBot="1" x14ac:dyDescent="0.3">
      <c r="B23"/>
    </row>
    <row r="24" spans="1:13" ht="15.75" thickBot="1" x14ac:dyDescent="0.3">
      <c r="B24"/>
      <c r="H24" s="43" t="s">
        <v>256</v>
      </c>
      <c r="I24" s="38"/>
      <c r="J24" s="45"/>
    </row>
    <row r="25" spans="1:13" x14ac:dyDescent="0.25">
      <c r="B25"/>
      <c r="H25" s="44"/>
      <c r="I25" s="39" t="s">
        <v>257</v>
      </c>
      <c r="J25" s="46">
        <f>+M20</f>
        <v>690.28000000000009</v>
      </c>
    </row>
    <row r="26" spans="1:13" ht="15.75" thickBot="1" x14ac:dyDescent="0.3">
      <c r="B26"/>
      <c r="H26" s="44"/>
      <c r="I26" s="40" t="s">
        <v>258</v>
      </c>
      <c r="J26" s="47">
        <f>+SALA!M30</f>
        <v>1867.1790000000003</v>
      </c>
    </row>
    <row r="27" spans="1:13" ht="15.75" thickBot="1" x14ac:dyDescent="0.3">
      <c r="B27"/>
      <c r="H27" s="43" t="s">
        <v>260</v>
      </c>
      <c r="I27" s="41" t="s">
        <v>14</v>
      </c>
      <c r="J27" s="48">
        <f>SUM(J25:J26)</f>
        <v>2557.4590000000003</v>
      </c>
    </row>
    <row r="28" spans="1:13" ht="15.75" thickBot="1" x14ac:dyDescent="0.3">
      <c r="B28"/>
      <c r="H28" s="43" t="s">
        <v>259</v>
      </c>
      <c r="I28" s="42"/>
      <c r="J28" s="49">
        <f>+DESEHECHABLE!M74</f>
        <v>16974.093999999994</v>
      </c>
    </row>
    <row r="29" spans="1:13" x14ac:dyDescent="0.25">
      <c r="B29"/>
    </row>
    <row r="30" spans="1:13" x14ac:dyDescent="0.25">
      <c r="B30"/>
    </row>
    <row r="31" spans="1:13" x14ac:dyDescent="0.25">
      <c r="B31"/>
    </row>
    <row r="32" spans="1:13" x14ac:dyDescent="0.25">
      <c r="B32"/>
    </row>
    <row r="33" spans="2:2" x14ac:dyDescent="0.25">
      <c r="B33"/>
    </row>
    <row r="34" spans="2:2" x14ac:dyDescent="0.25">
      <c r="B34"/>
    </row>
  </sheetData>
  <sheetProtection algorithmName="SHA-512" hashValue="SCw6yt7NxI2T7YTzx/qPvnwoOV/8F2igxae48tR9Z3tTLyhqJ1FT0nHHuB+jA70ivL+NOqYU+Wg9gAJpShXtBQ==" saltValue="pwGUKip5hSc+ZmfgQcAn8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L20">
    <sortCondition descending="1" ref="L2:L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046F-2BAE-4DC1-A446-2DC919C3900C}">
  <dimension ref="A1:M74"/>
  <sheetViews>
    <sheetView topLeftCell="A52" workbookViewId="0">
      <selection activeCell="C23" sqref="C23"/>
    </sheetView>
  </sheetViews>
  <sheetFormatPr defaultColWidth="9.140625" defaultRowHeight="15" x14ac:dyDescent="0.25"/>
  <cols>
    <col min="1" max="1" width="9.42578125" customWidth="1"/>
    <col min="2" max="2" width="52.42578125" customWidth="1"/>
    <col min="3" max="5" width="12.42578125" style="20" customWidth="1"/>
    <col min="6" max="6" width="15" style="20" customWidth="1"/>
    <col min="7" max="7" width="20.140625" style="20" customWidth="1"/>
    <col min="8" max="9" width="14.5703125" style="20" customWidth="1"/>
    <col min="10" max="10" width="12.28515625" style="20" customWidth="1"/>
    <col min="11" max="11" width="15.42578125" style="20" customWidth="1"/>
    <col min="12" max="12" width="20.140625" customWidth="1"/>
    <col min="13" max="13" width="12.28515625" customWidth="1"/>
  </cols>
  <sheetData>
    <row r="1" spans="1:13" s="6" customFormat="1" ht="33.75" customHeight="1" x14ac:dyDescent="0.25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15</v>
      </c>
      <c r="L1" s="5" t="s">
        <v>16</v>
      </c>
    </row>
    <row r="2" spans="1:13" ht="24.95" customHeight="1" x14ac:dyDescent="0.25">
      <c r="A2" s="1" t="s">
        <v>25</v>
      </c>
      <c r="B2" s="1" t="s">
        <v>26</v>
      </c>
      <c r="C2" s="2" t="s">
        <v>18</v>
      </c>
      <c r="D2" s="2" t="s">
        <v>27</v>
      </c>
      <c r="E2" s="2" t="s">
        <v>20</v>
      </c>
      <c r="F2" s="2" t="s">
        <v>18</v>
      </c>
      <c r="G2" s="7">
        <v>22</v>
      </c>
      <c r="H2" s="8">
        <v>2.5</v>
      </c>
      <c r="I2" s="14" t="s">
        <v>18</v>
      </c>
      <c r="J2" s="9">
        <f t="shared" ref="J2:J33" si="0">SUM(G2:H2)</f>
        <v>24.5</v>
      </c>
      <c r="K2" s="4">
        <v>54</v>
      </c>
      <c r="L2" s="11">
        <f t="shared" ref="L2:L33" si="1">K2*J2</f>
        <v>1323</v>
      </c>
    </row>
    <row r="3" spans="1:13" ht="24.95" customHeight="1" x14ac:dyDescent="0.25">
      <c r="A3" s="3">
        <v>23947</v>
      </c>
      <c r="B3" s="1" t="s">
        <v>28</v>
      </c>
      <c r="C3" s="2" t="s">
        <v>18</v>
      </c>
      <c r="D3" s="1" t="s">
        <v>29</v>
      </c>
      <c r="E3" s="1" t="s">
        <v>20</v>
      </c>
      <c r="F3" s="2" t="s">
        <v>18</v>
      </c>
      <c r="G3" s="7">
        <v>12</v>
      </c>
      <c r="H3" s="8"/>
      <c r="I3" s="14" t="s">
        <v>18</v>
      </c>
      <c r="J3" s="9">
        <f t="shared" si="0"/>
        <v>12</v>
      </c>
      <c r="K3" s="10">
        <v>85.25</v>
      </c>
      <c r="L3" s="11">
        <f t="shared" si="1"/>
        <v>1023</v>
      </c>
    </row>
    <row r="4" spans="1:13" ht="24.95" customHeight="1" x14ac:dyDescent="0.25">
      <c r="A4" s="1" t="s">
        <v>22</v>
      </c>
      <c r="B4" s="1" t="s">
        <v>23</v>
      </c>
      <c r="C4" s="2" t="s">
        <v>18</v>
      </c>
      <c r="D4" s="2" t="s">
        <v>24</v>
      </c>
      <c r="E4" s="2" t="s">
        <v>20</v>
      </c>
      <c r="F4" s="2" t="s">
        <v>18</v>
      </c>
      <c r="G4" s="7">
        <v>401</v>
      </c>
      <c r="H4" s="8">
        <v>4</v>
      </c>
      <c r="I4" s="14" t="s">
        <v>0</v>
      </c>
      <c r="J4" s="9">
        <f t="shared" si="0"/>
        <v>405</v>
      </c>
      <c r="K4" s="4">
        <v>2.33</v>
      </c>
      <c r="L4" s="11">
        <f t="shared" si="1"/>
        <v>943.65</v>
      </c>
    </row>
    <row r="5" spans="1:13" ht="24.95" customHeight="1" x14ac:dyDescent="0.25">
      <c r="A5" s="3"/>
      <c r="B5" s="1" t="s">
        <v>21</v>
      </c>
      <c r="C5" s="2"/>
      <c r="D5" s="2"/>
      <c r="E5" s="2"/>
      <c r="F5" s="2"/>
      <c r="G5" s="7"/>
      <c r="H5" s="8">
        <v>3</v>
      </c>
      <c r="I5" s="14" t="s">
        <v>18</v>
      </c>
      <c r="J5" s="9">
        <f t="shared" si="0"/>
        <v>3</v>
      </c>
      <c r="K5" s="10">
        <v>297</v>
      </c>
      <c r="L5" s="11">
        <f t="shared" si="1"/>
        <v>891</v>
      </c>
      <c r="M5" s="13"/>
    </row>
    <row r="6" spans="1:13" ht="24.95" customHeight="1" x14ac:dyDescent="0.25">
      <c r="A6" s="1" t="s">
        <v>36</v>
      </c>
      <c r="B6" s="1" t="s">
        <v>37</v>
      </c>
      <c r="C6" s="2" t="s">
        <v>18</v>
      </c>
      <c r="D6" s="2" t="s">
        <v>38</v>
      </c>
      <c r="E6" s="2" t="s">
        <v>20</v>
      </c>
      <c r="F6" s="2" t="s">
        <v>18</v>
      </c>
      <c r="G6" s="7">
        <v>8</v>
      </c>
      <c r="H6" s="8"/>
      <c r="I6" s="14" t="s">
        <v>18</v>
      </c>
      <c r="J6" s="9">
        <f t="shared" si="0"/>
        <v>8</v>
      </c>
      <c r="K6" s="15">
        <v>87.08</v>
      </c>
      <c r="L6" s="11">
        <f t="shared" si="1"/>
        <v>696.64</v>
      </c>
    </row>
    <row r="7" spans="1:13" ht="24.95" customHeight="1" x14ac:dyDescent="0.25">
      <c r="A7" s="1" t="s">
        <v>30</v>
      </c>
      <c r="B7" s="1" t="s">
        <v>31</v>
      </c>
      <c r="C7" s="2" t="s">
        <v>18</v>
      </c>
      <c r="D7" s="2" t="s">
        <v>32</v>
      </c>
      <c r="E7" s="2" t="s">
        <v>20</v>
      </c>
      <c r="F7" s="2" t="s">
        <v>18</v>
      </c>
      <c r="G7" s="7">
        <v>8</v>
      </c>
      <c r="H7" s="8"/>
      <c r="I7" s="14" t="s">
        <v>18</v>
      </c>
      <c r="J7" s="9">
        <f t="shared" si="0"/>
        <v>8</v>
      </c>
      <c r="K7" s="4">
        <v>85.73</v>
      </c>
      <c r="L7" s="11">
        <f t="shared" si="1"/>
        <v>685.84</v>
      </c>
    </row>
    <row r="8" spans="1:13" ht="24.95" customHeight="1" x14ac:dyDescent="0.25">
      <c r="A8" s="1" t="s">
        <v>33</v>
      </c>
      <c r="B8" s="1" t="s">
        <v>34</v>
      </c>
      <c r="C8" s="2" t="s">
        <v>18</v>
      </c>
      <c r="D8" s="2" t="s">
        <v>35</v>
      </c>
      <c r="E8" s="2" t="s">
        <v>20</v>
      </c>
      <c r="F8" s="2" t="s">
        <v>18</v>
      </c>
      <c r="G8" s="7">
        <v>232</v>
      </c>
      <c r="H8" s="8">
        <v>2</v>
      </c>
      <c r="I8" s="14" t="s">
        <v>0</v>
      </c>
      <c r="J8" s="9">
        <f t="shared" si="0"/>
        <v>234</v>
      </c>
      <c r="K8" s="4">
        <v>2.79</v>
      </c>
      <c r="L8" s="11">
        <f t="shared" si="1"/>
        <v>652.86</v>
      </c>
    </row>
    <row r="9" spans="1:13" ht="24.95" customHeight="1" x14ac:dyDescent="0.25">
      <c r="A9" s="3" t="s">
        <v>134</v>
      </c>
      <c r="B9" s="1" t="s">
        <v>135</v>
      </c>
      <c r="C9" s="2" t="s">
        <v>18</v>
      </c>
      <c r="D9" s="2" t="s">
        <v>54</v>
      </c>
      <c r="E9" s="2" t="s">
        <v>20</v>
      </c>
      <c r="F9" s="2" t="s">
        <v>18</v>
      </c>
      <c r="G9" s="7">
        <v>75</v>
      </c>
      <c r="H9" s="8">
        <v>2</v>
      </c>
      <c r="I9" s="12" t="s">
        <v>46</v>
      </c>
      <c r="J9" s="9">
        <f t="shared" si="0"/>
        <v>77</v>
      </c>
      <c r="K9" s="4">
        <v>7.58</v>
      </c>
      <c r="L9" s="11">
        <f t="shared" si="1"/>
        <v>583.66</v>
      </c>
    </row>
    <row r="10" spans="1:13" ht="24.95" customHeight="1" x14ac:dyDescent="0.25">
      <c r="A10" s="3" t="s">
        <v>47</v>
      </c>
      <c r="B10" s="1" t="s">
        <v>48</v>
      </c>
      <c r="C10" s="2" t="s">
        <v>18</v>
      </c>
      <c r="D10" s="2" t="s">
        <v>38</v>
      </c>
      <c r="E10" s="2" t="s">
        <v>20</v>
      </c>
      <c r="F10" s="2" t="s">
        <v>18</v>
      </c>
      <c r="G10" s="7">
        <v>6</v>
      </c>
      <c r="H10" s="8"/>
      <c r="I10" s="12" t="s">
        <v>49</v>
      </c>
      <c r="J10" s="9">
        <f t="shared" si="0"/>
        <v>6</v>
      </c>
      <c r="K10" s="4">
        <v>97.22</v>
      </c>
      <c r="L10" s="11">
        <f t="shared" si="1"/>
        <v>583.31999999999994</v>
      </c>
    </row>
    <row r="11" spans="1:13" ht="24.95" customHeight="1" x14ac:dyDescent="0.25">
      <c r="A11" s="3" t="s">
        <v>50</v>
      </c>
      <c r="B11" s="1" t="s">
        <v>51</v>
      </c>
      <c r="C11" s="2" t="s">
        <v>20</v>
      </c>
      <c r="D11" s="2" t="s">
        <v>41</v>
      </c>
      <c r="E11" s="2" t="s">
        <v>20</v>
      </c>
      <c r="F11" s="2" t="s">
        <v>20</v>
      </c>
      <c r="G11" s="7">
        <v>11</v>
      </c>
      <c r="H11" s="8"/>
      <c r="I11" s="12" t="s">
        <v>42</v>
      </c>
      <c r="J11" s="9">
        <f t="shared" si="0"/>
        <v>11</v>
      </c>
      <c r="K11" s="4">
        <v>71.59</v>
      </c>
      <c r="L11" s="11">
        <f t="shared" si="1"/>
        <v>787.49</v>
      </c>
    </row>
    <row r="12" spans="1:13" ht="24.95" customHeight="1" x14ac:dyDescent="0.25">
      <c r="A12" s="3" t="s">
        <v>55</v>
      </c>
      <c r="B12" s="1" t="s">
        <v>56</v>
      </c>
      <c r="C12" s="2" t="s">
        <v>18</v>
      </c>
      <c r="D12" s="2" t="s">
        <v>57</v>
      </c>
      <c r="E12" s="2" t="s">
        <v>20</v>
      </c>
      <c r="F12" s="2" t="s">
        <v>18</v>
      </c>
      <c r="G12" s="7">
        <v>9</v>
      </c>
      <c r="H12" s="8"/>
      <c r="I12" s="12" t="s">
        <v>46</v>
      </c>
      <c r="J12" s="9">
        <f t="shared" si="0"/>
        <v>9</v>
      </c>
      <c r="K12" s="4">
        <v>61.84</v>
      </c>
      <c r="L12" s="11">
        <f t="shared" si="1"/>
        <v>556.56000000000006</v>
      </c>
    </row>
    <row r="13" spans="1:13" ht="24.95" customHeight="1" x14ac:dyDescent="0.25">
      <c r="A13" s="3" t="s">
        <v>52</v>
      </c>
      <c r="B13" s="1" t="s">
        <v>53</v>
      </c>
      <c r="C13" s="2" t="s">
        <v>18</v>
      </c>
      <c r="D13" s="2" t="s">
        <v>54</v>
      </c>
      <c r="E13" s="2" t="s">
        <v>20</v>
      </c>
      <c r="F13" s="2" t="s">
        <v>18</v>
      </c>
      <c r="G13" s="7">
        <v>12</v>
      </c>
      <c r="H13" s="8">
        <v>1</v>
      </c>
      <c r="I13" s="14" t="s">
        <v>18</v>
      </c>
      <c r="J13" s="9">
        <f t="shared" si="0"/>
        <v>13</v>
      </c>
      <c r="K13" s="4">
        <v>39.380000000000003</v>
      </c>
      <c r="L13" s="11">
        <f t="shared" si="1"/>
        <v>511.94000000000005</v>
      </c>
    </row>
    <row r="14" spans="1:13" ht="24.95" customHeight="1" x14ac:dyDescent="0.25">
      <c r="A14" s="3" t="s">
        <v>87</v>
      </c>
      <c r="B14" s="1" t="s">
        <v>88</v>
      </c>
      <c r="C14" s="2" t="s">
        <v>18</v>
      </c>
      <c r="D14" s="2" t="s">
        <v>89</v>
      </c>
      <c r="E14" s="2" t="s">
        <v>20</v>
      </c>
      <c r="F14" s="2" t="s">
        <v>18</v>
      </c>
      <c r="G14" s="7">
        <v>5</v>
      </c>
      <c r="H14" s="8"/>
      <c r="I14" s="12" t="s">
        <v>46</v>
      </c>
      <c r="J14" s="9">
        <f t="shared" si="0"/>
        <v>5</v>
      </c>
      <c r="K14" s="4">
        <f>198.9/2</f>
        <v>99.45</v>
      </c>
      <c r="L14" s="11">
        <f t="shared" si="1"/>
        <v>497.25</v>
      </c>
    </row>
    <row r="15" spans="1:13" ht="24.95" customHeight="1" x14ac:dyDescent="0.25">
      <c r="A15" s="3" t="s">
        <v>63</v>
      </c>
      <c r="B15" s="1" t="s">
        <v>64</v>
      </c>
      <c r="C15" s="2" t="s">
        <v>60</v>
      </c>
      <c r="D15" s="2" t="s">
        <v>19</v>
      </c>
      <c r="E15" s="2" t="s">
        <v>20</v>
      </c>
      <c r="F15" s="2" t="s">
        <v>60</v>
      </c>
      <c r="G15" s="7">
        <v>7</v>
      </c>
      <c r="H15" s="8">
        <v>7</v>
      </c>
      <c r="I15" s="12" t="s">
        <v>65</v>
      </c>
      <c r="J15" s="9">
        <f t="shared" si="0"/>
        <v>14</v>
      </c>
      <c r="K15" s="4">
        <v>31.74</v>
      </c>
      <c r="L15" s="11">
        <f t="shared" si="1"/>
        <v>444.35999999999996</v>
      </c>
    </row>
    <row r="16" spans="1:13" ht="24.95" customHeight="1" x14ac:dyDescent="0.25">
      <c r="A16" s="1" t="s">
        <v>58</v>
      </c>
      <c r="B16" s="17" t="s">
        <v>59</v>
      </c>
      <c r="C16" s="2" t="s">
        <v>60</v>
      </c>
      <c r="D16" s="2" t="s">
        <v>61</v>
      </c>
      <c r="E16" s="2" t="s">
        <v>20</v>
      </c>
      <c r="F16" s="2" t="s">
        <v>18</v>
      </c>
      <c r="G16" s="7">
        <v>3</v>
      </c>
      <c r="H16" s="8">
        <v>5</v>
      </c>
      <c r="I16" s="14" t="s">
        <v>18</v>
      </c>
      <c r="J16" s="9">
        <f t="shared" si="0"/>
        <v>8</v>
      </c>
      <c r="K16" s="15">
        <v>49.25</v>
      </c>
      <c r="L16" s="11">
        <f t="shared" si="1"/>
        <v>394</v>
      </c>
    </row>
    <row r="17" spans="1:12" ht="24.95" customHeight="1" x14ac:dyDescent="0.25">
      <c r="A17" s="3">
        <v>31710</v>
      </c>
      <c r="B17" s="1" t="s">
        <v>78</v>
      </c>
      <c r="C17" s="2" t="s">
        <v>18</v>
      </c>
      <c r="D17" s="2" t="s">
        <v>38</v>
      </c>
      <c r="E17" s="2" t="s">
        <v>20</v>
      </c>
      <c r="F17" s="2" t="s">
        <v>18</v>
      </c>
      <c r="G17" s="7">
        <v>6</v>
      </c>
      <c r="H17" s="8"/>
      <c r="I17" s="14" t="s">
        <v>18</v>
      </c>
      <c r="J17" s="9">
        <f t="shared" si="0"/>
        <v>6</v>
      </c>
      <c r="K17" s="15">
        <v>63.71</v>
      </c>
      <c r="L17" s="11">
        <f t="shared" si="1"/>
        <v>382.26</v>
      </c>
    </row>
    <row r="18" spans="1:12" ht="24.95" customHeight="1" x14ac:dyDescent="0.25">
      <c r="A18" s="3">
        <v>33010</v>
      </c>
      <c r="B18" s="1" t="s">
        <v>82</v>
      </c>
      <c r="C18" s="2" t="s">
        <v>18</v>
      </c>
      <c r="D18" s="2" t="s">
        <v>29</v>
      </c>
      <c r="E18" s="2" t="s">
        <v>20</v>
      </c>
      <c r="F18" s="2" t="s">
        <v>18</v>
      </c>
      <c r="G18" s="7">
        <v>5</v>
      </c>
      <c r="H18" s="8">
        <v>1</v>
      </c>
      <c r="I18" s="14" t="s">
        <v>18</v>
      </c>
      <c r="J18" s="9">
        <f t="shared" si="0"/>
        <v>6</v>
      </c>
      <c r="K18" s="10">
        <v>61.45</v>
      </c>
      <c r="L18" s="11">
        <f t="shared" si="1"/>
        <v>368.70000000000005</v>
      </c>
    </row>
    <row r="19" spans="1:12" ht="24.95" customHeight="1" x14ac:dyDescent="0.25">
      <c r="A19" s="3"/>
      <c r="B19" s="1" t="s">
        <v>75</v>
      </c>
      <c r="C19" s="2"/>
      <c r="D19" s="2"/>
      <c r="E19" s="2"/>
      <c r="F19" s="2"/>
      <c r="G19" s="7">
        <v>20</v>
      </c>
      <c r="H19" s="8"/>
      <c r="I19" s="14" t="s">
        <v>20</v>
      </c>
      <c r="J19" s="9">
        <f t="shared" si="0"/>
        <v>20</v>
      </c>
      <c r="K19" s="15">
        <v>18.43</v>
      </c>
      <c r="L19" s="11">
        <f t="shared" si="1"/>
        <v>368.6</v>
      </c>
    </row>
    <row r="20" spans="1:12" ht="24.95" customHeight="1" x14ac:dyDescent="0.25">
      <c r="A20" s="3" t="s">
        <v>71</v>
      </c>
      <c r="B20" s="1" t="s">
        <v>72</v>
      </c>
      <c r="C20" s="2" t="s">
        <v>18</v>
      </c>
      <c r="D20" s="2" t="s">
        <v>54</v>
      </c>
      <c r="E20" s="2" t="s">
        <v>20</v>
      </c>
      <c r="F20" s="2" t="s">
        <v>18</v>
      </c>
      <c r="G20" s="7">
        <v>11</v>
      </c>
      <c r="H20" s="8">
        <v>1</v>
      </c>
      <c r="I20" s="12" t="s">
        <v>46</v>
      </c>
      <c r="J20" s="9">
        <f t="shared" si="0"/>
        <v>12</v>
      </c>
      <c r="K20" s="4">
        <v>30.2</v>
      </c>
      <c r="L20" s="11">
        <f t="shared" si="1"/>
        <v>362.4</v>
      </c>
    </row>
    <row r="21" spans="1:12" ht="24.95" customHeight="1" x14ac:dyDescent="0.25">
      <c r="A21" s="1" t="s">
        <v>43</v>
      </c>
      <c r="B21" s="1" t="s">
        <v>44</v>
      </c>
      <c r="C21" s="2" t="s">
        <v>18</v>
      </c>
      <c r="D21" s="2" t="s">
        <v>45</v>
      </c>
      <c r="E21" s="2"/>
      <c r="F21" s="16" t="s">
        <v>18</v>
      </c>
      <c r="G21" s="7">
        <v>4</v>
      </c>
      <c r="H21" s="8"/>
      <c r="I21" s="12" t="s">
        <v>46</v>
      </c>
      <c r="J21" s="9">
        <f t="shared" si="0"/>
        <v>4</v>
      </c>
      <c r="K21" s="4">
        <v>84.38</v>
      </c>
      <c r="L21" s="11">
        <f t="shared" si="1"/>
        <v>337.52</v>
      </c>
    </row>
    <row r="22" spans="1:12" ht="24.95" customHeight="1" x14ac:dyDescent="0.25">
      <c r="A22" s="3">
        <v>27457</v>
      </c>
      <c r="B22" s="3" t="s">
        <v>62</v>
      </c>
      <c r="C22" s="2"/>
      <c r="D22" s="2"/>
      <c r="E22" s="2"/>
      <c r="F22" s="16" t="s">
        <v>18</v>
      </c>
      <c r="G22" s="7">
        <v>2</v>
      </c>
      <c r="H22" s="8"/>
      <c r="I22" s="12" t="s">
        <v>46</v>
      </c>
      <c r="J22" s="9">
        <f t="shared" si="0"/>
        <v>2</v>
      </c>
      <c r="K22" s="4">
        <v>159.24</v>
      </c>
      <c r="L22" s="11">
        <f t="shared" si="1"/>
        <v>318.48</v>
      </c>
    </row>
    <row r="23" spans="1:12" ht="24.95" customHeight="1" x14ac:dyDescent="0.25">
      <c r="A23" s="3" t="s">
        <v>39</v>
      </c>
      <c r="B23" s="1" t="s">
        <v>40</v>
      </c>
      <c r="C23" s="2" t="s">
        <v>20</v>
      </c>
      <c r="D23" s="2" t="s">
        <v>41</v>
      </c>
      <c r="E23" s="2" t="s">
        <v>20</v>
      </c>
      <c r="F23" s="2" t="s">
        <v>20</v>
      </c>
      <c r="G23" s="7">
        <v>2</v>
      </c>
      <c r="H23" s="8"/>
      <c r="I23" s="12" t="s">
        <v>42</v>
      </c>
      <c r="J23" s="9">
        <f t="shared" si="0"/>
        <v>2</v>
      </c>
      <c r="K23" s="4">
        <v>147.61000000000001</v>
      </c>
      <c r="L23" s="11">
        <f t="shared" si="1"/>
        <v>295.22000000000003</v>
      </c>
    </row>
    <row r="24" spans="1:12" ht="24.95" customHeight="1" x14ac:dyDescent="0.25">
      <c r="A24" s="1" t="s">
        <v>91</v>
      </c>
      <c r="B24" s="1" t="s">
        <v>92</v>
      </c>
      <c r="C24" s="2" t="s">
        <v>18</v>
      </c>
      <c r="D24" s="2" t="s">
        <v>54</v>
      </c>
      <c r="E24" s="2" t="s">
        <v>20</v>
      </c>
      <c r="F24" s="2" t="s">
        <v>18</v>
      </c>
      <c r="G24" s="7">
        <v>8</v>
      </c>
      <c r="H24" s="8">
        <v>2</v>
      </c>
      <c r="I24" s="14" t="s">
        <v>18</v>
      </c>
      <c r="J24" s="9">
        <f t="shared" si="0"/>
        <v>10</v>
      </c>
      <c r="K24" s="4">
        <v>28.8</v>
      </c>
      <c r="L24" s="11">
        <f t="shared" si="1"/>
        <v>288</v>
      </c>
    </row>
    <row r="25" spans="1:12" ht="24.95" customHeight="1" x14ac:dyDescent="0.25">
      <c r="A25" s="3" t="s">
        <v>73</v>
      </c>
      <c r="B25" s="1" t="s">
        <v>74</v>
      </c>
      <c r="C25" s="2" t="s">
        <v>18</v>
      </c>
      <c r="D25" s="2" t="s">
        <v>38</v>
      </c>
      <c r="E25" s="2" t="s">
        <v>20</v>
      </c>
      <c r="F25" s="2" t="s">
        <v>18</v>
      </c>
      <c r="G25" s="7">
        <v>2</v>
      </c>
      <c r="H25" s="8"/>
      <c r="I25" s="12" t="s">
        <v>46</v>
      </c>
      <c r="J25" s="9">
        <f t="shared" si="0"/>
        <v>2</v>
      </c>
      <c r="K25" s="4">
        <v>130.19999999999999</v>
      </c>
      <c r="L25" s="11">
        <f t="shared" si="1"/>
        <v>260.39999999999998</v>
      </c>
    </row>
    <row r="26" spans="1:12" ht="24.95" customHeight="1" x14ac:dyDescent="0.25">
      <c r="A26" s="3" t="s">
        <v>131</v>
      </c>
      <c r="B26" s="1" t="s">
        <v>132</v>
      </c>
      <c r="C26" s="2"/>
      <c r="D26" s="2"/>
      <c r="E26" s="2"/>
      <c r="F26" s="2"/>
      <c r="G26" s="7">
        <v>35</v>
      </c>
      <c r="H26" s="8">
        <v>1</v>
      </c>
      <c r="I26" s="14" t="s">
        <v>18</v>
      </c>
      <c r="J26" s="9">
        <f t="shared" si="0"/>
        <v>36</v>
      </c>
      <c r="K26" s="4">
        <v>5.85</v>
      </c>
      <c r="L26" s="11">
        <f t="shared" si="1"/>
        <v>210.6</v>
      </c>
    </row>
    <row r="27" spans="1:12" ht="24.95" customHeight="1" x14ac:dyDescent="0.25">
      <c r="A27" s="3">
        <v>18326</v>
      </c>
      <c r="B27" s="3" t="s">
        <v>99</v>
      </c>
      <c r="C27" s="2"/>
      <c r="D27" s="2"/>
      <c r="E27" s="2"/>
      <c r="F27" s="16" t="s">
        <v>18</v>
      </c>
      <c r="G27" s="7">
        <v>1</v>
      </c>
      <c r="H27" s="8">
        <v>3</v>
      </c>
      <c r="I27" s="12" t="s">
        <v>46</v>
      </c>
      <c r="J27" s="9">
        <f t="shared" si="0"/>
        <v>4</v>
      </c>
      <c r="K27" s="4">
        <v>47.48</v>
      </c>
      <c r="L27" s="11">
        <f t="shared" si="1"/>
        <v>189.92</v>
      </c>
    </row>
    <row r="28" spans="1:12" ht="24.95" customHeight="1" x14ac:dyDescent="0.25">
      <c r="A28" s="3">
        <v>29925</v>
      </c>
      <c r="B28" s="1" t="s">
        <v>90</v>
      </c>
      <c r="C28" s="2" t="s">
        <v>18</v>
      </c>
      <c r="D28" s="2" t="s">
        <v>54</v>
      </c>
      <c r="E28" s="2" t="s">
        <v>20</v>
      </c>
      <c r="F28" s="2" t="s">
        <v>18</v>
      </c>
      <c r="G28" s="7">
        <v>2</v>
      </c>
      <c r="H28" s="8"/>
      <c r="I28" s="14" t="s">
        <v>18</v>
      </c>
      <c r="J28" s="9">
        <f t="shared" si="0"/>
        <v>2</v>
      </c>
      <c r="K28" s="15">
        <v>93.27</v>
      </c>
      <c r="L28" s="11">
        <f t="shared" si="1"/>
        <v>186.54</v>
      </c>
    </row>
    <row r="29" spans="1:12" ht="24.95" customHeight="1" x14ac:dyDescent="0.25">
      <c r="A29" s="3" t="s">
        <v>69</v>
      </c>
      <c r="B29" s="1" t="s">
        <v>70</v>
      </c>
      <c r="C29" s="2" t="s">
        <v>18</v>
      </c>
      <c r="D29" s="2" t="s">
        <v>54</v>
      </c>
      <c r="E29" s="2" t="s">
        <v>20</v>
      </c>
      <c r="F29" s="2" t="s">
        <v>18</v>
      </c>
      <c r="G29" s="7">
        <v>2</v>
      </c>
      <c r="H29" s="8">
        <v>1</v>
      </c>
      <c r="I29" s="12" t="s">
        <v>46</v>
      </c>
      <c r="J29" s="9">
        <f t="shared" si="0"/>
        <v>3</v>
      </c>
      <c r="K29" s="4">
        <v>61.83</v>
      </c>
      <c r="L29" s="11">
        <f t="shared" si="1"/>
        <v>185.49</v>
      </c>
    </row>
    <row r="30" spans="1:12" ht="24.95" customHeight="1" x14ac:dyDescent="0.25">
      <c r="A30" s="3">
        <v>27074</v>
      </c>
      <c r="B30" s="1" t="s">
        <v>165</v>
      </c>
      <c r="C30" s="1" t="s">
        <v>60</v>
      </c>
      <c r="D30" s="1" t="s">
        <v>166</v>
      </c>
      <c r="E30" s="1"/>
      <c r="F30" s="1" t="s">
        <v>167</v>
      </c>
      <c r="G30" s="7">
        <v>90</v>
      </c>
      <c r="H30" s="1"/>
      <c r="I30" s="14" t="s">
        <v>167</v>
      </c>
      <c r="J30" s="1">
        <f t="shared" si="0"/>
        <v>90</v>
      </c>
      <c r="K30" s="1">
        <v>2.0299999999999998</v>
      </c>
      <c r="L30" s="24">
        <f t="shared" si="1"/>
        <v>182.7</v>
      </c>
    </row>
    <row r="31" spans="1:12" ht="24.95" customHeight="1" x14ac:dyDescent="0.25">
      <c r="A31" s="1"/>
      <c r="B31" s="1" t="s">
        <v>164</v>
      </c>
      <c r="C31" s="1"/>
      <c r="D31" s="1"/>
      <c r="E31" s="1"/>
      <c r="F31" s="1" t="s">
        <v>0</v>
      </c>
      <c r="G31" s="7">
        <v>14</v>
      </c>
      <c r="H31" s="1"/>
      <c r="I31" s="14" t="s">
        <v>168</v>
      </c>
      <c r="J31" s="9">
        <f t="shared" si="0"/>
        <v>14</v>
      </c>
      <c r="K31" s="15">
        <v>13</v>
      </c>
      <c r="L31" s="11">
        <f t="shared" si="1"/>
        <v>182</v>
      </c>
    </row>
    <row r="32" spans="1:12" ht="24.95" customHeight="1" x14ac:dyDescent="0.25">
      <c r="A32" s="3">
        <v>25060</v>
      </c>
      <c r="B32" s="1" t="s">
        <v>17</v>
      </c>
      <c r="C32" s="2" t="s">
        <v>18</v>
      </c>
      <c r="D32" s="2" t="s">
        <v>19</v>
      </c>
      <c r="E32" s="2" t="s">
        <v>20</v>
      </c>
      <c r="F32" s="2" t="s">
        <v>18</v>
      </c>
      <c r="G32" s="7">
        <v>2</v>
      </c>
      <c r="H32" s="8"/>
      <c r="I32" s="14" t="s">
        <v>46</v>
      </c>
      <c r="J32" s="9">
        <f t="shared" si="0"/>
        <v>2</v>
      </c>
      <c r="K32" s="10">
        <v>79.36</v>
      </c>
      <c r="L32" s="11">
        <f t="shared" si="1"/>
        <v>158.72</v>
      </c>
    </row>
    <row r="33" spans="1:12" ht="24.95" customHeight="1" x14ac:dyDescent="0.25">
      <c r="A33" s="3" t="s">
        <v>97</v>
      </c>
      <c r="B33" s="1" t="s">
        <v>98</v>
      </c>
      <c r="C33" s="2" t="s">
        <v>18</v>
      </c>
      <c r="D33" s="2" t="s">
        <v>89</v>
      </c>
      <c r="E33" s="2" t="s">
        <v>20</v>
      </c>
      <c r="F33" s="2" t="s">
        <v>18</v>
      </c>
      <c r="G33" s="7">
        <v>5</v>
      </c>
      <c r="H33" s="8"/>
      <c r="I33" s="12" t="s">
        <v>20</v>
      </c>
      <c r="J33" s="9">
        <f t="shared" si="0"/>
        <v>5</v>
      </c>
      <c r="K33" s="4">
        <v>31.68</v>
      </c>
      <c r="L33" s="11">
        <f t="shared" si="1"/>
        <v>158.4</v>
      </c>
    </row>
    <row r="34" spans="1:12" ht="24.95" customHeight="1" x14ac:dyDescent="0.25">
      <c r="A34" s="3">
        <v>20506</v>
      </c>
      <c r="B34" s="3" t="s">
        <v>100</v>
      </c>
      <c r="C34" s="2"/>
      <c r="D34" s="2"/>
      <c r="E34" s="2"/>
      <c r="F34" s="16" t="s">
        <v>18</v>
      </c>
      <c r="G34" s="7">
        <v>6</v>
      </c>
      <c r="H34" s="8"/>
      <c r="I34" s="12" t="s">
        <v>46</v>
      </c>
      <c r="J34" s="9">
        <f t="shared" ref="J34:J65" si="2">SUM(G34:H34)</f>
        <v>6</v>
      </c>
      <c r="K34" s="4">
        <v>25.28</v>
      </c>
      <c r="L34" s="11">
        <f t="shared" ref="L34:L65" si="3">K34*J34</f>
        <v>151.68</v>
      </c>
    </row>
    <row r="35" spans="1:12" ht="24.95" customHeight="1" x14ac:dyDescent="0.25">
      <c r="A35" s="1" t="s">
        <v>104</v>
      </c>
      <c r="B35" s="1" t="s">
        <v>105</v>
      </c>
      <c r="C35" s="2" t="s">
        <v>18</v>
      </c>
      <c r="D35" s="2" t="s">
        <v>54</v>
      </c>
      <c r="E35" s="2" t="s">
        <v>20</v>
      </c>
      <c r="F35" s="2" t="s">
        <v>18</v>
      </c>
      <c r="G35" s="7">
        <v>7</v>
      </c>
      <c r="H35" s="8"/>
      <c r="I35" s="14" t="s">
        <v>18</v>
      </c>
      <c r="J35" s="9">
        <f t="shared" si="2"/>
        <v>7</v>
      </c>
      <c r="K35" s="4">
        <v>19.77</v>
      </c>
      <c r="L35" s="11">
        <f t="shared" si="3"/>
        <v>138.38999999999999</v>
      </c>
    </row>
    <row r="36" spans="1:12" ht="24.95" customHeight="1" x14ac:dyDescent="0.25">
      <c r="A36" s="3">
        <v>25556</v>
      </c>
      <c r="B36" s="1" t="s">
        <v>103</v>
      </c>
      <c r="C36" s="2"/>
      <c r="D36" s="2"/>
      <c r="E36" s="2"/>
      <c r="F36" s="2"/>
      <c r="G36" s="7">
        <v>5</v>
      </c>
      <c r="H36" s="8"/>
      <c r="I36" s="14" t="s">
        <v>42</v>
      </c>
      <c r="J36" s="9">
        <f t="shared" si="2"/>
        <v>5</v>
      </c>
      <c r="K36" s="4">
        <v>25.31</v>
      </c>
      <c r="L36" s="11">
        <f t="shared" si="3"/>
        <v>126.55</v>
      </c>
    </row>
    <row r="37" spans="1:12" ht="24.95" customHeight="1" x14ac:dyDescent="0.25">
      <c r="A37" s="3" t="s">
        <v>79</v>
      </c>
      <c r="B37" s="1" t="s">
        <v>80</v>
      </c>
      <c r="C37" s="2" t="s">
        <v>60</v>
      </c>
      <c r="D37" s="2" t="s">
        <v>81</v>
      </c>
      <c r="E37" s="2" t="s">
        <v>20</v>
      </c>
      <c r="F37" s="2" t="s">
        <v>60</v>
      </c>
      <c r="G37" s="7"/>
      <c r="H37" s="8">
        <v>3</v>
      </c>
      <c r="I37" s="12" t="s">
        <v>65</v>
      </c>
      <c r="J37" s="9">
        <f t="shared" si="2"/>
        <v>3</v>
      </c>
      <c r="K37" s="4">
        <v>40.049999999999997</v>
      </c>
      <c r="L37" s="11">
        <f t="shared" si="3"/>
        <v>120.14999999999999</v>
      </c>
    </row>
    <row r="38" spans="1:12" ht="24.95" customHeight="1" x14ac:dyDescent="0.25">
      <c r="A38" s="3">
        <v>15854</v>
      </c>
      <c r="B38" s="1" t="s">
        <v>83</v>
      </c>
      <c r="C38" s="2" t="s">
        <v>18</v>
      </c>
      <c r="D38" s="1" t="s">
        <v>84</v>
      </c>
      <c r="E38" s="1"/>
      <c r="F38" s="2" t="s">
        <v>18</v>
      </c>
      <c r="G38" s="2">
        <v>5</v>
      </c>
      <c r="H38" s="2"/>
      <c r="I38" s="14" t="s">
        <v>18</v>
      </c>
      <c r="J38" s="9">
        <f t="shared" si="2"/>
        <v>5</v>
      </c>
      <c r="K38" s="15">
        <v>23.05</v>
      </c>
      <c r="L38" s="11">
        <f t="shared" si="3"/>
        <v>115.25</v>
      </c>
    </row>
    <row r="39" spans="1:12" ht="24.95" customHeight="1" x14ac:dyDescent="0.25">
      <c r="A39" s="3" t="s">
        <v>142</v>
      </c>
      <c r="B39" s="1" t="s">
        <v>143</v>
      </c>
      <c r="C39" s="2"/>
      <c r="D39" s="2"/>
      <c r="E39" s="2"/>
      <c r="F39" s="2"/>
      <c r="G39" s="7">
        <v>17</v>
      </c>
      <c r="H39" s="8">
        <v>1</v>
      </c>
      <c r="I39" s="14" t="s">
        <v>18</v>
      </c>
      <c r="J39" s="9">
        <f t="shared" si="2"/>
        <v>18</v>
      </c>
      <c r="K39" s="4">
        <v>5.68</v>
      </c>
      <c r="L39" s="11">
        <f t="shared" si="3"/>
        <v>102.24</v>
      </c>
    </row>
    <row r="40" spans="1:12" ht="24.95" customHeight="1" x14ac:dyDescent="0.25">
      <c r="A40" s="3">
        <v>27403</v>
      </c>
      <c r="B40" s="1" t="s">
        <v>68</v>
      </c>
      <c r="C40" s="2" t="s">
        <v>18</v>
      </c>
      <c r="D40" s="2" t="s">
        <v>24</v>
      </c>
      <c r="E40" s="2" t="s">
        <v>20</v>
      </c>
      <c r="F40" s="2" t="s">
        <v>18</v>
      </c>
      <c r="G40" s="7">
        <v>32</v>
      </c>
      <c r="H40" s="8"/>
      <c r="I40" s="14" t="s">
        <v>0</v>
      </c>
      <c r="J40" s="9">
        <f t="shared" si="2"/>
        <v>32</v>
      </c>
      <c r="K40" s="10">
        <v>2.59</v>
      </c>
      <c r="L40" s="11">
        <f t="shared" si="3"/>
        <v>82.88</v>
      </c>
    </row>
    <row r="41" spans="1:12" ht="24.95" customHeight="1" x14ac:dyDescent="0.25">
      <c r="A41" s="3" t="s">
        <v>127</v>
      </c>
      <c r="B41" s="1" t="s">
        <v>128</v>
      </c>
      <c r="C41" s="2" t="s">
        <v>18</v>
      </c>
      <c r="D41" s="2" t="s">
        <v>54</v>
      </c>
      <c r="E41" s="2" t="s">
        <v>20</v>
      </c>
      <c r="F41" s="2" t="s">
        <v>18</v>
      </c>
      <c r="G41" s="7">
        <v>3</v>
      </c>
      <c r="H41" s="8">
        <v>1</v>
      </c>
      <c r="I41" s="12" t="s">
        <v>46</v>
      </c>
      <c r="J41" s="9">
        <f t="shared" si="2"/>
        <v>4</v>
      </c>
      <c r="K41" s="4">
        <v>19.649999999999999</v>
      </c>
      <c r="L41" s="11">
        <f t="shared" si="3"/>
        <v>78.599999999999994</v>
      </c>
    </row>
    <row r="42" spans="1:12" ht="24.95" customHeight="1" x14ac:dyDescent="0.25">
      <c r="A42" s="3" t="s">
        <v>114</v>
      </c>
      <c r="B42" s="1" t="s">
        <v>115</v>
      </c>
      <c r="C42" s="2" t="s">
        <v>20</v>
      </c>
      <c r="D42" s="2" t="s">
        <v>41</v>
      </c>
      <c r="E42" s="2" t="s">
        <v>20</v>
      </c>
      <c r="F42" s="2" t="s">
        <v>20</v>
      </c>
      <c r="G42" s="7">
        <v>7</v>
      </c>
      <c r="H42" s="8">
        <v>1</v>
      </c>
      <c r="I42" s="12" t="s">
        <v>42</v>
      </c>
      <c r="J42" s="9">
        <f t="shared" si="2"/>
        <v>8</v>
      </c>
      <c r="K42" s="4">
        <v>9.5</v>
      </c>
      <c r="L42" s="11">
        <f t="shared" si="3"/>
        <v>76</v>
      </c>
    </row>
    <row r="43" spans="1:12" ht="24.95" customHeight="1" x14ac:dyDescent="0.25">
      <c r="A43" s="3" t="s">
        <v>101</v>
      </c>
      <c r="B43" s="1" t="s">
        <v>102</v>
      </c>
      <c r="C43" s="2" t="s">
        <v>18</v>
      </c>
      <c r="D43" s="2" t="s">
        <v>54</v>
      </c>
      <c r="E43" s="2" t="s">
        <v>20</v>
      </c>
      <c r="F43" s="2" t="s">
        <v>18</v>
      </c>
      <c r="G43" s="7">
        <v>1</v>
      </c>
      <c r="H43" s="8"/>
      <c r="I43" s="12" t="s">
        <v>46</v>
      </c>
      <c r="J43" s="9">
        <f t="shared" si="2"/>
        <v>1</v>
      </c>
      <c r="K43" s="4">
        <v>74.92</v>
      </c>
      <c r="L43" s="11">
        <f t="shared" si="3"/>
        <v>74.92</v>
      </c>
    </row>
    <row r="44" spans="1:12" ht="24.95" customHeight="1" x14ac:dyDescent="0.25">
      <c r="A44" s="3" t="s">
        <v>85</v>
      </c>
      <c r="B44" s="1" t="s">
        <v>86</v>
      </c>
      <c r="C44" s="2" t="s">
        <v>20</v>
      </c>
      <c r="D44" s="2" t="s">
        <v>41</v>
      </c>
      <c r="E44" s="2" t="s">
        <v>20</v>
      </c>
      <c r="F44" s="2" t="s">
        <v>20</v>
      </c>
      <c r="G44" s="7">
        <v>1</v>
      </c>
      <c r="H44" s="8">
        <v>1</v>
      </c>
      <c r="I44" s="12" t="s">
        <v>42</v>
      </c>
      <c r="J44" s="9">
        <f t="shared" si="2"/>
        <v>2</v>
      </c>
      <c r="K44" s="4">
        <v>36.049999999999997</v>
      </c>
      <c r="L44" s="11">
        <f t="shared" si="3"/>
        <v>72.099999999999994</v>
      </c>
    </row>
    <row r="45" spans="1:12" ht="24.95" customHeight="1" x14ac:dyDescent="0.25">
      <c r="A45" s="3">
        <v>20231</v>
      </c>
      <c r="B45" s="3" t="s">
        <v>116</v>
      </c>
      <c r="C45" s="2"/>
      <c r="D45" s="2"/>
      <c r="E45" s="2"/>
      <c r="F45" s="16" t="s">
        <v>18</v>
      </c>
      <c r="G45" s="7">
        <v>1</v>
      </c>
      <c r="H45" s="8">
        <v>1</v>
      </c>
      <c r="I45" s="12" t="s">
        <v>46</v>
      </c>
      <c r="J45" s="9">
        <f t="shared" si="2"/>
        <v>2</v>
      </c>
      <c r="K45" s="4">
        <v>34.22</v>
      </c>
      <c r="L45" s="11">
        <f t="shared" si="3"/>
        <v>68.44</v>
      </c>
    </row>
    <row r="46" spans="1:12" ht="24.95" customHeight="1" x14ac:dyDescent="0.25">
      <c r="A46" s="3" t="s">
        <v>117</v>
      </c>
      <c r="B46" s="1" t="s">
        <v>118</v>
      </c>
      <c r="C46" s="2" t="s">
        <v>18</v>
      </c>
      <c r="D46" s="2" t="s">
        <v>54</v>
      </c>
      <c r="E46" s="2" t="s">
        <v>20</v>
      </c>
      <c r="F46" s="2" t="s">
        <v>18</v>
      </c>
      <c r="G46" s="7">
        <v>1</v>
      </c>
      <c r="H46" s="8">
        <v>1</v>
      </c>
      <c r="I46" s="14" t="s">
        <v>18</v>
      </c>
      <c r="J46" s="9">
        <f t="shared" si="2"/>
        <v>2</v>
      </c>
      <c r="K46" s="4">
        <v>34.15</v>
      </c>
      <c r="L46" s="11">
        <f t="shared" si="3"/>
        <v>68.3</v>
      </c>
    </row>
    <row r="47" spans="1:12" ht="24.95" customHeight="1" x14ac:dyDescent="0.25">
      <c r="A47" s="1">
        <v>31559</v>
      </c>
      <c r="B47" s="3" t="s">
        <v>66</v>
      </c>
      <c r="C47" s="2" t="s">
        <v>18</v>
      </c>
      <c r="D47" s="2" t="s">
        <v>67</v>
      </c>
      <c r="E47" s="2" t="s">
        <v>20</v>
      </c>
      <c r="F47" s="2" t="s">
        <v>18</v>
      </c>
      <c r="G47" s="7"/>
      <c r="H47" s="8">
        <v>1</v>
      </c>
      <c r="I47" s="14" t="s">
        <v>18</v>
      </c>
      <c r="J47" s="9">
        <f t="shared" si="2"/>
        <v>1</v>
      </c>
      <c r="K47" s="4">
        <v>65</v>
      </c>
      <c r="L47" s="11">
        <f t="shared" si="3"/>
        <v>65</v>
      </c>
    </row>
    <row r="48" spans="1:12" ht="24.95" customHeight="1" x14ac:dyDescent="0.25">
      <c r="A48" s="1" t="s">
        <v>124</v>
      </c>
      <c r="B48" s="1" t="s">
        <v>125</v>
      </c>
      <c r="C48" s="2" t="s">
        <v>18</v>
      </c>
      <c r="D48" s="2" t="s">
        <v>54</v>
      </c>
      <c r="E48" s="2" t="s">
        <v>20</v>
      </c>
      <c r="F48" s="2" t="s">
        <v>18</v>
      </c>
      <c r="G48" s="7">
        <v>2</v>
      </c>
      <c r="H48" s="1"/>
      <c r="I48" s="14" t="s">
        <v>18</v>
      </c>
      <c r="J48" s="9">
        <f t="shared" si="2"/>
        <v>2</v>
      </c>
      <c r="K48" s="10">
        <v>30.02</v>
      </c>
      <c r="L48" s="11">
        <f t="shared" si="3"/>
        <v>60.04</v>
      </c>
    </row>
    <row r="49" spans="1:12" ht="24.95" customHeight="1" x14ac:dyDescent="0.25">
      <c r="A49" s="3" t="s">
        <v>136</v>
      </c>
      <c r="B49" s="1" t="s">
        <v>137</v>
      </c>
      <c r="C49" s="2" t="s">
        <v>18</v>
      </c>
      <c r="D49" s="2" t="s">
        <v>54</v>
      </c>
      <c r="E49" s="2" t="s">
        <v>20</v>
      </c>
      <c r="F49" s="2" t="s">
        <v>18</v>
      </c>
      <c r="G49" s="7">
        <v>1</v>
      </c>
      <c r="H49" s="8"/>
      <c r="I49" s="12" t="s">
        <v>18</v>
      </c>
      <c r="J49" s="9">
        <f t="shared" si="2"/>
        <v>1</v>
      </c>
      <c r="K49" s="4">
        <v>52.1</v>
      </c>
      <c r="L49" s="11">
        <f t="shared" si="3"/>
        <v>52.1</v>
      </c>
    </row>
    <row r="50" spans="1:12" ht="24.95" customHeight="1" x14ac:dyDescent="0.25">
      <c r="A50" s="3" t="s">
        <v>109</v>
      </c>
      <c r="B50" s="1" t="s">
        <v>110</v>
      </c>
      <c r="C50" s="2" t="s">
        <v>18</v>
      </c>
      <c r="D50" s="2" t="s">
        <v>108</v>
      </c>
      <c r="E50" s="2" t="s">
        <v>20</v>
      </c>
      <c r="F50" s="2" t="s">
        <v>18</v>
      </c>
      <c r="G50" s="7">
        <v>6</v>
      </c>
      <c r="H50" s="8"/>
      <c r="I50" s="12" t="s">
        <v>42</v>
      </c>
      <c r="J50" s="9">
        <f t="shared" si="2"/>
        <v>6</v>
      </c>
      <c r="K50" s="4">
        <f>22.15/3</f>
        <v>7.3833333333333329</v>
      </c>
      <c r="L50" s="11">
        <f t="shared" si="3"/>
        <v>44.3</v>
      </c>
    </row>
    <row r="51" spans="1:12" ht="24.95" customHeight="1" x14ac:dyDescent="0.25">
      <c r="A51" s="3" t="s">
        <v>111</v>
      </c>
      <c r="B51" s="1" t="s">
        <v>112</v>
      </c>
      <c r="C51" s="2"/>
      <c r="D51" s="2"/>
      <c r="E51" s="2"/>
      <c r="F51" s="2"/>
      <c r="G51" s="7">
        <v>2</v>
      </c>
      <c r="H51" s="8"/>
      <c r="I51" s="14" t="s">
        <v>42</v>
      </c>
      <c r="J51" s="9">
        <f t="shared" si="2"/>
        <v>2</v>
      </c>
      <c r="K51" s="4">
        <v>21.41</v>
      </c>
      <c r="L51" s="11">
        <f t="shared" si="3"/>
        <v>42.82</v>
      </c>
    </row>
    <row r="52" spans="1:12" ht="24.95" customHeight="1" x14ac:dyDescent="0.25">
      <c r="A52" s="1" t="s">
        <v>121</v>
      </c>
      <c r="B52" s="1" t="s">
        <v>122</v>
      </c>
      <c r="C52" s="2" t="s">
        <v>18</v>
      </c>
      <c r="D52" s="2" t="s">
        <v>123</v>
      </c>
      <c r="E52" s="2" t="s">
        <v>20</v>
      </c>
      <c r="F52" s="2" t="s">
        <v>18</v>
      </c>
      <c r="G52" s="7">
        <v>1</v>
      </c>
      <c r="H52" s="8"/>
      <c r="I52" s="14" t="s">
        <v>18</v>
      </c>
      <c r="J52" s="9">
        <f t="shared" si="2"/>
        <v>1</v>
      </c>
      <c r="K52" s="4">
        <v>40.24</v>
      </c>
      <c r="L52" s="11">
        <f t="shared" si="3"/>
        <v>40.24</v>
      </c>
    </row>
    <row r="53" spans="1:12" ht="24.95" customHeight="1" x14ac:dyDescent="0.25">
      <c r="A53" s="3" t="s">
        <v>76</v>
      </c>
      <c r="B53" s="1" t="s">
        <v>77</v>
      </c>
      <c r="C53" s="2" t="s">
        <v>18</v>
      </c>
      <c r="D53" s="2" t="s">
        <v>35</v>
      </c>
      <c r="E53" s="2" t="s">
        <v>20</v>
      </c>
      <c r="F53" s="2" t="s">
        <v>18</v>
      </c>
      <c r="G53" s="7"/>
      <c r="H53" s="8">
        <v>2</v>
      </c>
      <c r="I53" s="12"/>
      <c r="J53" s="9">
        <f t="shared" si="2"/>
        <v>2</v>
      </c>
      <c r="K53" s="4">
        <v>19.649999999999999</v>
      </c>
      <c r="L53" s="11">
        <f t="shared" si="3"/>
        <v>39.299999999999997</v>
      </c>
    </row>
    <row r="54" spans="1:12" ht="24.95" customHeight="1" x14ac:dyDescent="0.25">
      <c r="A54" s="18" t="s">
        <v>138</v>
      </c>
      <c r="B54" s="19" t="s">
        <v>139</v>
      </c>
      <c r="C54" s="2"/>
      <c r="D54" s="2"/>
      <c r="E54" s="2"/>
      <c r="F54" s="2"/>
      <c r="G54" s="7">
        <v>1</v>
      </c>
      <c r="H54" s="8"/>
      <c r="I54" s="14" t="s">
        <v>42</v>
      </c>
      <c r="J54" s="9">
        <f t="shared" si="2"/>
        <v>1</v>
      </c>
      <c r="K54" s="15">
        <v>34.200000000000003</v>
      </c>
      <c r="L54" s="11">
        <f t="shared" si="3"/>
        <v>34.200000000000003</v>
      </c>
    </row>
    <row r="55" spans="1:12" ht="24.95" customHeight="1" x14ac:dyDescent="0.25">
      <c r="A55" s="3" t="s">
        <v>129</v>
      </c>
      <c r="B55" s="1" t="s">
        <v>130</v>
      </c>
      <c r="C55" s="2" t="s">
        <v>18</v>
      </c>
      <c r="D55" s="2" t="s">
        <v>89</v>
      </c>
      <c r="E55" s="2" t="s">
        <v>20</v>
      </c>
      <c r="F55" s="2" t="s">
        <v>18</v>
      </c>
      <c r="G55" s="7">
        <v>1</v>
      </c>
      <c r="H55" s="8">
        <v>1</v>
      </c>
      <c r="I55" s="12" t="s">
        <v>42</v>
      </c>
      <c r="J55" s="9">
        <f t="shared" si="2"/>
        <v>2</v>
      </c>
      <c r="K55" s="4">
        <f>33.78/2</f>
        <v>16.89</v>
      </c>
      <c r="L55" s="11">
        <f t="shared" si="3"/>
        <v>33.78</v>
      </c>
    </row>
    <row r="56" spans="1:12" ht="24.95" customHeight="1" x14ac:dyDescent="0.25">
      <c r="A56" s="3" t="s">
        <v>106</v>
      </c>
      <c r="B56" s="1" t="s">
        <v>107</v>
      </c>
      <c r="C56" s="2" t="s">
        <v>18</v>
      </c>
      <c r="D56" s="2" t="s">
        <v>108</v>
      </c>
      <c r="E56" s="2" t="s">
        <v>20</v>
      </c>
      <c r="F56" s="2" t="s">
        <v>18</v>
      </c>
      <c r="G56" s="7">
        <v>3</v>
      </c>
      <c r="H56" s="8"/>
      <c r="I56" s="12" t="s">
        <v>42</v>
      </c>
      <c r="J56" s="9">
        <f t="shared" si="2"/>
        <v>3</v>
      </c>
      <c r="K56" s="4">
        <f>33.6/3</f>
        <v>11.200000000000001</v>
      </c>
      <c r="L56" s="11">
        <f t="shared" si="3"/>
        <v>33.6</v>
      </c>
    </row>
    <row r="57" spans="1:12" ht="24.95" customHeight="1" x14ac:dyDescent="0.25">
      <c r="A57" s="3">
        <v>27250</v>
      </c>
      <c r="B57" s="1" t="s">
        <v>133</v>
      </c>
      <c r="C57" s="2"/>
      <c r="D57" s="2"/>
      <c r="E57" s="2"/>
      <c r="F57" s="2" t="s">
        <v>20</v>
      </c>
      <c r="G57" s="7">
        <v>3</v>
      </c>
      <c r="H57" s="8">
        <v>1</v>
      </c>
      <c r="I57" s="14" t="s">
        <v>42</v>
      </c>
      <c r="J57" s="9">
        <f t="shared" si="2"/>
        <v>4</v>
      </c>
      <c r="K57" s="4">
        <v>7.6</v>
      </c>
      <c r="L57" s="11">
        <f t="shared" si="3"/>
        <v>30.4</v>
      </c>
    </row>
    <row r="58" spans="1:12" ht="24.95" customHeight="1" x14ac:dyDescent="0.25">
      <c r="A58" s="1" t="s">
        <v>140</v>
      </c>
      <c r="B58" s="1" t="s">
        <v>141</v>
      </c>
      <c r="C58" s="2" t="s">
        <v>18</v>
      </c>
      <c r="D58" s="2" t="s">
        <v>54</v>
      </c>
      <c r="E58" s="2" t="s">
        <v>20</v>
      </c>
      <c r="F58" s="2" t="s">
        <v>18</v>
      </c>
      <c r="G58" s="7">
        <v>1</v>
      </c>
      <c r="H58" s="8"/>
      <c r="I58" s="14" t="s">
        <v>18</v>
      </c>
      <c r="J58" s="9">
        <f t="shared" si="2"/>
        <v>1</v>
      </c>
      <c r="K58" s="4">
        <v>26.35</v>
      </c>
      <c r="L58" s="11">
        <f t="shared" si="3"/>
        <v>26.35</v>
      </c>
    </row>
    <row r="59" spans="1:12" ht="24.95" customHeight="1" x14ac:dyDescent="0.25">
      <c r="A59" s="3" t="s">
        <v>150</v>
      </c>
      <c r="B59" s="1" t="s">
        <v>151</v>
      </c>
      <c r="C59" s="2" t="s">
        <v>20</v>
      </c>
      <c r="D59" s="2" t="s">
        <v>41</v>
      </c>
      <c r="E59" s="2" t="s">
        <v>20</v>
      </c>
      <c r="F59" s="2" t="s">
        <v>20</v>
      </c>
      <c r="G59" s="7">
        <v>2</v>
      </c>
      <c r="H59" s="8">
        <v>1</v>
      </c>
      <c r="I59" s="12" t="s">
        <v>42</v>
      </c>
      <c r="J59" s="9">
        <f t="shared" si="2"/>
        <v>3</v>
      </c>
      <c r="K59" s="4">
        <v>8.3800000000000008</v>
      </c>
      <c r="L59" s="11">
        <f t="shared" si="3"/>
        <v>25.14</v>
      </c>
    </row>
    <row r="60" spans="1:12" ht="24.95" customHeight="1" x14ac:dyDescent="0.25">
      <c r="A60" s="3">
        <v>36753</v>
      </c>
      <c r="B60" s="1" t="s">
        <v>113</v>
      </c>
      <c r="C60" s="2"/>
      <c r="D60" s="2"/>
      <c r="E60" s="2"/>
      <c r="F60" s="2"/>
      <c r="G60" s="7">
        <v>4</v>
      </c>
      <c r="H60" s="8"/>
      <c r="I60" s="14" t="s">
        <v>42</v>
      </c>
      <c r="J60" s="9">
        <f t="shared" si="2"/>
        <v>4</v>
      </c>
      <c r="K60" s="4">
        <v>6.2549999999999999</v>
      </c>
      <c r="L60" s="11">
        <f t="shared" si="3"/>
        <v>25.02</v>
      </c>
    </row>
    <row r="61" spans="1:12" ht="24.95" customHeight="1" x14ac:dyDescent="0.25">
      <c r="A61" s="3" t="s">
        <v>148</v>
      </c>
      <c r="B61" s="1" t="s">
        <v>149</v>
      </c>
      <c r="C61" s="2" t="s">
        <v>20</v>
      </c>
      <c r="D61" s="2" t="s">
        <v>41</v>
      </c>
      <c r="E61" s="2" t="s">
        <v>20</v>
      </c>
      <c r="F61" s="2" t="s">
        <v>20</v>
      </c>
      <c r="G61" s="7">
        <v>2</v>
      </c>
      <c r="H61" s="8">
        <v>2</v>
      </c>
      <c r="I61" s="12" t="s">
        <v>42</v>
      </c>
      <c r="J61" s="9">
        <f t="shared" si="2"/>
        <v>4</v>
      </c>
      <c r="K61" s="4">
        <v>5.92</v>
      </c>
      <c r="L61" s="11">
        <f t="shared" si="3"/>
        <v>23.68</v>
      </c>
    </row>
    <row r="62" spans="1:12" ht="24.95" customHeight="1" x14ac:dyDescent="0.25">
      <c r="A62" s="3">
        <v>30776</v>
      </c>
      <c r="B62" s="1" t="s">
        <v>146</v>
      </c>
      <c r="C62" s="2"/>
      <c r="D62" s="2"/>
      <c r="E62" s="2"/>
      <c r="F62" s="2"/>
      <c r="G62" s="7"/>
      <c r="H62" s="8">
        <v>2</v>
      </c>
      <c r="I62" s="14" t="s">
        <v>42</v>
      </c>
      <c r="J62" s="9">
        <f t="shared" si="2"/>
        <v>2</v>
      </c>
      <c r="K62" s="4">
        <v>10.17</v>
      </c>
      <c r="L62" s="11">
        <f t="shared" si="3"/>
        <v>20.34</v>
      </c>
    </row>
    <row r="63" spans="1:12" ht="24.95" customHeight="1" x14ac:dyDescent="0.25">
      <c r="A63" s="3" t="s">
        <v>157</v>
      </c>
      <c r="B63" s="1" t="s">
        <v>158</v>
      </c>
      <c r="C63" s="2" t="s">
        <v>60</v>
      </c>
      <c r="D63" s="2" t="s">
        <v>145</v>
      </c>
      <c r="E63" s="2" t="s">
        <v>20</v>
      </c>
      <c r="F63" s="2" t="s">
        <v>60</v>
      </c>
      <c r="G63" s="7">
        <v>40</v>
      </c>
      <c r="H63" s="8">
        <v>1</v>
      </c>
      <c r="I63" s="12" t="s">
        <v>163</v>
      </c>
      <c r="J63" s="9">
        <f t="shared" si="2"/>
        <v>41</v>
      </c>
      <c r="K63" s="4">
        <v>0.43</v>
      </c>
      <c r="L63" s="11">
        <f t="shared" si="3"/>
        <v>17.63</v>
      </c>
    </row>
    <row r="64" spans="1:12" ht="24.95" customHeight="1" x14ac:dyDescent="0.25">
      <c r="A64" s="1" t="s">
        <v>119</v>
      </c>
      <c r="B64" s="1" t="s">
        <v>120</v>
      </c>
      <c r="C64" s="2" t="s">
        <v>20</v>
      </c>
      <c r="D64" s="2" t="s">
        <v>41</v>
      </c>
      <c r="E64" s="2" t="s">
        <v>20</v>
      </c>
      <c r="F64" s="2" t="s">
        <v>20</v>
      </c>
      <c r="G64" s="7"/>
      <c r="H64" s="7">
        <v>1</v>
      </c>
      <c r="I64" s="12" t="s">
        <v>42</v>
      </c>
      <c r="J64" s="9">
        <f t="shared" si="2"/>
        <v>1</v>
      </c>
      <c r="K64" s="10">
        <v>14.89</v>
      </c>
      <c r="L64" s="11">
        <f t="shared" si="3"/>
        <v>14.89</v>
      </c>
    </row>
    <row r="65" spans="1:13" ht="24.95" customHeight="1" x14ac:dyDescent="0.25">
      <c r="A65" s="3">
        <v>27297</v>
      </c>
      <c r="B65" s="1" t="s">
        <v>160</v>
      </c>
      <c r="C65" s="2"/>
      <c r="D65" s="2"/>
      <c r="E65" s="2"/>
      <c r="F65" s="2" t="s">
        <v>20</v>
      </c>
      <c r="G65" s="7">
        <v>5</v>
      </c>
      <c r="H65" s="8"/>
      <c r="I65" s="14" t="s">
        <v>42</v>
      </c>
      <c r="J65" s="9">
        <f t="shared" si="2"/>
        <v>5</v>
      </c>
      <c r="K65" s="4">
        <v>2.48</v>
      </c>
      <c r="L65" s="11">
        <f t="shared" si="3"/>
        <v>12.4</v>
      </c>
    </row>
    <row r="66" spans="1:13" ht="24.95" customHeight="1" x14ac:dyDescent="0.25">
      <c r="A66" s="3">
        <v>26649</v>
      </c>
      <c r="B66" s="3" t="s">
        <v>126</v>
      </c>
      <c r="C66" s="2"/>
      <c r="D66" s="2"/>
      <c r="E66" s="2"/>
      <c r="F66" s="16" t="s">
        <v>20</v>
      </c>
      <c r="G66" s="7">
        <v>2</v>
      </c>
      <c r="H66" s="8"/>
      <c r="I66" s="12" t="s">
        <v>42</v>
      </c>
      <c r="J66" s="9">
        <f t="shared" ref="J66:J74" si="4">SUM(G66:H66)</f>
        <v>2</v>
      </c>
      <c r="K66" s="4">
        <v>5.69</v>
      </c>
      <c r="L66" s="11">
        <f t="shared" ref="L66:L74" si="5">K66*J66</f>
        <v>11.38</v>
      </c>
    </row>
    <row r="67" spans="1:13" ht="24.95" customHeight="1" x14ac:dyDescent="0.25">
      <c r="A67" s="3">
        <v>21877</v>
      </c>
      <c r="B67" s="1" t="s">
        <v>144</v>
      </c>
      <c r="C67" s="2" t="s">
        <v>60</v>
      </c>
      <c r="D67" s="2" t="s">
        <v>145</v>
      </c>
      <c r="E67" s="2" t="s">
        <v>20</v>
      </c>
      <c r="F67" s="2" t="s">
        <v>60</v>
      </c>
      <c r="G67" s="7"/>
      <c r="H67" s="8">
        <v>1</v>
      </c>
      <c r="I67" s="12" t="s">
        <v>65</v>
      </c>
      <c r="J67" s="9">
        <f t="shared" si="4"/>
        <v>1</v>
      </c>
      <c r="K67" s="4">
        <v>8.4239999999999995</v>
      </c>
      <c r="L67" s="11">
        <f t="shared" si="5"/>
        <v>8.4239999999999995</v>
      </c>
    </row>
    <row r="68" spans="1:13" ht="24.95" customHeight="1" x14ac:dyDescent="0.25">
      <c r="A68" s="3">
        <v>27283</v>
      </c>
      <c r="B68" s="1" t="s">
        <v>159</v>
      </c>
      <c r="C68" s="2"/>
      <c r="D68" s="2"/>
      <c r="E68" s="2"/>
      <c r="F68" s="2" t="s">
        <v>20</v>
      </c>
      <c r="G68" s="7">
        <v>4</v>
      </c>
      <c r="H68" s="8">
        <v>1</v>
      </c>
      <c r="I68" s="14" t="s">
        <v>42</v>
      </c>
      <c r="J68" s="9">
        <f t="shared" si="4"/>
        <v>5</v>
      </c>
      <c r="K68" s="4">
        <v>1.25</v>
      </c>
      <c r="L68" s="11">
        <f t="shared" si="5"/>
        <v>6.25</v>
      </c>
    </row>
    <row r="69" spans="1:13" ht="24.95" customHeight="1" x14ac:dyDescent="0.25">
      <c r="A69" s="3" t="s">
        <v>155</v>
      </c>
      <c r="B69" s="1" t="s">
        <v>156</v>
      </c>
      <c r="C69" s="2" t="s">
        <v>60</v>
      </c>
      <c r="D69" s="2" t="s">
        <v>147</v>
      </c>
      <c r="E69" s="2" t="s">
        <v>20</v>
      </c>
      <c r="F69" s="2" t="s">
        <v>60</v>
      </c>
      <c r="G69" s="7">
        <v>1</v>
      </c>
      <c r="H69" s="8"/>
      <c r="I69" s="12" t="s">
        <v>65</v>
      </c>
      <c r="J69" s="9">
        <f t="shared" si="4"/>
        <v>1</v>
      </c>
      <c r="K69" s="4">
        <v>5.92</v>
      </c>
      <c r="L69" s="11">
        <f t="shared" si="5"/>
        <v>5.92</v>
      </c>
    </row>
    <row r="70" spans="1:13" ht="24.95" customHeight="1" x14ac:dyDescent="0.25">
      <c r="A70" s="3" t="s">
        <v>152</v>
      </c>
      <c r="B70" s="1" t="s">
        <v>153</v>
      </c>
      <c r="C70" s="2"/>
      <c r="D70" s="2"/>
      <c r="E70" s="2"/>
      <c r="F70" s="2" t="s">
        <v>20</v>
      </c>
      <c r="G70" s="7">
        <v>3</v>
      </c>
      <c r="H70" s="8"/>
      <c r="I70" s="14" t="s">
        <v>42</v>
      </c>
      <c r="J70" s="9">
        <f t="shared" si="4"/>
        <v>3</v>
      </c>
      <c r="K70" s="4">
        <v>1.92</v>
      </c>
      <c r="L70" s="11">
        <f t="shared" si="5"/>
        <v>5.76</v>
      </c>
    </row>
    <row r="71" spans="1:13" ht="24.95" customHeight="1" x14ac:dyDescent="0.25">
      <c r="A71" s="3" t="s">
        <v>93</v>
      </c>
      <c r="B71" s="1" t="s">
        <v>94</v>
      </c>
      <c r="C71" s="2" t="s">
        <v>20</v>
      </c>
      <c r="D71" s="2" t="s">
        <v>41</v>
      </c>
      <c r="E71" s="2" t="s">
        <v>20</v>
      </c>
      <c r="F71" s="2" t="s">
        <v>18</v>
      </c>
      <c r="G71" s="7"/>
      <c r="H71" s="8">
        <v>1</v>
      </c>
      <c r="I71" s="12" t="s">
        <v>42</v>
      </c>
      <c r="J71" s="9">
        <f t="shared" si="4"/>
        <v>1</v>
      </c>
      <c r="K71" s="4">
        <v>5.18</v>
      </c>
      <c r="L71" s="11">
        <f t="shared" si="5"/>
        <v>5.18</v>
      </c>
    </row>
    <row r="72" spans="1:13" ht="24.95" customHeight="1" x14ac:dyDescent="0.25">
      <c r="A72" s="3">
        <v>27318</v>
      </c>
      <c r="B72" s="1" t="s">
        <v>154</v>
      </c>
      <c r="C72" s="2" t="s">
        <v>20</v>
      </c>
      <c r="D72" s="2" t="s">
        <v>41</v>
      </c>
      <c r="E72" s="2" t="s">
        <v>20</v>
      </c>
      <c r="F72" s="2" t="s">
        <v>20</v>
      </c>
      <c r="G72" s="7">
        <v>1</v>
      </c>
      <c r="H72" s="8"/>
      <c r="I72" s="14" t="s">
        <v>42</v>
      </c>
      <c r="J72" s="9">
        <f t="shared" si="4"/>
        <v>1</v>
      </c>
      <c r="K72" s="10">
        <v>2.87</v>
      </c>
      <c r="L72" s="11">
        <f t="shared" si="5"/>
        <v>2.87</v>
      </c>
    </row>
    <row r="73" spans="1:13" ht="24.95" customHeight="1" x14ac:dyDescent="0.25">
      <c r="A73" s="3" t="s">
        <v>161</v>
      </c>
      <c r="B73" s="1" t="s">
        <v>162</v>
      </c>
      <c r="C73" s="2" t="s">
        <v>20</v>
      </c>
      <c r="D73" s="2" t="s">
        <v>41</v>
      </c>
      <c r="E73" s="2" t="s">
        <v>20</v>
      </c>
      <c r="F73" s="2" t="s">
        <v>20</v>
      </c>
      <c r="G73" s="7"/>
      <c r="H73" s="8">
        <v>1</v>
      </c>
      <c r="I73" s="14" t="s">
        <v>20</v>
      </c>
      <c r="J73" s="9">
        <f t="shared" si="4"/>
        <v>1</v>
      </c>
      <c r="K73" s="15">
        <v>1.06</v>
      </c>
      <c r="L73" s="11">
        <f t="shared" si="5"/>
        <v>1.06</v>
      </c>
    </row>
    <row r="74" spans="1:13" ht="24.95" customHeight="1" x14ac:dyDescent="0.25">
      <c r="A74" s="3" t="s">
        <v>95</v>
      </c>
      <c r="B74" s="1" t="s">
        <v>96</v>
      </c>
      <c r="C74" s="2" t="s">
        <v>20</v>
      </c>
      <c r="D74" s="2"/>
      <c r="E74" s="2"/>
      <c r="F74" s="2" t="s">
        <v>20</v>
      </c>
      <c r="G74" s="7"/>
      <c r="H74" s="8"/>
      <c r="I74" s="14" t="s">
        <v>42</v>
      </c>
      <c r="J74" s="9">
        <f t="shared" si="4"/>
        <v>0</v>
      </c>
      <c r="K74" s="4">
        <v>50.15</v>
      </c>
      <c r="L74" s="11">
        <f t="shared" si="5"/>
        <v>0</v>
      </c>
      <c r="M74" s="13">
        <f>SUM(L2:L73)</f>
        <v>16974.093999999994</v>
      </c>
    </row>
  </sheetData>
  <sheetProtection algorithmName="SHA-512" hashValue="Qu+YJGJhg2rvB4Dr77k84o0oxD4uIqr1QObGQgTznipHR4gulegosg1JFAI2KmyeZW9szWznbejnlRq/lm+pDQ==" saltValue="wMgclf+PQyyNwqmkfFTMU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M74">
    <sortCondition descending="1" ref="L2:L7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8FBF-EA5F-4EB2-AB57-35BE4BD65277}">
  <dimension ref="A1:M30"/>
  <sheetViews>
    <sheetView workbookViewId="0">
      <selection activeCell="C23" sqref="C23"/>
    </sheetView>
  </sheetViews>
  <sheetFormatPr defaultColWidth="11.42578125" defaultRowHeight="15" x14ac:dyDescent="0.25"/>
  <cols>
    <col min="1" max="1" width="10.42578125" style="20" customWidth="1"/>
    <col min="2" max="2" width="11.5703125" style="20" customWidth="1"/>
    <col min="3" max="3" width="52.28515625" customWidth="1"/>
    <col min="4" max="6" width="11.42578125" style="20" customWidth="1"/>
    <col min="7" max="7" width="17.140625" style="20" customWidth="1"/>
    <col min="8" max="8" width="18.7109375" style="22" customWidth="1"/>
    <col min="9" max="9" width="15" style="20" customWidth="1"/>
    <col min="10" max="10" width="17.140625" customWidth="1"/>
    <col min="11" max="11" width="16.140625" customWidth="1"/>
    <col min="12" max="12" width="13" customWidth="1"/>
    <col min="13" max="13" width="12" bestFit="1" customWidth="1"/>
  </cols>
  <sheetData>
    <row r="1" spans="1:12" s="27" customFormat="1" ht="33.75" customHeight="1" x14ac:dyDescent="0.3">
      <c r="A1" s="25" t="s">
        <v>169</v>
      </c>
      <c r="B1" s="26" t="s">
        <v>170</v>
      </c>
      <c r="C1" s="26" t="s">
        <v>171</v>
      </c>
      <c r="D1" s="26" t="s">
        <v>7</v>
      </c>
      <c r="E1" s="26" t="s">
        <v>8</v>
      </c>
      <c r="F1" s="26" t="s">
        <v>9</v>
      </c>
      <c r="G1" s="26" t="s">
        <v>10</v>
      </c>
      <c r="H1" s="26" t="s">
        <v>11</v>
      </c>
      <c r="I1" s="26" t="s">
        <v>13</v>
      </c>
      <c r="J1" s="26" t="s">
        <v>172</v>
      </c>
      <c r="K1" s="26" t="s">
        <v>173</v>
      </c>
      <c r="L1" s="26" t="s">
        <v>16</v>
      </c>
    </row>
    <row r="2" spans="1:12" ht="21.95" customHeight="1" x14ac:dyDescent="0.3">
      <c r="A2" s="2" t="s">
        <v>4</v>
      </c>
      <c r="B2" s="2" t="s">
        <v>226</v>
      </c>
      <c r="C2" s="3" t="s">
        <v>227</v>
      </c>
      <c r="D2" s="1"/>
      <c r="E2" s="1"/>
      <c r="F2" s="1"/>
      <c r="G2" s="1"/>
      <c r="H2" s="21">
        <v>85</v>
      </c>
      <c r="I2" s="2" t="s">
        <v>179</v>
      </c>
      <c r="J2" s="33">
        <f t="shared" ref="J2:J27" si="0">SUM(H2:H2)</f>
        <v>85</v>
      </c>
      <c r="K2" s="4">
        <v>14.875</v>
      </c>
      <c r="L2" s="23">
        <f t="shared" ref="L2:L30" si="1">K2*J2</f>
        <v>1264.375</v>
      </c>
    </row>
    <row r="3" spans="1:12" ht="21.95" customHeight="1" x14ac:dyDescent="0.3">
      <c r="A3" s="2" t="s">
        <v>1</v>
      </c>
      <c r="B3" s="2" t="s">
        <v>218</v>
      </c>
      <c r="C3" s="3" t="s">
        <v>219</v>
      </c>
      <c r="D3" s="1"/>
      <c r="E3" s="1"/>
      <c r="F3" s="1"/>
      <c r="G3" s="1"/>
      <c r="H3" s="21">
        <v>6</v>
      </c>
      <c r="I3" s="2" t="s">
        <v>0</v>
      </c>
      <c r="J3" s="33">
        <f t="shared" si="0"/>
        <v>6</v>
      </c>
      <c r="K3" s="34">
        <v>14.85</v>
      </c>
      <c r="L3" s="23">
        <f t="shared" si="1"/>
        <v>89.1</v>
      </c>
    </row>
    <row r="4" spans="1:12" ht="21.95" customHeight="1" x14ac:dyDescent="0.3">
      <c r="A4" s="2" t="s">
        <v>2</v>
      </c>
      <c r="B4" s="2"/>
      <c r="C4" s="3" t="s">
        <v>249</v>
      </c>
      <c r="D4" s="2"/>
      <c r="E4" s="2"/>
      <c r="F4" s="2"/>
      <c r="G4" s="2" t="s">
        <v>0</v>
      </c>
      <c r="H4" s="2">
        <v>16</v>
      </c>
      <c r="I4" s="2" t="s">
        <v>0</v>
      </c>
      <c r="J4" s="33">
        <f t="shared" si="0"/>
        <v>16</v>
      </c>
      <c r="K4" s="31">
        <v>5.2</v>
      </c>
      <c r="L4" s="4">
        <f t="shared" si="1"/>
        <v>83.2</v>
      </c>
    </row>
    <row r="5" spans="1:12" ht="21.95" customHeight="1" x14ac:dyDescent="0.3">
      <c r="A5" s="2" t="s">
        <v>177</v>
      </c>
      <c r="B5" s="2">
        <v>928090068</v>
      </c>
      <c r="C5" s="3" t="s">
        <v>246</v>
      </c>
      <c r="D5" s="2"/>
      <c r="E5" s="2"/>
      <c r="F5" s="2"/>
      <c r="G5" s="2" t="s">
        <v>0</v>
      </c>
      <c r="H5" s="2">
        <v>7</v>
      </c>
      <c r="I5" s="2" t="s">
        <v>0</v>
      </c>
      <c r="J5" s="33">
        <f t="shared" si="0"/>
        <v>7</v>
      </c>
      <c r="K5" s="31">
        <v>9.85</v>
      </c>
      <c r="L5" s="4">
        <f t="shared" si="1"/>
        <v>68.95</v>
      </c>
    </row>
    <row r="6" spans="1:12" ht="21.95" customHeight="1" x14ac:dyDescent="0.3">
      <c r="A6" s="2" t="s">
        <v>2</v>
      </c>
      <c r="B6" s="2">
        <v>280105</v>
      </c>
      <c r="C6" s="3" t="s">
        <v>250</v>
      </c>
      <c r="D6" s="2"/>
      <c r="E6" s="2"/>
      <c r="F6" s="2"/>
      <c r="G6" s="2" t="s">
        <v>0</v>
      </c>
      <c r="H6" s="2">
        <v>7</v>
      </c>
      <c r="I6" s="2" t="s">
        <v>0</v>
      </c>
      <c r="J6" s="33">
        <f t="shared" si="0"/>
        <v>7</v>
      </c>
      <c r="K6" s="31">
        <v>5.56</v>
      </c>
      <c r="L6" s="4">
        <f t="shared" si="1"/>
        <v>38.919999999999995</v>
      </c>
    </row>
    <row r="7" spans="1:12" ht="21.95" customHeight="1" x14ac:dyDescent="0.3">
      <c r="A7" s="2" t="s">
        <v>2</v>
      </c>
      <c r="B7" s="2">
        <v>280128</v>
      </c>
      <c r="C7" s="1" t="s">
        <v>239</v>
      </c>
      <c r="D7" s="2"/>
      <c r="E7" s="2"/>
      <c r="F7" s="2"/>
      <c r="G7" s="2"/>
      <c r="H7" s="21">
        <v>7</v>
      </c>
      <c r="I7" s="2" t="s">
        <v>0</v>
      </c>
      <c r="J7" s="33">
        <f t="shared" si="0"/>
        <v>7</v>
      </c>
      <c r="K7" s="10">
        <v>5.48</v>
      </c>
      <c r="L7" s="23">
        <f t="shared" si="1"/>
        <v>38.36</v>
      </c>
    </row>
    <row r="8" spans="1:12" ht="21.95" customHeight="1" x14ac:dyDescent="0.3">
      <c r="A8" s="2" t="s">
        <v>228</v>
      </c>
      <c r="B8" s="2">
        <v>612107</v>
      </c>
      <c r="C8" s="3" t="s">
        <v>254</v>
      </c>
      <c r="D8" s="2" t="s">
        <v>60</v>
      </c>
      <c r="E8" s="2" t="s">
        <v>255</v>
      </c>
      <c r="F8" s="2" t="s">
        <v>20</v>
      </c>
      <c r="G8" s="2" t="s">
        <v>60</v>
      </c>
      <c r="H8" s="2">
        <v>0.5</v>
      </c>
      <c r="I8" s="2" t="s">
        <v>60</v>
      </c>
      <c r="J8" s="33">
        <f t="shared" si="0"/>
        <v>0.5</v>
      </c>
      <c r="K8" s="31">
        <v>50.5</v>
      </c>
      <c r="L8" s="4">
        <f t="shared" si="1"/>
        <v>25.25</v>
      </c>
    </row>
    <row r="9" spans="1:12" ht="21.95" customHeight="1" x14ac:dyDescent="0.3">
      <c r="A9" s="2" t="s">
        <v>216</v>
      </c>
      <c r="B9" s="2"/>
      <c r="C9" s="3" t="s">
        <v>253</v>
      </c>
      <c r="D9" s="2"/>
      <c r="E9" s="2"/>
      <c r="F9" s="2"/>
      <c r="G9" s="2" t="s">
        <v>18</v>
      </c>
      <c r="H9" s="2">
        <v>2</v>
      </c>
      <c r="I9" s="2" t="s">
        <v>18</v>
      </c>
      <c r="J9" s="33">
        <f t="shared" si="0"/>
        <v>2</v>
      </c>
      <c r="K9" s="31">
        <v>12.6</v>
      </c>
      <c r="L9" s="4">
        <f t="shared" si="1"/>
        <v>25.2</v>
      </c>
    </row>
    <row r="10" spans="1:12" ht="21.95" customHeight="1" x14ac:dyDescent="0.3">
      <c r="A10" s="2" t="s">
        <v>4</v>
      </c>
      <c r="B10" s="29">
        <v>12528240</v>
      </c>
      <c r="C10" s="30" t="s">
        <v>242</v>
      </c>
      <c r="D10" s="29" t="s">
        <v>60</v>
      </c>
      <c r="E10" s="29" t="s">
        <v>184</v>
      </c>
      <c r="F10" s="29" t="s">
        <v>20</v>
      </c>
      <c r="G10" s="29" t="s">
        <v>60</v>
      </c>
      <c r="H10" s="29">
        <v>2</v>
      </c>
      <c r="I10" s="29" t="s">
        <v>60</v>
      </c>
      <c r="J10" s="33">
        <f t="shared" si="0"/>
        <v>2</v>
      </c>
      <c r="K10" s="36">
        <v>12.234999999999999</v>
      </c>
      <c r="L10" s="23">
        <f t="shared" si="1"/>
        <v>24.47</v>
      </c>
    </row>
    <row r="11" spans="1:12" ht="21.95" customHeight="1" x14ac:dyDescent="0.3">
      <c r="A11" s="2" t="s">
        <v>2</v>
      </c>
      <c r="B11" s="2">
        <v>6800171</v>
      </c>
      <c r="C11" s="3" t="s">
        <v>235</v>
      </c>
      <c r="D11" s="2"/>
      <c r="E11" s="2"/>
      <c r="F11" s="2"/>
      <c r="G11" s="2"/>
      <c r="H11" s="21">
        <v>5</v>
      </c>
      <c r="I11" s="2" t="s">
        <v>179</v>
      </c>
      <c r="J11" s="33">
        <f t="shared" si="0"/>
        <v>5</v>
      </c>
      <c r="K11" s="31">
        <v>4.4800000000000004</v>
      </c>
      <c r="L11" s="23">
        <f t="shared" si="1"/>
        <v>22.400000000000002</v>
      </c>
    </row>
    <row r="12" spans="1:12" ht="21.95" customHeight="1" x14ac:dyDescent="0.3">
      <c r="A12" s="2" t="s">
        <v>2</v>
      </c>
      <c r="B12" s="2"/>
      <c r="C12" s="3" t="s">
        <v>245</v>
      </c>
      <c r="D12" s="2"/>
      <c r="E12" s="2"/>
      <c r="F12" s="2"/>
      <c r="G12" s="2" t="s">
        <v>0</v>
      </c>
      <c r="H12" s="21">
        <v>5</v>
      </c>
      <c r="I12" s="2" t="s">
        <v>0</v>
      </c>
      <c r="J12" s="33">
        <f t="shared" si="0"/>
        <v>5</v>
      </c>
      <c r="K12" s="31">
        <v>4.3899999999999997</v>
      </c>
      <c r="L12" s="4">
        <f t="shared" si="1"/>
        <v>21.95</v>
      </c>
    </row>
    <row r="13" spans="1:12" ht="21.95" customHeight="1" x14ac:dyDescent="0.3">
      <c r="A13" s="2" t="s">
        <v>2</v>
      </c>
      <c r="B13" s="2">
        <v>215394</v>
      </c>
      <c r="C13" s="3" t="s">
        <v>231</v>
      </c>
      <c r="D13" s="1"/>
      <c r="E13" s="1"/>
      <c r="F13" s="1"/>
      <c r="G13" s="1"/>
      <c r="H13" s="21">
        <v>4</v>
      </c>
      <c r="I13" s="2" t="s">
        <v>0</v>
      </c>
      <c r="J13" s="33">
        <f t="shared" si="0"/>
        <v>4</v>
      </c>
      <c r="K13" s="10">
        <v>4.2</v>
      </c>
      <c r="L13" s="23">
        <f t="shared" si="1"/>
        <v>16.8</v>
      </c>
    </row>
    <row r="14" spans="1:12" ht="21.95" customHeight="1" x14ac:dyDescent="0.3">
      <c r="A14" s="2" t="s">
        <v>2</v>
      </c>
      <c r="B14" s="2">
        <v>280450</v>
      </c>
      <c r="C14" s="3" t="s">
        <v>190</v>
      </c>
      <c r="D14" s="2"/>
      <c r="E14" s="2"/>
      <c r="F14" s="2"/>
      <c r="G14" s="2" t="s">
        <v>0</v>
      </c>
      <c r="H14" s="21">
        <v>11</v>
      </c>
      <c r="I14" s="2" t="s">
        <v>0</v>
      </c>
      <c r="J14" s="33">
        <f t="shared" si="0"/>
        <v>11</v>
      </c>
      <c r="K14" s="31">
        <v>1.47</v>
      </c>
      <c r="L14" s="4">
        <f t="shared" si="1"/>
        <v>16.169999999999998</v>
      </c>
    </row>
    <row r="15" spans="1:12" ht="21.95" customHeight="1" x14ac:dyDescent="0.3">
      <c r="A15" s="2" t="s">
        <v>3</v>
      </c>
      <c r="B15" s="2" t="s">
        <v>229</v>
      </c>
      <c r="C15" s="3" t="s">
        <v>230</v>
      </c>
      <c r="D15" s="2"/>
      <c r="E15" s="2"/>
      <c r="F15" s="2"/>
      <c r="G15" s="2"/>
      <c r="H15" s="21">
        <v>16</v>
      </c>
      <c r="I15" s="2" t="s">
        <v>0</v>
      </c>
      <c r="J15" s="33">
        <f t="shared" si="0"/>
        <v>16</v>
      </c>
      <c r="K15" s="10">
        <v>0.98299999999999998</v>
      </c>
      <c r="L15" s="23">
        <f t="shared" si="1"/>
        <v>15.728</v>
      </c>
    </row>
    <row r="16" spans="1:12" ht="21.95" customHeight="1" x14ac:dyDescent="0.3">
      <c r="A16" s="2" t="s">
        <v>1</v>
      </c>
      <c r="B16" s="2" t="s">
        <v>222</v>
      </c>
      <c r="C16" s="3" t="s">
        <v>223</v>
      </c>
      <c r="D16" s="2" t="s">
        <v>18</v>
      </c>
      <c r="E16" s="2" t="s">
        <v>217</v>
      </c>
      <c r="F16" s="2" t="s">
        <v>20</v>
      </c>
      <c r="G16" s="2" t="s">
        <v>18</v>
      </c>
      <c r="H16" s="21">
        <v>18</v>
      </c>
      <c r="I16" s="2" t="s">
        <v>0</v>
      </c>
      <c r="J16" s="33">
        <f t="shared" si="0"/>
        <v>18</v>
      </c>
      <c r="K16" s="4">
        <f>20.82/24</f>
        <v>0.86750000000000005</v>
      </c>
      <c r="L16" s="37">
        <f t="shared" si="1"/>
        <v>15.615</v>
      </c>
    </row>
    <row r="17" spans="1:13" ht="21.95" customHeight="1" x14ac:dyDescent="0.3">
      <c r="A17" s="2" t="s">
        <v>2</v>
      </c>
      <c r="B17" s="2"/>
      <c r="C17" s="3" t="s">
        <v>247</v>
      </c>
      <c r="D17" s="2"/>
      <c r="E17" s="2"/>
      <c r="F17" s="2"/>
      <c r="G17" s="2" t="s">
        <v>0</v>
      </c>
      <c r="H17" s="2">
        <v>3</v>
      </c>
      <c r="I17" s="2" t="s">
        <v>0</v>
      </c>
      <c r="J17" s="33">
        <f t="shared" si="0"/>
        <v>3</v>
      </c>
      <c r="K17" s="31">
        <v>4.3899999999999997</v>
      </c>
      <c r="L17" s="4">
        <f t="shared" si="1"/>
        <v>13.169999999999998</v>
      </c>
    </row>
    <row r="18" spans="1:13" ht="21.95" customHeight="1" x14ac:dyDescent="0.3">
      <c r="A18" s="2" t="s">
        <v>2</v>
      </c>
      <c r="B18" s="2">
        <v>28010462</v>
      </c>
      <c r="C18" s="1" t="s">
        <v>240</v>
      </c>
      <c r="D18" s="2"/>
      <c r="E18" s="2"/>
      <c r="F18" s="2"/>
      <c r="G18" s="2"/>
      <c r="H18" s="21">
        <v>1</v>
      </c>
      <c r="I18" s="2" t="s">
        <v>0</v>
      </c>
      <c r="J18" s="33">
        <f t="shared" si="0"/>
        <v>1</v>
      </c>
      <c r="K18" s="10">
        <v>13.14</v>
      </c>
      <c r="L18" s="23">
        <f t="shared" si="1"/>
        <v>13.14</v>
      </c>
    </row>
    <row r="19" spans="1:13" ht="21.95" customHeight="1" x14ac:dyDescent="0.3">
      <c r="A19" s="2" t="s">
        <v>2</v>
      </c>
      <c r="B19" s="2">
        <v>2801098</v>
      </c>
      <c r="C19" s="1" t="s">
        <v>241</v>
      </c>
      <c r="D19" s="2"/>
      <c r="E19" s="2"/>
      <c r="F19" s="2"/>
      <c r="G19" s="2"/>
      <c r="H19" s="21">
        <v>1</v>
      </c>
      <c r="I19" s="2" t="s">
        <v>0</v>
      </c>
      <c r="J19" s="33">
        <f t="shared" si="0"/>
        <v>1</v>
      </c>
      <c r="K19" s="10">
        <v>12.76</v>
      </c>
      <c r="L19" s="23">
        <f t="shared" si="1"/>
        <v>12.76</v>
      </c>
    </row>
    <row r="20" spans="1:13" ht="21.95" customHeight="1" x14ac:dyDescent="0.3">
      <c r="A20" s="2"/>
      <c r="B20" s="2"/>
      <c r="C20" s="3" t="s">
        <v>252</v>
      </c>
      <c r="D20" s="2"/>
      <c r="E20" s="2"/>
      <c r="F20" s="2"/>
      <c r="G20" s="2" t="s">
        <v>0</v>
      </c>
      <c r="H20" s="2">
        <v>1</v>
      </c>
      <c r="I20" s="2" t="s">
        <v>0</v>
      </c>
      <c r="J20" s="33">
        <f t="shared" si="0"/>
        <v>1</v>
      </c>
      <c r="K20" s="31">
        <v>10.27</v>
      </c>
      <c r="L20" s="4">
        <f t="shared" si="1"/>
        <v>10.27</v>
      </c>
    </row>
    <row r="21" spans="1:13" ht="21.95" customHeight="1" x14ac:dyDescent="0.3">
      <c r="A21" s="2" t="s">
        <v>2</v>
      </c>
      <c r="B21" s="2">
        <v>280950</v>
      </c>
      <c r="C21" s="3" t="s">
        <v>176</v>
      </c>
      <c r="D21" s="2" t="s">
        <v>18</v>
      </c>
      <c r="E21" s="2"/>
      <c r="F21" s="2" t="s">
        <v>18</v>
      </c>
      <c r="G21" s="2" t="s">
        <v>18</v>
      </c>
      <c r="H21" s="21">
        <v>5</v>
      </c>
      <c r="I21" s="2" t="s">
        <v>0</v>
      </c>
      <c r="J21" s="33">
        <f t="shared" si="0"/>
        <v>5</v>
      </c>
      <c r="K21" s="35">
        <v>1.75</v>
      </c>
      <c r="L21" s="23">
        <f t="shared" si="1"/>
        <v>8.75</v>
      </c>
    </row>
    <row r="22" spans="1:13" ht="21.95" customHeight="1" x14ac:dyDescent="0.3">
      <c r="A22" s="2" t="s">
        <v>1</v>
      </c>
      <c r="B22" s="2" t="s">
        <v>224</v>
      </c>
      <c r="C22" s="1" t="s">
        <v>225</v>
      </c>
      <c r="D22" s="2" t="s">
        <v>18</v>
      </c>
      <c r="E22" s="2" t="s">
        <v>217</v>
      </c>
      <c r="F22" s="2" t="s">
        <v>20</v>
      </c>
      <c r="G22" s="2" t="s">
        <v>18</v>
      </c>
      <c r="H22" s="21">
        <v>19</v>
      </c>
      <c r="I22" s="2" t="s">
        <v>0</v>
      </c>
      <c r="J22" s="33">
        <f t="shared" si="0"/>
        <v>19</v>
      </c>
      <c r="K22" s="10">
        <f>10.88/24</f>
        <v>0.45333333333333337</v>
      </c>
      <c r="L22" s="23">
        <f t="shared" si="1"/>
        <v>8.6133333333333333</v>
      </c>
    </row>
    <row r="23" spans="1:13" ht="21.95" customHeight="1" x14ac:dyDescent="0.3">
      <c r="A23" s="2" t="s">
        <v>1</v>
      </c>
      <c r="B23" s="2" t="s">
        <v>220</v>
      </c>
      <c r="C23" s="3" t="s">
        <v>221</v>
      </c>
      <c r="D23" s="1"/>
      <c r="E23" s="1"/>
      <c r="F23" s="1"/>
      <c r="G23" s="1"/>
      <c r="H23" s="21">
        <v>11</v>
      </c>
      <c r="I23" s="2" t="s">
        <v>0</v>
      </c>
      <c r="J23" s="33">
        <f t="shared" si="0"/>
        <v>11</v>
      </c>
      <c r="K23" s="34">
        <f>16.28/24</f>
        <v>0.67833333333333334</v>
      </c>
      <c r="L23" s="23">
        <f t="shared" si="1"/>
        <v>7.4616666666666669</v>
      </c>
    </row>
    <row r="24" spans="1:13" ht="21.95" customHeight="1" x14ac:dyDescent="0.3">
      <c r="A24" s="2" t="s">
        <v>3</v>
      </c>
      <c r="B24" s="2" t="s">
        <v>232</v>
      </c>
      <c r="C24" s="3" t="s">
        <v>233</v>
      </c>
      <c r="D24" s="2"/>
      <c r="E24" s="2"/>
      <c r="F24" s="2"/>
      <c r="G24" s="2"/>
      <c r="H24" s="21">
        <v>8</v>
      </c>
      <c r="I24" s="2" t="s">
        <v>0</v>
      </c>
      <c r="J24" s="33">
        <f t="shared" si="0"/>
        <v>8</v>
      </c>
      <c r="K24" s="10">
        <v>0.90300000000000002</v>
      </c>
      <c r="L24" s="23">
        <f t="shared" si="1"/>
        <v>7.2240000000000002</v>
      </c>
    </row>
    <row r="25" spans="1:13" ht="21.95" customHeight="1" x14ac:dyDescent="0.3">
      <c r="A25" s="2" t="s">
        <v>2</v>
      </c>
      <c r="B25" s="2">
        <v>280104</v>
      </c>
      <c r="C25" s="3" t="s">
        <v>251</v>
      </c>
      <c r="D25" s="2"/>
      <c r="E25" s="2"/>
      <c r="F25" s="2"/>
      <c r="G25" s="2" t="s">
        <v>0</v>
      </c>
      <c r="H25" s="2">
        <v>1</v>
      </c>
      <c r="I25" s="2" t="s">
        <v>0</v>
      </c>
      <c r="J25" s="33">
        <f t="shared" si="0"/>
        <v>1</v>
      </c>
      <c r="K25" s="31">
        <v>5.56</v>
      </c>
      <c r="L25" s="4">
        <f t="shared" si="1"/>
        <v>5.56</v>
      </c>
    </row>
    <row r="26" spans="1:13" ht="21.95" customHeight="1" x14ac:dyDescent="0.3">
      <c r="A26" s="2" t="s">
        <v>2</v>
      </c>
      <c r="B26" s="2"/>
      <c r="C26" s="3" t="s">
        <v>248</v>
      </c>
      <c r="D26" s="2"/>
      <c r="E26" s="2"/>
      <c r="F26" s="2"/>
      <c r="G26" s="2" t="s">
        <v>0</v>
      </c>
      <c r="H26" s="2">
        <v>1</v>
      </c>
      <c r="I26" s="2" t="s">
        <v>0</v>
      </c>
      <c r="J26" s="33">
        <f t="shared" si="0"/>
        <v>1</v>
      </c>
      <c r="K26" s="31">
        <v>5.2</v>
      </c>
      <c r="L26" s="4">
        <f t="shared" si="1"/>
        <v>5.2</v>
      </c>
    </row>
    <row r="27" spans="1:13" ht="21.95" customHeight="1" x14ac:dyDescent="0.3">
      <c r="A27" s="2" t="s">
        <v>4</v>
      </c>
      <c r="B27" s="2" t="s">
        <v>243</v>
      </c>
      <c r="C27" s="3" t="s">
        <v>244</v>
      </c>
      <c r="D27" s="2"/>
      <c r="E27" s="2"/>
      <c r="F27" s="2"/>
      <c r="G27" s="2"/>
      <c r="H27" s="21">
        <v>1</v>
      </c>
      <c r="I27" s="2" t="s">
        <v>18</v>
      </c>
      <c r="J27" s="33">
        <f t="shared" si="0"/>
        <v>1</v>
      </c>
      <c r="K27" s="10">
        <v>3.99</v>
      </c>
      <c r="L27" s="23">
        <f t="shared" si="1"/>
        <v>3.99</v>
      </c>
    </row>
    <row r="28" spans="1:13" ht="21.95" customHeight="1" x14ac:dyDescent="0.3">
      <c r="A28" s="2" t="s">
        <v>3</v>
      </c>
      <c r="B28" s="2">
        <v>4151</v>
      </c>
      <c r="C28" s="1" t="s">
        <v>238</v>
      </c>
      <c r="D28" s="2" t="s">
        <v>18</v>
      </c>
      <c r="E28" s="2"/>
      <c r="F28" s="2"/>
      <c r="G28" s="2" t="s">
        <v>20</v>
      </c>
      <c r="H28" s="21"/>
      <c r="I28" s="2" t="s">
        <v>0</v>
      </c>
      <c r="J28" s="33">
        <v>1</v>
      </c>
      <c r="K28" s="15">
        <v>1.948</v>
      </c>
      <c r="L28" s="23">
        <f t="shared" si="1"/>
        <v>1.948</v>
      </c>
    </row>
    <row r="29" spans="1:13" ht="21.95" customHeight="1" x14ac:dyDescent="0.3">
      <c r="A29" s="2" t="s">
        <v>3</v>
      </c>
      <c r="B29" s="2" t="s">
        <v>236</v>
      </c>
      <c r="C29" s="3" t="s">
        <v>237</v>
      </c>
      <c r="D29" s="2"/>
      <c r="E29" s="2"/>
      <c r="F29" s="2"/>
      <c r="G29" s="2"/>
      <c r="H29" s="21">
        <v>2</v>
      </c>
      <c r="I29" s="2" t="s">
        <v>0</v>
      </c>
      <c r="J29" s="33">
        <f t="shared" ref="J29:J30" si="2">SUM(H29:H29)</f>
        <v>2</v>
      </c>
      <c r="K29" s="10">
        <v>0.95199999999999996</v>
      </c>
      <c r="L29" s="23">
        <f t="shared" si="1"/>
        <v>1.9039999999999999</v>
      </c>
    </row>
    <row r="30" spans="1:13" ht="21.95" customHeight="1" x14ac:dyDescent="0.3">
      <c r="A30" s="2" t="s">
        <v>228</v>
      </c>
      <c r="B30" s="2">
        <v>710037</v>
      </c>
      <c r="C30" s="3" t="s">
        <v>234</v>
      </c>
      <c r="D30" s="2"/>
      <c r="E30" s="2"/>
      <c r="F30" s="2"/>
      <c r="G30" s="2"/>
      <c r="H30" s="21">
        <v>1</v>
      </c>
      <c r="I30" s="2" t="s">
        <v>0</v>
      </c>
      <c r="J30" s="33">
        <f t="shared" si="2"/>
        <v>1</v>
      </c>
      <c r="K30" s="10">
        <v>0.7</v>
      </c>
      <c r="L30" s="23">
        <f t="shared" si="1"/>
        <v>0.7</v>
      </c>
      <c r="M30" s="13">
        <f>SUM(L2:L30)</f>
        <v>1867.1790000000003</v>
      </c>
    </row>
  </sheetData>
  <sheetProtection algorithmName="SHA-512" hashValue="20YlHeV0zWXjHY8kcjR/lXM1bNfmTeVFwdVHCQpfha1wIEQBSDNJG029e1etS0ccSmGxDRUtpaRK7Gb03XzdSw==" saltValue="/Y//9WA8BeWrhS9ID6lGA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M30">
    <sortCondition descending="1" ref="L2:L3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DAA2E-4B62-4EA5-BF73-4B665300624F}">
  <ds:schemaRefs>
    <ds:schemaRef ds:uri="http://schemas.microsoft.com/office/2006/metadata/properties"/>
    <ds:schemaRef ds:uri="http://schemas.microsoft.com/office/infopath/2007/PartnerControls"/>
    <ds:schemaRef ds:uri="e0a398a7-a095-4ec0-904c-0f720fcc832c"/>
  </ds:schemaRefs>
</ds:datastoreItem>
</file>

<file path=customXml/itemProps2.xml><?xml version="1.0" encoding="utf-8"?>
<ds:datastoreItem xmlns:ds="http://schemas.openxmlformats.org/officeDocument/2006/customXml" ds:itemID="{9CB2ACDD-F162-4E99-BE8D-F448DB6D6551}"/>
</file>

<file path=customXml/itemProps3.xml><?xml version="1.0" encoding="utf-8"?>
<ds:datastoreItem xmlns:ds="http://schemas.openxmlformats.org/officeDocument/2006/customXml" ds:itemID="{C4F6346A-B814-4017-AB45-8CC84F824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COCINA</vt:lpstr>
      <vt:lpstr>DESEHECHABLE</vt:lpstr>
      <vt:lpstr>SALA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 Castell, Susana</dc:creator>
  <cp:keywords/>
  <dc:description/>
  <cp:lastModifiedBy>Pol Ferrer Closas</cp:lastModifiedBy>
  <cp:revision/>
  <dcterms:created xsi:type="dcterms:W3CDTF">2025-04-22T08:29:34Z</dcterms:created>
  <dcterms:modified xsi:type="dcterms:W3CDTF">2025-07-01T08:35:15Z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