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1640" yWindow="620" windowWidth="19300" windowHeight="10900" tabRatio="500"/>
  </bookViews>
  <sheets>
    <sheet name="valoració" sheetId="11" r:id="rId1"/>
  </sheets>
  <definedNames>
    <definedName name="_xlnm.Print_Area" localSheetId="0">valoració!$A$1:$C$276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59" i="11" l="1"/>
  <c r="E50" i="11" l="1"/>
  <c r="E105" i="11" l="1"/>
  <c r="E257" i="11" l="1"/>
  <c r="E150" i="11" l="1"/>
  <c r="E146" i="11"/>
  <c r="E41" i="11"/>
  <c r="E39" i="11"/>
  <c r="E214" i="11" l="1"/>
  <c r="E206" i="11"/>
  <c r="E274" i="11"/>
  <c r="E272" i="11" s="1"/>
  <c r="E245" i="11"/>
  <c r="E246" i="11"/>
  <c r="E247" i="11"/>
  <c r="E248" i="11"/>
  <c r="E238" i="11"/>
  <c r="E237" i="11"/>
  <c r="E234" i="11" s="1"/>
  <c r="E226" i="11"/>
  <c r="E220" i="11"/>
  <c r="E216" i="11" s="1"/>
  <c r="E212" i="11"/>
  <c r="E213" i="11"/>
  <c r="E204" i="11"/>
  <c r="E205" i="11"/>
  <c r="E193" i="11"/>
  <c r="E192" i="11"/>
  <c r="E186" i="11" s="1"/>
  <c r="E173" i="11"/>
  <c r="E167" i="11"/>
  <c r="E163" i="11" s="1"/>
  <c r="E161" i="11" s="1"/>
  <c r="E157" i="11"/>
  <c r="E158" i="11"/>
  <c r="E147" i="11"/>
  <c r="E148" i="11"/>
  <c r="E145" i="11"/>
  <c r="E149" i="11"/>
  <c r="E136" i="11"/>
  <c r="E138" i="11"/>
  <c r="E137" i="11"/>
  <c r="E123" i="11"/>
  <c r="E124" i="11"/>
  <c r="E125" i="11"/>
  <c r="E126" i="11"/>
  <c r="E127" i="11"/>
  <c r="E128" i="11"/>
  <c r="E129" i="11"/>
  <c r="E112" i="11"/>
  <c r="E111" i="11"/>
  <c r="E107" i="11" s="1"/>
  <c r="E104" i="11"/>
  <c r="E102" i="11"/>
  <c r="E103" i="11"/>
  <c r="E269" i="11"/>
  <c r="E267" i="11"/>
  <c r="E266" i="11"/>
  <c r="E263" i="11"/>
  <c r="E262" i="11"/>
  <c r="E258" i="11"/>
  <c r="E93" i="11"/>
  <c r="E89" i="11" s="1"/>
  <c r="E87" i="11" s="1"/>
  <c r="E83" i="11"/>
  <c r="E84" i="11"/>
  <c r="E68" i="11"/>
  <c r="E69" i="11"/>
  <c r="E70" i="11"/>
  <c r="E71" i="11"/>
  <c r="E72" i="11"/>
  <c r="E73" i="11"/>
  <c r="E60" i="11"/>
  <c r="E59" i="11"/>
  <c r="E51" i="11"/>
  <c r="E40" i="11"/>
  <c r="E34" i="11" s="1"/>
  <c r="E54" i="11" l="1"/>
  <c r="E253" i="11"/>
  <c r="E251" i="11" s="1"/>
  <c r="E98" i="11"/>
  <c r="E208" i="11"/>
  <c r="E200" i="11"/>
  <c r="E96" i="11"/>
  <c r="E44" i="11"/>
  <c r="E119" i="11"/>
  <c r="E132" i="11"/>
  <c r="E241" i="11"/>
  <c r="E223" i="11" s="1"/>
  <c r="E63" i="11"/>
  <c r="E78" i="11"/>
  <c r="E76" i="11" s="1"/>
  <c r="E196" i="11"/>
  <c r="E141" i="11"/>
  <c r="E153" i="11"/>
  <c r="E28" i="11" l="1"/>
  <c r="E115" i="11"/>
  <c r="E279" i="11" l="1"/>
  <c r="E280" i="11" s="1"/>
  <c r="E281" i="11" s="1"/>
</calcChain>
</file>

<file path=xl/sharedStrings.xml><?xml version="1.0" encoding="utf-8"?>
<sst xmlns="http://schemas.openxmlformats.org/spreadsheetml/2006/main" count="250" uniqueCount="201">
  <si>
    <t>Ref.</t>
  </si>
  <si>
    <t>FUSTERIA</t>
  </si>
  <si>
    <t xml:space="preserve">Ref. </t>
  </si>
  <si>
    <t xml:space="preserve">alçada x amplada x fons </t>
  </si>
  <si>
    <t>Els elements de fusteria han de tenir garantia de gestió forestal sostenible (certificació FSC, PEFC o equivalent). En el cas dels taulers de partícules, fibres o encenalls, han de ser de classe E1 (baix nivell de formaldehid).</t>
  </si>
  <si>
    <t>Les pintures utilitzades han d'estar lliures de dissolvents orgànics i, si és possible, que siguin ecològiques amb la seva corresponent certificació.</t>
  </si>
  <si>
    <t>Amidaments</t>
  </si>
  <si>
    <t>PARETS</t>
  </si>
  <si>
    <t>ambient general de l'exposició</t>
  </si>
  <si>
    <t>MUNTATGE / DESMUNTATGE GENERAL</t>
  </si>
  <si>
    <t xml:space="preserve">MUNTATGE </t>
  </si>
  <si>
    <t xml:space="preserve">DESMUNTATGE </t>
  </si>
  <si>
    <t>GRÀFICA</t>
  </si>
  <si>
    <t>Les tintes i coles necesàries per la producció gràfica han d'estar lliures de dissolvents orgànics i, si és possible, que siguin ecològiques amb la corresponent certificació.</t>
  </si>
  <si>
    <t>PINTURA</t>
  </si>
  <si>
    <t>Referència</t>
  </si>
  <si>
    <t>NCS (pendent)</t>
  </si>
  <si>
    <t>MOBILIARI</t>
  </si>
  <si>
    <t>quantitat orientativa</t>
  </si>
  <si>
    <t>V1</t>
  </si>
  <si>
    <t>V2</t>
  </si>
  <si>
    <t>gris fosc</t>
  </si>
  <si>
    <t>crèdits</t>
  </si>
  <si>
    <t xml:space="preserve">VINILS DE TALL </t>
  </si>
  <si>
    <t>alçada x amplada (mides aproximades)</t>
  </si>
  <si>
    <t>alçada x amplada (confirmar mides)</t>
  </si>
  <si>
    <t>SUBTOTAL</t>
  </si>
  <si>
    <t>TOTAL</t>
  </si>
  <si>
    <t>21% IVA</t>
  </si>
  <si>
    <t>VITRINES</t>
  </si>
  <si>
    <t>CARTEL·LES</t>
  </si>
  <si>
    <t>VIDRES</t>
  </si>
  <si>
    <t>vidre V1</t>
  </si>
  <si>
    <t>vidre V2</t>
  </si>
  <si>
    <t>introducció</t>
  </si>
  <si>
    <t>IL·LUMINACIÓ / ELECTRICITAT</t>
  </si>
  <si>
    <t>LEDS VITRINES</t>
  </si>
  <si>
    <t>m2</t>
  </si>
  <si>
    <t>crèdits - mides de 110 x 70 cm</t>
  </si>
  <si>
    <t>descripció</t>
  </si>
  <si>
    <t>Seguint un estel fugaç</t>
  </si>
  <si>
    <t>Khadija Saye,</t>
  </si>
  <si>
    <t>un intent de retrospectiva</t>
  </si>
  <si>
    <t>MURS</t>
  </si>
  <si>
    <t>M1</t>
  </si>
  <si>
    <t>305 x 400 x 40 cm</t>
  </si>
  <si>
    <t>305 x 200 x 10 cm</t>
  </si>
  <si>
    <t>M2 / M3</t>
  </si>
  <si>
    <t>M4</t>
  </si>
  <si>
    <t>305 x 800 x 40 cm (inclou peça fresada de 175 x 360 cm)</t>
  </si>
  <si>
    <t>mides generals de 20 x 800 x 35 cm (construida en 4 parts de 200 cm)</t>
  </si>
  <si>
    <t xml:space="preserve">mides generals de 20 x 150 x 35 cm </t>
  </si>
  <si>
    <t>CAIXA PANTALLA</t>
  </si>
  <si>
    <t>C1-C3</t>
  </si>
  <si>
    <t xml:space="preserve">mides generals de 79 x 125 x 10 cm </t>
  </si>
  <si>
    <t>C4-C6</t>
  </si>
  <si>
    <t xml:space="preserve">mides generals de 85 x 138 x 10 cm </t>
  </si>
  <si>
    <t>alçada x amplada (mides aprox)</t>
  </si>
  <si>
    <t xml:space="preserve">mides de 55 x 46 x 1,9 cm </t>
  </si>
  <si>
    <t xml:space="preserve">mides de 55 x 55 x 1,9 cm </t>
  </si>
  <si>
    <t xml:space="preserve">mides de 55 x 51 x 1,9 cm </t>
  </si>
  <si>
    <t xml:space="preserve">mides de 33 x 45,5 x 1,9 cm </t>
  </si>
  <si>
    <t xml:space="preserve">mides de 35 x 26,5 x 1,9 cm </t>
  </si>
  <si>
    <t xml:space="preserve">mides de 150 x 120 x 1,9 cm </t>
  </si>
  <si>
    <t>3.1/3.3/3.11</t>
  </si>
  <si>
    <t>3.2/3.4-3.5/3.7-3.8/3.10/3.12</t>
  </si>
  <si>
    <t>3.6/3.9</t>
  </si>
  <si>
    <t>4.1-4.21</t>
  </si>
  <si>
    <t>i.2-i.6/i.8-i.10/i.12-i.19/i.21/i.23-i.25/i.27/i.29</t>
  </si>
  <si>
    <t>va.1-va.5</t>
  </si>
  <si>
    <t>mides generals de la vitrina de 35 x 800 cm (4 trams de vidre de 35 x 200 cm)</t>
  </si>
  <si>
    <t xml:space="preserve">mides generals de la vitrina de 35 x 150 cm </t>
  </si>
  <si>
    <t>SERRALERIA</t>
  </si>
  <si>
    <t>SUPORTS L</t>
  </si>
  <si>
    <t>suports L</t>
  </si>
  <si>
    <t>mides generals del suport de 17 x 33,5 x 2 cm</t>
  </si>
  <si>
    <t>gris pedra</t>
  </si>
  <si>
    <t>gris pedra i vermell</t>
  </si>
  <si>
    <t>vermell</t>
  </si>
  <si>
    <t>presentació serie s.1</t>
  </si>
  <si>
    <t xml:space="preserve">text 3 columnes (3 idiomes) - mides  de 90 x 300 cm </t>
  </si>
  <si>
    <t xml:space="preserve">text 3 columnes (3 idiomes) - mides  de 90 x 250 cm </t>
  </si>
  <si>
    <t>subàmbit s.1</t>
  </si>
  <si>
    <t>text 1 columna (3 idiomes) - mides de 90 x 70 cm</t>
  </si>
  <si>
    <t>presentació serie s.2</t>
  </si>
  <si>
    <t>cites</t>
  </si>
  <si>
    <t>cites (3 idiomes) - mides de 60 x 150 cm</t>
  </si>
  <si>
    <t>símbols vermells</t>
  </si>
  <si>
    <t>símbols gràfics de color vermell - mides 40 x 40 cm (pendent definir quantitat)</t>
  </si>
  <si>
    <t>cartel·les sencilles</t>
  </si>
  <si>
    <t>cartel·les comentades</t>
  </si>
  <si>
    <t>cartel·les gràfiques</t>
  </si>
  <si>
    <t xml:space="preserve">mides generals de 8 x 20 cm </t>
  </si>
  <si>
    <t xml:space="preserve">mides generals de 20 x 20 cm </t>
  </si>
  <si>
    <t>mides generals de 35 x 26,5 cm</t>
  </si>
  <si>
    <t>REPRODUCCIONS SOBRE FUSTA</t>
  </si>
  <si>
    <t xml:space="preserve">mides de 55 x 46 cm </t>
  </si>
  <si>
    <t xml:space="preserve">mides de 55 x 55 cm </t>
  </si>
  <si>
    <t xml:space="preserve">mides de 55 x 51 cm </t>
  </si>
  <si>
    <t xml:space="preserve">mides de 33 x 45,5 cm </t>
  </si>
  <si>
    <t xml:space="preserve">mides de 35 x 26,5 cm </t>
  </si>
  <si>
    <t xml:space="preserve">mides de 150 x 120 cm </t>
  </si>
  <si>
    <t>REPRODUCCIONS SOBRE PAPER</t>
  </si>
  <si>
    <t>2.2-2.8</t>
  </si>
  <si>
    <t xml:space="preserve">mides de 48,3 x 38,1 cm </t>
  </si>
  <si>
    <t xml:space="preserve">mides de 15 x 20 cm </t>
  </si>
  <si>
    <t>ATTREZZO</t>
  </si>
  <si>
    <t>OBJECTES</t>
  </si>
  <si>
    <t>fotos vitrina</t>
  </si>
  <si>
    <t>Objectes utilitzats a les fotos:</t>
  </si>
  <si>
    <t>pals de mastegar africans</t>
  </si>
  <si>
    <t>disc de Beyoncé (vinil o cd)</t>
  </si>
  <si>
    <t>llibre Workin' It!  RuPaul</t>
  </si>
  <si>
    <t>vegetació Basar: llimones, raïm vermell, flors vermelles i flors grogues (guirnaldes)</t>
  </si>
  <si>
    <t>pot a incens</t>
  </si>
  <si>
    <t>banyes de vaca i banyes de cabra</t>
  </si>
  <si>
    <t>cauris</t>
  </si>
  <si>
    <t>amulets corànics</t>
  </si>
  <si>
    <t>rosari</t>
  </si>
  <si>
    <t>altres objectes: pendent determinar comissariat</t>
  </si>
  <si>
    <t>productes de fixació</t>
  </si>
  <si>
    <t>productes relacionats amb l'art capilar afro:</t>
  </si>
  <si>
    <t>pintes</t>
  </si>
  <si>
    <t>vellut negre</t>
  </si>
  <si>
    <t>2 o 3 perruques</t>
  </si>
  <si>
    <t>ENMARCAMENT</t>
  </si>
  <si>
    <t>MARCS</t>
  </si>
  <si>
    <t>alçada x amplada</t>
  </si>
  <si>
    <t>mides exteriors orientatives de 35 x 30 cm</t>
  </si>
  <si>
    <t>mides exteriors orientatives de 57 x 47 cm</t>
  </si>
  <si>
    <t>AUDIOVISUALS</t>
  </si>
  <si>
    <t>VIDRES VITRINES</t>
  </si>
  <si>
    <t>PANTALLES PLANES</t>
  </si>
  <si>
    <t>AV1-AV3</t>
  </si>
  <si>
    <t>AV4-AV6</t>
  </si>
  <si>
    <t>EQUIPS DE SO</t>
  </si>
  <si>
    <t>AV1-AV6</t>
  </si>
  <si>
    <t>AV7</t>
  </si>
  <si>
    <t>PROJECTORS</t>
  </si>
  <si>
    <t>projector</t>
  </si>
  <si>
    <t xml:space="preserve">pintura per projecció </t>
  </si>
  <si>
    <t>blanc/ gris</t>
  </si>
  <si>
    <t>IL·LUMINACIÓ</t>
  </si>
  <si>
    <t>peces a paret (fotografies)</t>
  </si>
  <si>
    <t>objectes a vitrina</t>
  </si>
  <si>
    <t>elements gràfics: títol, textos, cartel·les i símbols gràfics</t>
  </si>
  <si>
    <t>llargada de 790 cm</t>
  </si>
  <si>
    <t>llargada de 140 cm</t>
  </si>
  <si>
    <t>V1-V2</t>
  </si>
  <si>
    <t>pantalles</t>
  </si>
  <si>
    <t>altaveus</t>
  </si>
  <si>
    <t>ELECTRICITAT</t>
  </si>
  <si>
    <t>vitrines</t>
  </si>
  <si>
    <t xml:space="preserve">Desmuntatge i embalatge de totes les obres un cop finalitzada l'exposició. Retirada dels vinils i cartel·les i de les banderoles exteriors. Neteja de tota la gràfica adhesivada directament a paret. Desmuntatge de tot el mobiliari usat per l'exposició (caixes pantalles, vitrines, parets) i emmagatzematge o retirada a l'abocador segons precisi el centre.   </t>
  </si>
  <si>
    <t>obres enmarcades</t>
  </si>
  <si>
    <t>fotografies a paret</t>
  </si>
  <si>
    <t xml:space="preserve">objectes a vitrina </t>
  </si>
  <si>
    <t>obres i objectes</t>
  </si>
  <si>
    <t>audiovisuals</t>
  </si>
  <si>
    <t>projector i altaveus</t>
  </si>
  <si>
    <t>pantalles i auriculars</t>
  </si>
  <si>
    <r>
      <t xml:space="preserve">Focus llum </t>
    </r>
    <r>
      <rPr>
        <sz val="10"/>
        <color theme="1"/>
        <rFont val="Helv"/>
        <family val="2"/>
      </rPr>
      <t>subministrats pel Monestir de Pedralbes (quantitat aproximada)</t>
    </r>
  </si>
  <si>
    <t>elements gràfics</t>
  </si>
  <si>
    <t>vinils (textos i cites)</t>
  </si>
  <si>
    <t>cartel·les (sencilles, comentades i gràfiques)</t>
  </si>
  <si>
    <t>SUPORT IMPRESSIONS</t>
  </si>
  <si>
    <t>Reproductor brightsign LS455</t>
  </si>
  <si>
    <t>Repassos</t>
  </si>
  <si>
    <t>auriculars anti-vandàlics (tipus Sennheiser HD20 PRO) + petit suport  a paret</t>
  </si>
  <si>
    <t>altaveus (tipus eMOTUS3OD amb woofer de 3") + suport a paret</t>
  </si>
  <si>
    <t>Amplificador compacte estèreo (tipus CA40 de 2x20WRMS)</t>
  </si>
  <si>
    <t>projector (tipus 4K400STx) + suport</t>
  </si>
  <si>
    <t>de 43" (tipus QM43R) + suport a paret</t>
  </si>
  <si>
    <t>de 50" (tipus QM50R) + suport a paret</t>
  </si>
  <si>
    <r>
      <t xml:space="preserve">Murs: </t>
    </r>
    <r>
      <rPr>
        <sz val="10"/>
        <color theme="1"/>
        <rFont val="Helvetica"/>
        <family val="2"/>
      </rPr>
      <t xml:space="preserve">construcció i muntatge de parets amb fusta de DM ignífug. Tots els murs tindran la mateixa alçada que les parets perimetrals de sala (h: 305 cm). Tots els murs, excepte el M4, són exemptes i només s’uneixen a les parets de sala per un extrem. Tenir en compte si és necessari reforç de pes a l’interior de l’estructura per donar més estabilitat. El mur M4, és un mur que només té la funció de tapar el finestral de sala, per tant, haurà d’unir els dos murs de pladur que hi ha a banda i banda de la finestra. El M1 inclou un taulell horitzontal de 175 x 360 cm (peça fresada) amb les lletres del títol en baix relleu.  </t>
    </r>
    <r>
      <rPr>
        <i/>
        <sz val="10"/>
        <color theme="1"/>
        <rFont val="Helvetica"/>
        <family val="2"/>
      </rPr>
      <t xml:space="preserve"> _Veure plànols 6.1/ 7.1</t>
    </r>
  </si>
  <si>
    <r>
      <t>Acabat:</t>
    </r>
    <r>
      <rPr>
        <sz val="10"/>
        <color theme="1"/>
        <rFont val="Helvetica"/>
        <family val="2"/>
      </rPr>
      <t xml:space="preserve"> totes les cares es pintaran amb pintura plàstica a l’aigua, acabat mate i color gris fosc i gris pedra. </t>
    </r>
    <r>
      <rPr>
        <b/>
        <sz val="10"/>
        <color theme="1"/>
        <rFont val="Helvetica"/>
        <family val="2"/>
      </rPr>
      <t>Pendent ref. NCS</t>
    </r>
  </si>
  <si>
    <r>
      <t xml:space="preserve">Estructura general: </t>
    </r>
    <r>
      <rPr>
        <sz val="10"/>
        <color theme="1"/>
        <rFont val="Helvetica"/>
        <family val="2"/>
      </rPr>
      <t xml:space="preserve">construcció i muntatge de vitrina horitzontal per penjar a paret. La vitrina és una caixa de 5 cares de fusta de DM. A la part superior de la vitrina hi ha un galze perimetral per sostenir el vidre laminat que tanca la vitrina. El mateix galze ens serveix per fixar (per la part de sota) un perfil de 90º per tira de LED. La vitrina es penja a paret per un costat mitjançant el “sistema motxilla” i a la base es fixen uns suports de tub quadrat de 20 x 20 mm en forma de L, que es caragolen al calaix i a la paret. Inclou petit forat per fer passar el cablejat.  </t>
    </r>
    <r>
      <rPr>
        <i/>
        <sz val="10"/>
        <color theme="1"/>
        <rFont val="Helvetica"/>
        <family val="2"/>
      </rPr>
      <t>_Veure  plànols 6.1 / 7.3-7.4</t>
    </r>
  </si>
  <si>
    <r>
      <t>Acabat:</t>
    </r>
    <r>
      <rPr>
        <sz val="10"/>
        <color theme="1"/>
        <rFont val="Helvetica"/>
        <family val="2"/>
      </rPr>
      <t xml:space="preserve"> tant l’interior com l’exterior del calaix tenen un acabat lacat mate. L’exterior de color gris pedra i l’interior de color vermell.</t>
    </r>
    <r>
      <rPr>
        <i/>
        <sz val="10"/>
        <color theme="1"/>
        <rFont val="Helvetica"/>
        <family val="2"/>
      </rPr>
      <t xml:space="preserve"> </t>
    </r>
    <r>
      <rPr>
        <b/>
        <i/>
        <sz val="10"/>
        <color theme="1"/>
        <rFont val="Helvetica"/>
        <family val="2"/>
      </rPr>
      <t>Pendent determinar ref. NCS</t>
    </r>
  </si>
  <si>
    <r>
      <t>Estructura general:</t>
    </r>
    <r>
      <rPr>
        <sz val="10"/>
        <color theme="1"/>
        <rFont val="Helvetica"/>
        <family val="2"/>
      </rPr>
      <t xml:space="preserve"> construcció i muntatge de marcs tipus caixa per folrar les pantalles planes verticals 16:9. El marc serà un element de fusta de DM amb forma de caixa de 6 cares. La cara frontal té un marc perimetral de 10 cm. Hi haurà dues mides de caixes, tenint en compte les dues mides de pantalles: de 46” i de 52”. Comprovar prèviament les mesures de les pantalles. Tot el conjunt va penjant a paret mitjançant sistema "motxilla" o similar. Inclou petit forat per fer passar el cablejat.   </t>
    </r>
    <r>
      <rPr>
        <i/>
        <sz val="10"/>
        <color theme="1"/>
        <rFont val="Helvetica"/>
        <family val="2"/>
      </rPr>
      <t>_Veure  plànols 6.1 / 7.2</t>
    </r>
  </si>
  <si>
    <r>
      <t>Acabat:</t>
    </r>
    <r>
      <rPr>
        <sz val="10"/>
        <color theme="1"/>
        <rFont val="Helvetica"/>
        <family val="2"/>
      </rPr>
      <t xml:space="preserve"> totes les cares tenen un acabat lacat mate, de color gris pedra.</t>
    </r>
    <r>
      <rPr>
        <i/>
        <sz val="10"/>
        <color theme="1"/>
        <rFont val="Helvetica"/>
        <family val="2"/>
      </rPr>
      <t xml:space="preserve"> </t>
    </r>
    <r>
      <rPr>
        <b/>
        <i/>
        <sz val="10"/>
        <color theme="1"/>
        <rFont val="Helvetica"/>
        <family val="2"/>
      </rPr>
      <t>Pendent determinar ref. NCS</t>
    </r>
  </si>
  <si>
    <r>
      <t>Suport:</t>
    </r>
    <r>
      <rPr>
        <sz val="10"/>
        <color theme="1"/>
        <rFont val="Helvetica"/>
        <family val="2"/>
      </rPr>
      <t xml:space="preserve"> subministrament de planxes de fusta laminada de 19 mm. Inclou separadors també  de 19 mm.  </t>
    </r>
    <r>
      <rPr>
        <i/>
        <sz val="10"/>
        <color theme="1"/>
        <rFont val="Helvetica"/>
        <family val="2"/>
      </rPr>
      <t>_Veure  plànols 7.5</t>
    </r>
  </si>
  <si>
    <r>
      <t>Acabat:</t>
    </r>
    <r>
      <rPr>
        <sz val="10"/>
        <color theme="1"/>
        <rFont val="Helvetica"/>
        <family val="2"/>
      </rPr>
      <t xml:space="preserve"> cara posterior i laterals amb pintura plàstica mate de color gris com la paret. La cara davantera amb pintura per imprimació.</t>
    </r>
    <r>
      <rPr>
        <i/>
        <sz val="10"/>
        <color theme="1"/>
        <rFont val="Helvetica"/>
        <family val="2"/>
      </rPr>
      <t xml:space="preserve"> </t>
    </r>
    <r>
      <rPr>
        <b/>
        <i/>
        <sz val="10"/>
        <color theme="1"/>
        <rFont val="Helvetica"/>
        <family val="2"/>
      </rPr>
      <t>Pendent determinar ref. NCS</t>
    </r>
    <r>
      <rPr>
        <b/>
        <sz val="10"/>
        <color theme="1"/>
        <rFont val="Helvetica"/>
        <family val="2"/>
      </rPr>
      <t xml:space="preserve">. </t>
    </r>
  </si>
  <si>
    <r>
      <t xml:space="preserve">Vidres: </t>
    </r>
    <r>
      <rPr>
        <sz val="10"/>
        <color theme="1"/>
        <rFont val="Helvetica"/>
        <family val="2"/>
      </rPr>
      <t xml:space="preserve">subministrament i muntatge de vidres laminats 3+3 per tancament de vitrines horitzontals, penjades a paret. </t>
    </r>
    <r>
      <rPr>
        <i/>
        <sz val="10"/>
        <color theme="1"/>
        <rFont val="Helvetica"/>
        <family val="2"/>
      </rPr>
      <t>Comprovar les mides després de construir la  vitrina.</t>
    </r>
    <r>
      <rPr>
        <sz val="10"/>
        <color theme="1"/>
        <rFont val="Helvetica"/>
        <family val="2"/>
      </rPr>
      <t xml:space="preserve"> </t>
    </r>
    <r>
      <rPr>
        <i/>
        <sz val="10"/>
        <color theme="1"/>
        <rFont val="Helvetica"/>
        <family val="2"/>
      </rPr>
      <t xml:space="preserve"> _Veure plànols 7.3-7.4 </t>
    </r>
  </si>
  <si>
    <r>
      <t>Acabat:</t>
    </r>
    <r>
      <rPr>
        <sz val="10"/>
        <color theme="1"/>
        <rFont val="Helvetica"/>
        <family val="2"/>
      </rPr>
      <t xml:space="preserve"> laminat transparent</t>
    </r>
  </si>
  <si>
    <r>
      <t xml:space="preserve">Estructura general:  </t>
    </r>
    <r>
      <rPr>
        <sz val="10"/>
        <color theme="1"/>
        <rFont val="Helvetica"/>
        <family val="2"/>
      </rPr>
      <t xml:space="preserve">subministrament de suport d'acer de 2 mm en forma de L amb tub quadrat de 20 x 20 mm. Inclou un sistema de caragolat per fixar el suport, tant a la base inferior de la vitrina com a la paret. </t>
    </r>
    <r>
      <rPr>
        <i/>
        <sz val="10"/>
        <color theme="1"/>
        <rFont val="Helvetica"/>
        <family val="2"/>
      </rPr>
      <t xml:space="preserve">  </t>
    </r>
    <r>
      <rPr>
        <sz val="10"/>
        <color theme="1"/>
        <rFont val="Helvetica"/>
        <family val="2"/>
      </rPr>
      <t xml:space="preserve">Es situaran de manera equitativa al llarg de la vitrina per repartir el pes. </t>
    </r>
    <r>
      <rPr>
        <i/>
        <sz val="10"/>
        <color theme="1"/>
        <rFont val="Helvetica"/>
        <family val="2"/>
      </rPr>
      <t xml:space="preserve">_Veure plànols 7.3-7.4 </t>
    </r>
  </si>
  <si>
    <r>
      <t xml:space="preserve">Revisar i pintar de nou les parets de pladur de sala i les parets de fusta de nova construcció amb pintura plàstica a l'aigua.  Totes les parets de sala i les parets de fusta tenen una alçada de 305 cm aprox.  Inclou massillar i les mans de pintura necessàries per a la seva correcta finalització. </t>
    </r>
    <r>
      <rPr>
        <b/>
        <i/>
        <sz val="10"/>
        <color theme="1"/>
        <rFont val="Helvetica"/>
        <family val="2"/>
      </rPr>
      <t>Pendent ref. NCS (hi ha dos color: gris fosc i gris pedra)</t>
    </r>
    <r>
      <rPr>
        <sz val="10"/>
        <color theme="1"/>
        <rFont val="Helvetica"/>
        <family val="2"/>
      </rPr>
      <t xml:space="preserve">    </t>
    </r>
    <r>
      <rPr>
        <i/>
        <sz val="10"/>
        <color theme="1"/>
        <rFont val="Helvetica"/>
        <family val="2"/>
      </rPr>
      <t xml:space="preserve">_Veure Planta pintura 8.1 </t>
    </r>
    <r>
      <rPr>
        <sz val="10"/>
        <color theme="1"/>
        <rFont val="Helvetica"/>
        <family val="2"/>
      </rPr>
      <t xml:space="preserve">                                                   </t>
    </r>
  </si>
  <si>
    <r>
      <t xml:space="preserve">Pintar tot el mobiliari nou de fusta de DM ignífug.  Tindrà un acabat lacat, mate i de color gris pedra tots els exteriors de les caixes i vitrines, i color vermell per l’interior de les vitrines. </t>
    </r>
    <r>
      <rPr>
        <b/>
        <i/>
        <sz val="10"/>
        <color theme="1"/>
        <rFont val="Helvetica"/>
        <family val="2"/>
      </rPr>
      <t>Pendent ref. NCS (hi ha dos color: gris fosc i gris pedra)</t>
    </r>
    <r>
      <rPr>
        <sz val="10"/>
        <color theme="1"/>
        <rFont val="Helvetica"/>
        <family val="2"/>
      </rPr>
      <t xml:space="preserve">    </t>
    </r>
    <r>
      <rPr>
        <i/>
        <sz val="10"/>
        <color theme="1"/>
        <rFont val="Helvetica"/>
        <family val="2"/>
      </rPr>
      <t>_Veure plànol 8.1 / 7.1-7.4</t>
    </r>
  </si>
  <si>
    <r>
      <t xml:space="preserve">Producció i muntatge de vinils de tall High Tack per adhesivar sobre paret de fusta DM o pladur. </t>
    </r>
    <r>
      <rPr>
        <b/>
        <i/>
        <sz val="10"/>
        <color theme="1"/>
        <rFont val="Helvetica"/>
        <family val="2"/>
      </rPr>
      <t xml:space="preserve">Mides orientatives de l'espai a ocupar. </t>
    </r>
    <r>
      <rPr>
        <sz val="10"/>
        <color theme="1"/>
        <rFont val="Helvetica"/>
        <family val="2"/>
      </rPr>
      <t>Les mides inclouen els 3 idiomes.</t>
    </r>
    <r>
      <rPr>
        <i/>
        <sz val="10"/>
        <color theme="1"/>
        <rFont val="Helvetica"/>
        <family val="2"/>
      </rPr>
      <t xml:space="preserve"> </t>
    </r>
    <r>
      <rPr>
        <b/>
        <i/>
        <sz val="10"/>
        <color theme="1"/>
        <rFont val="Helvetica"/>
        <family val="2"/>
      </rPr>
      <t xml:space="preserve"> </t>
    </r>
    <r>
      <rPr>
        <i/>
        <sz val="10"/>
        <color theme="1"/>
        <rFont val="Helvetica"/>
        <family val="2"/>
      </rPr>
      <t xml:space="preserve"> _Veure plànols 4.1-4.2 / 2.1-2.7</t>
    </r>
  </si>
  <si>
    <r>
      <t xml:space="preserve">Impressió directa a una cara sobre cartró ESKA.  Hi ha diferents mides: cartel·les sencilles (informació tècnica), cartel·les comentades (inf. Tècnica + text) i cartel·les gràfiques (imatge en miniatura + text). S’utilitza dos colors: vermell i gris fosc. </t>
    </r>
    <r>
      <rPr>
        <b/>
        <i/>
        <sz val="10"/>
        <color theme="1"/>
        <rFont val="Helvetica"/>
        <family val="2"/>
      </rPr>
      <t>Pendent ref. color carta ESKA colours</t>
    </r>
    <r>
      <rPr>
        <sz val="10"/>
        <color theme="1"/>
        <rFont val="Helvetica"/>
        <family val="2"/>
      </rPr>
      <t xml:space="preserve">. </t>
    </r>
    <r>
      <rPr>
        <i/>
        <sz val="10"/>
        <color theme="1"/>
        <rFont val="Helvetica"/>
        <family val="2"/>
      </rPr>
      <t xml:space="preserve"> _Veure plànols 4.1-4.2 / 2.1-2.7</t>
    </r>
  </si>
  <si>
    <r>
      <t xml:space="preserve">Impressió directa a una cara sobre planxes de fusta laminada de 19 mm.  Cantells i darrera pintat de gris fosc i cara frontal amb pintura d’imprimació. Hi ha diferents mides. El suport està inclòs dins la secció de fusteria. </t>
    </r>
    <r>
      <rPr>
        <i/>
        <sz val="10"/>
        <color theme="1"/>
        <rFont val="Helvetica"/>
        <family val="2"/>
      </rPr>
      <t xml:space="preserve"> _Veure plànols 4.1-4.2 / 7.5 / 2.1-2.7</t>
    </r>
  </si>
  <si>
    <r>
      <t xml:space="preserve">Impressió directa sobre paper fotogràfic, mate. Algunes s’emmarcaran i d’altres aniran dins vitrina. Hi ha diferents mides. </t>
    </r>
    <r>
      <rPr>
        <i/>
        <sz val="10"/>
        <color theme="1"/>
        <rFont val="Helvetica"/>
        <family val="2"/>
      </rPr>
      <t xml:space="preserve"> _Veure plànols 4.1-4.2 / 7.6 / 2.1-2.7</t>
    </r>
  </si>
  <si>
    <r>
      <t xml:space="preserve">Subministrament d’objectes diversos per compondre l’ambient creatiu de la Khadija Saye dins les dues vitrines de l’exposició.  </t>
    </r>
    <r>
      <rPr>
        <b/>
        <sz val="10"/>
        <color theme="1"/>
        <rFont val="Helvetica"/>
        <family val="2"/>
      </rPr>
      <t>Inclou el subministrament de tots els materials que precisi el comissariat per muntar la instal·lació.</t>
    </r>
    <r>
      <rPr>
        <i/>
        <sz val="10"/>
        <color theme="1"/>
        <rFont val="Helvetica"/>
        <family val="2"/>
      </rPr>
      <t xml:space="preserve">   _Veure plànols 1.2-1.3 / 2.3 i 2.5</t>
    </r>
  </si>
  <si>
    <r>
      <t>Subministrament I muntatge de marcs d’alumini gris fosc, acabat mate, amb perfil de 20 mm de secció frontal. Inclou passe-partout. Les mides són orientatives</t>
    </r>
    <r>
      <rPr>
        <b/>
        <sz val="10"/>
        <color theme="1"/>
        <rFont val="Helvetica"/>
        <family val="2"/>
      </rPr>
      <t>.</t>
    </r>
    <r>
      <rPr>
        <i/>
        <sz val="10"/>
        <color theme="1"/>
        <rFont val="Helvetica"/>
        <family val="2"/>
      </rPr>
      <t xml:space="preserve">   _Veure plànols 7.6</t>
    </r>
  </si>
  <si>
    <r>
      <t xml:space="preserve">L'empresa de muntatge o audiovisuals haurà de subministrar </t>
    </r>
    <r>
      <rPr>
        <b/>
        <i/>
        <sz val="10"/>
        <color theme="1"/>
        <rFont val="Helvetica"/>
        <family val="2"/>
      </rPr>
      <t xml:space="preserve">(en règim de COMPRA) </t>
    </r>
    <r>
      <rPr>
        <i/>
        <sz val="10"/>
        <color theme="1"/>
        <rFont val="Helvetica"/>
        <family val="2"/>
      </rPr>
      <t>tots els aparells i elements llistats, així com, s'ocuparà de les seves instal·lacions, electrificació i de les proves necessàries per una òptima reproducció.</t>
    </r>
  </si>
  <si>
    <r>
      <t>Pantalles i suports :</t>
    </r>
    <r>
      <rPr>
        <sz val="10"/>
        <color theme="1"/>
        <rFont val="Helvetica"/>
        <family val="2"/>
      </rPr>
      <t xml:space="preserve"> instal·lació de pantalles planes de 43" i 50" tipus Edge LED BLU, resolució UHD(3840x2160). Per situar en posició horitzontal, així com els respectius suports. Les pantalles es muntaran amb suport a paret i disposades a l'interior d'un marc de fusta tipus caixa.  </t>
    </r>
    <r>
      <rPr>
        <i/>
        <sz val="10"/>
        <color theme="1"/>
        <rFont val="Helvetica"/>
        <family val="2"/>
      </rPr>
      <t>_Veure plànols 5.1 / 2.1-2.7</t>
    </r>
  </si>
  <si>
    <r>
      <t>Equips de so:</t>
    </r>
    <r>
      <rPr>
        <sz val="10"/>
        <color theme="1"/>
        <rFont val="Helvetica"/>
        <family val="2"/>
      </rPr>
      <t xml:space="preserve"> subministrament  i instal·lació dels equips necessaris per reproduir el so de les pantalles i de la projecció a paret.</t>
    </r>
    <r>
      <rPr>
        <i/>
        <sz val="10"/>
        <color theme="1"/>
        <rFont val="Helvetica"/>
        <family val="2"/>
      </rPr>
      <t xml:space="preserve"> </t>
    </r>
    <r>
      <rPr>
        <sz val="10"/>
        <color theme="1"/>
        <rFont val="Helvetica"/>
        <family val="2"/>
      </rPr>
      <t xml:space="preserve">Pel que fa a la projecció, el so s'escoltarà a través de dos altaveus (amb els seus respectius suports a paret) situats en dues cantoneres de l’espai. La resta d'àudios (pantalles) s'escoltaran a través d’uns auriculars que es penjaran al costat de cada pantalla. Inclou un petit suport (espàrrec o suport en L) per recolzar els auriculars anti-vandàlics. </t>
    </r>
    <r>
      <rPr>
        <i/>
        <sz val="10"/>
        <color theme="1"/>
        <rFont val="Helvetica"/>
        <family val="2"/>
      </rPr>
      <t xml:space="preserve">_Veure plànol 5.1 </t>
    </r>
  </si>
  <si>
    <r>
      <t xml:space="preserve">Subministrament i instal·lació de projector de vídeo de 4.000 lumens, tiro curt, i  resolució True 4K UHD. Per projectar damunt de paret pintada. Inclou el seu respectiu suport a paret. </t>
    </r>
    <r>
      <rPr>
        <i/>
        <sz val="10"/>
        <color theme="1"/>
        <rFont val="Helvetica"/>
        <family val="2"/>
      </rPr>
      <t xml:space="preserve">_Veure plànol 5.1 </t>
    </r>
  </si>
  <si>
    <r>
      <t xml:space="preserve">Il·luminació de totes les obres, elements gràfics i ambient general de l'exposició amb els focus existents al museu i de nova compra o lloguer.   </t>
    </r>
    <r>
      <rPr>
        <i/>
        <sz val="10"/>
        <color theme="1"/>
        <rFont val="Helvetica"/>
        <family val="2"/>
      </rPr>
      <t>_Veure plànols 1.2-1.3 / 2.1-2.7</t>
    </r>
  </si>
  <si>
    <r>
      <t xml:space="preserve">Subministre i muntatge de perfils d'alumini de 90º, per tires de LED amb difusor per il·luminar vitrines.  </t>
    </r>
    <r>
      <rPr>
        <i/>
        <sz val="10"/>
        <color theme="1"/>
        <rFont val="Helvetica"/>
        <family val="2"/>
      </rPr>
      <t xml:space="preserve">_Veure plànols 7.3-7.4 </t>
    </r>
  </si>
  <si>
    <r>
      <t xml:space="preserve">Es realitzaran les conexions necessàries per poder instal·lar les lluminàries de les dues vitrines i les pantalles.  </t>
    </r>
    <r>
      <rPr>
        <i/>
        <sz val="10"/>
        <color theme="1"/>
        <rFont val="Helvetica"/>
        <family val="2"/>
      </rPr>
      <t>L'empresa de muntatge s'ocuparà de l'electrificació i de la instal•lació del cablejat necessari que no disposi el centre en aquells moments i que sigui necessari per l'òptima visualització de les obres i audiovisuals.  _Veure plànols 5.1</t>
    </r>
  </si>
  <si>
    <r>
      <t xml:space="preserve">Muntatge de tots els elements que no ho inclouen en la seva partida. L'empresa de muntatge haurà de preveure de tots els elements i eines de transport, elevació o similars necessaris per a l'adjudicació del contracte, així com, de contenidors per a la recollida de residus durant el muntatge. Inclou els  operaris necessaris per a tots els dies de muntatge.  </t>
    </r>
    <r>
      <rPr>
        <i/>
        <sz val="10"/>
        <color theme="1"/>
        <rFont val="Helvetica"/>
        <family val="2"/>
      </rPr>
      <t xml:space="preserve"> </t>
    </r>
    <r>
      <rPr>
        <sz val="10"/>
        <color theme="1"/>
        <rFont val="Helvetica"/>
        <family val="2"/>
      </rPr>
      <t>S'utilitzaran diferents elements que disposa el Monestir de Pedralbes (focus il·luminació, aparells audiovisuals) i els operaris hauran de distribuir i muntar segons indicacions del disseny.  _</t>
    </r>
    <r>
      <rPr>
        <i/>
        <sz val="10"/>
        <color theme="1"/>
        <rFont val="Helvetica"/>
        <family val="2"/>
      </rPr>
      <t xml:space="preserve">Veure plànols 1.2-1.3 / 2.1-2.7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</si>
</sst>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22">
    <font>
      <sz val="11"/>
      <color theme="1"/>
      <name val="Calibri"/>
      <family val="2"/>
      <scheme val="minor"/>
    </font>
    <font>
      <sz val="10"/>
      <name val="Arial"/>
      <family val="2"/>
    </font>
    <font>
      <u/>
      <sz val="11"/>
      <color theme="10"/>
      <name val="Calibri"/>
      <family val="2"/>
      <scheme val="minor"/>
    </font>
    <font>
      <u/>
      <sz val="11"/>
      <color theme="11"/>
      <name val="Calibri"/>
      <family val="2"/>
      <scheme val="minor"/>
    </font>
    <font>
      <sz val="8"/>
      <name val="Calibri"/>
      <family val="2"/>
      <scheme val="minor"/>
    </font>
    <font>
      <sz val="10"/>
      <color theme="1"/>
      <name val="Arial"/>
      <family val="2"/>
    </font>
    <font>
      <sz val="10"/>
      <color theme="1"/>
      <name val="Helv"/>
      <family val="2"/>
    </font>
    <font>
      <b/>
      <sz val="10"/>
      <color theme="1"/>
      <name val="Arial"/>
      <family val="2"/>
    </font>
    <font>
      <b/>
      <sz val="10"/>
      <color theme="1"/>
      <name val="Helvetica"/>
      <family val="2"/>
    </font>
    <font>
      <sz val="10"/>
      <color theme="1"/>
      <name val="Helvetica"/>
      <family val="2"/>
    </font>
    <font>
      <i/>
      <sz val="10"/>
      <color theme="1"/>
      <name val="Helvetica"/>
      <family val="2"/>
    </font>
    <font>
      <sz val="11"/>
      <color theme="1"/>
      <name val="Arial"/>
      <family val="2"/>
    </font>
    <font>
      <sz val="12"/>
      <color theme="1"/>
      <name val="Times New Roman"/>
      <family val="1"/>
    </font>
    <font>
      <b/>
      <sz val="10"/>
      <color theme="1"/>
      <name val="Helv"/>
    </font>
    <font>
      <b/>
      <sz val="13.5"/>
      <color theme="1"/>
      <name val="HW Cigars Trial Regular"/>
    </font>
    <font>
      <b/>
      <sz val="22"/>
      <color theme="1"/>
      <name val="HW Cigars Trial Regular"/>
    </font>
    <font>
      <b/>
      <sz val="12"/>
      <color theme="1"/>
      <name val="HW Cigars Trial Regular"/>
    </font>
    <font>
      <sz val="12"/>
      <color theme="1"/>
      <name val="Arial"/>
      <family val="2"/>
    </font>
    <font>
      <sz val="11"/>
      <color theme="1"/>
      <name val="Helvetica"/>
      <family val="2"/>
    </font>
    <font>
      <sz val="10"/>
      <color theme="1"/>
      <name val="Helv"/>
    </font>
    <font>
      <b/>
      <i/>
      <sz val="10"/>
      <color theme="1"/>
      <name val="Helvetica"/>
      <family val="2"/>
    </font>
    <font>
      <i/>
      <sz val="10"/>
      <color theme="1"/>
      <name val="Helv"/>
    </font>
  </fonts>
  <fills count="9">
    <fill>
      <patternFill patternType="none"/>
    </fill>
    <fill>
      <patternFill patternType="gray125"/>
    </fill>
    <fill>
      <patternFill patternType="solid">
        <fgColor theme="6"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249977111117893"/>
        <bgColor rgb="FF000000"/>
      </patternFill>
    </fill>
    <fill>
      <patternFill patternType="solid">
        <fgColor rgb="FFF2F2F2"/>
        <bgColor rgb="FF000000"/>
      </patternFill>
    </fill>
  </fills>
  <borders count="1">
    <border>
      <left/>
      <right/>
      <top/>
      <bottom/>
      <diagonal/>
    </border>
  </borders>
  <cellStyleXfs count="5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90">
    <xf numFmtId="0" fontId="0" fillId="0" borderId="0" xfId="0"/>
    <xf numFmtId="0" fontId="5" fillId="0" borderId="0" xfId="0" applyFont="1" applyAlignment="1">
      <alignment vertical="center"/>
    </xf>
    <xf numFmtId="0" fontId="5" fillId="0" borderId="0" xfId="0" applyFont="1"/>
    <xf numFmtId="0" fontId="7" fillId="0" borderId="0" xfId="0" applyFont="1"/>
    <xf numFmtId="0" fontId="7" fillId="0" borderId="0" xfId="0" applyFont="1" applyAlignment="1">
      <alignment horizontal="right"/>
    </xf>
    <xf numFmtId="0" fontId="7" fillId="5" borderId="0" xfId="0" applyFont="1" applyFill="1"/>
    <xf numFmtId="0" fontId="5" fillId="5" borderId="0" xfId="0" applyFont="1" applyFill="1"/>
    <xf numFmtId="0" fontId="7" fillId="3" borderId="0" xfId="0" applyFont="1" applyFill="1"/>
    <xf numFmtId="0" fontId="7" fillId="3" borderId="0" xfId="0" applyFont="1" applyFill="1" applyAlignment="1">
      <alignment horizontal="right"/>
    </xf>
    <xf numFmtId="0" fontId="9" fillId="0" borderId="0" xfId="0" applyFont="1"/>
    <xf numFmtId="0" fontId="11" fillId="0" borderId="0" xfId="0" applyFont="1" applyAlignment="1">
      <alignment vertical="top"/>
    </xf>
    <xf numFmtId="164" fontId="5" fillId="0" borderId="0" xfId="0" applyNumberFormat="1" applyFont="1" applyAlignment="1">
      <alignment vertical="center"/>
    </xf>
    <xf numFmtId="0" fontId="9" fillId="0" borderId="0" xfId="0" applyFont="1" applyAlignment="1">
      <alignment vertical="center" wrapText="1"/>
    </xf>
    <xf numFmtId="49" fontId="8" fillId="4" borderId="0" xfId="0" applyNumberFormat="1" applyFont="1" applyFill="1" applyAlignment="1">
      <alignment vertical="center" wrapText="1"/>
    </xf>
    <xf numFmtId="0" fontId="8" fillId="4" borderId="0" xfId="0" applyFont="1" applyFill="1" applyAlignment="1">
      <alignment vertical="center" wrapText="1"/>
    </xf>
    <xf numFmtId="0" fontId="9" fillId="4" borderId="0" xfId="0" applyFont="1" applyFill="1" applyAlignment="1">
      <alignment vertical="center" wrapText="1"/>
    </xf>
    <xf numFmtId="0" fontId="10" fillId="0" borderId="0" xfId="0" applyFont="1" applyAlignment="1">
      <alignment vertical="center" wrapText="1"/>
    </xf>
    <xf numFmtId="0" fontId="8" fillId="2" borderId="0" xfId="0" applyFont="1" applyFill="1" applyAlignment="1">
      <alignment vertical="center" wrapText="1"/>
    </xf>
    <xf numFmtId="49" fontId="8" fillId="0" borderId="0" xfId="0" applyNumberFormat="1" applyFont="1" applyAlignment="1">
      <alignment vertical="center" wrapText="1"/>
    </xf>
    <xf numFmtId="49" fontId="8" fillId="6" borderId="0" xfId="0" applyNumberFormat="1" applyFont="1" applyFill="1" applyAlignment="1">
      <alignment vertical="center" wrapText="1"/>
    </xf>
    <xf numFmtId="0" fontId="8" fillId="0" borderId="0" xfId="0" applyFont="1"/>
    <xf numFmtId="0" fontId="8" fillId="5" borderId="0" xfId="0" applyFont="1" applyFill="1" applyAlignment="1">
      <alignment vertical="center" wrapText="1"/>
    </xf>
    <xf numFmtId="0" fontId="6" fillId="0" borderId="0" xfId="0" applyFont="1" applyAlignment="1">
      <alignment vertical="center" wrapText="1"/>
    </xf>
    <xf numFmtId="0" fontId="7" fillId="4" borderId="0" xfId="0" applyFont="1" applyFill="1"/>
    <xf numFmtId="164" fontId="7" fillId="4" borderId="0" xfId="0" applyNumberFormat="1" applyFont="1" applyFill="1" applyAlignment="1">
      <alignment vertical="center"/>
    </xf>
    <xf numFmtId="0" fontId="5" fillId="4" borderId="0" xfId="0" applyFont="1" applyFill="1"/>
    <xf numFmtId="0" fontId="8" fillId="0" borderId="0" xfId="0" applyFont="1" applyAlignment="1">
      <alignment vertical="center" wrapText="1"/>
    </xf>
    <xf numFmtId="0" fontId="12" fillId="0" borderId="0" xfId="0" applyFont="1" applyAlignment="1">
      <alignment vertical="center"/>
    </xf>
    <xf numFmtId="0" fontId="8" fillId="6" borderId="0" xfId="0" applyFont="1" applyFill="1" applyAlignment="1">
      <alignment vertical="center" wrapText="1"/>
    </xf>
    <xf numFmtId="0" fontId="13" fillId="0" borderId="0" xfId="0" applyFont="1" applyAlignment="1">
      <alignment vertical="center" wrapText="1"/>
    </xf>
    <xf numFmtId="0" fontId="6" fillId="5" borderId="0" xfId="0" applyFont="1" applyFill="1" applyAlignment="1">
      <alignment vertical="center" wrapText="1"/>
    </xf>
    <xf numFmtId="164" fontId="5" fillId="0" borderId="0" xfId="0" applyNumberFormat="1" applyFont="1"/>
    <xf numFmtId="164" fontId="9" fillId="0" borderId="0" xfId="0" applyNumberFormat="1" applyFont="1" applyAlignment="1">
      <alignment vertical="center" wrapText="1"/>
    </xf>
    <xf numFmtId="164" fontId="9" fillId="4" borderId="0" xfId="0" applyNumberFormat="1" applyFont="1" applyFill="1" applyAlignment="1">
      <alignment vertical="center" wrapText="1"/>
    </xf>
    <xf numFmtId="164" fontId="9" fillId="0" borderId="0" xfId="0" applyNumberFormat="1" applyFont="1"/>
    <xf numFmtId="164" fontId="5" fillId="4" borderId="0" xfId="0" applyNumberFormat="1" applyFont="1" applyFill="1"/>
    <xf numFmtId="164" fontId="5" fillId="5" borderId="0" xfId="0" applyNumberFormat="1" applyFont="1" applyFill="1"/>
    <xf numFmtId="164" fontId="7" fillId="3" borderId="0" xfId="0" applyNumberFormat="1" applyFont="1" applyFill="1"/>
    <xf numFmtId="164" fontId="7" fillId="0" borderId="0" xfId="0" applyNumberFormat="1" applyFont="1"/>
    <xf numFmtId="164" fontId="7" fillId="4" borderId="0" xfId="0" applyNumberFormat="1" applyFont="1" applyFill="1"/>
    <xf numFmtId="0" fontId="0" fillId="0" borderId="0" xfId="0" applyFont="1"/>
    <xf numFmtId="0" fontId="14"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14" fontId="17" fillId="0" borderId="0" xfId="0" applyNumberFormat="1" applyFont="1" applyAlignment="1">
      <alignment vertical="top" wrapText="1"/>
    </xf>
    <xf numFmtId="0" fontId="18" fillId="0" borderId="0" xfId="0" applyFont="1" applyAlignment="1">
      <alignment vertical="top" wrapText="1"/>
    </xf>
    <xf numFmtId="49" fontId="7" fillId="0" borderId="0" xfId="0" applyNumberFormat="1" applyFont="1" applyAlignment="1">
      <alignment vertical="top" wrapText="1"/>
    </xf>
    <xf numFmtId="14" fontId="18" fillId="0" borderId="0" xfId="0" applyNumberFormat="1" applyFont="1" applyAlignment="1">
      <alignment horizontal="left" vertical="top" wrapText="1"/>
    </xf>
    <xf numFmtId="0" fontId="5" fillId="0" borderId="0" xfId="0" applyFont="1" applyAlignment="1">
      <alignment vertical="top" wrapText="1"/>
    </xf>
    <xf numFmtId="164" fontId="5" fillId="0" borderId="0" xfId="0" applyNumberFormat="1" applyFont="1" applyAlignment="1">
      <alignment vertical="top" wrapText="1"/>
    </xf>
    <xf numFmtId="0" fontId="5" fillId="0" borderId="0" xfId="0" applyFont="1" applyAlignment="1">
      <alignment horizontal="left" vertical="top" wrapText="1"/>
    </xf>
    <xf numFmtId="164" fontId="5" fillId="0" borderId="0" xfId="0" applyNumberFormat="1" applyFont="1" applyAlignment="1">
      <alignment horizontal="left" vertical="top" wrapText="1"/>
    </xf>
    <xf numFmtId="49" fontId="13" fillId="0" borderId="0" xfId="0" applyNumberFormat="1" applyFont="1" applyAlignment="1">
      <alignment vertical="center" wrapText="1"/>
    </xf>
    <xf numFmtId="0" fontId="19" fillId="0" borderId="0" xfId="0" applyFont="1" applyAlignment="1">
      <alignment vertical="center" wrapText="1"/>
    </xf>
    <xf numFmtId="164" fontId="19" fillId="0" borderId="0" xfId="0" applyNumberFormat="1" applyFont="1" applyAlignment="1">
      <alignment vertical="center" wrapText="1"/>
    </xf>
    <xf numFmtId="0" fontId="7" fillId="0" borderId="0" xfId="0" applyFont="1" applyAlignment="1">
      <alignment vertical="top" wrapText="1"/>
    </xf>
    <xf numFmtId="0" fontId="7" fillId="0" borderId="0" xfId="0" applyFont="1" applyAlignment="1">
      <alignment horizontal="left" vertical="top" wrapText="1"/>
    </xf>
    <xf numFmtId="164" fontId="7" fillId="0" borderId="0" xfId="0" applyNumberFormat="1" applyFont="1" applyAlignment="1">
      <alignment horizontal="left" vertical="top" wrapText="1"/>
    </xf>
    <xf numFmtId="164" fontId="8" fillId="4" borderId="0" xfId="0" applyNumberFormat="1" applyFont="1" applyFill="1" applyAlignment="1">
      <alignment vertical="center" wrapText="1"/>
    </xf>
    <xf numFmtId="49" fontId="8" fillId="5" borderId="0" xfId="0" applyNumberFormat="1" applyFont="1" applyFill="1" applyAlignment="1">
      <alignment vertical="center" wrapText="1"/>
    </xf>
    <xf numFmtId="0" fontId="9" fillId="5" borderId="0" xfId="0" applyFont="1" applyFill="1" applyAlignment="1">
      <alignment vertical="center" wrapText="1"/>
    </xf>
    <xf numFmtId="164" fontId="9" fillId="5" borderId="0" xfId="0" applyNumberFormat="1" applyFont="1" applyFill="1" applyAlignment="1">
      <alignment vertical="center" wrapText="1"/>
    </xf>
    <xf numFmtId="164" fontId="8" fillId="5" borderId="0" xfId="0" applyNumberFormat="1" applyFont="1" applyFill="1" applyAlignment="1">
      <alignment vertical="center" wrapText="1"/>
    </xf>
    <xf numFmtId="49" fontId="8" fillId="2" borderId="0" xfId="0" applyNumberFormat="1" applyFont="1" applyFill="1" applyAlignment="1">
      <alignment vertical="center" wrapText="1"/>
    </xf>
    <xf numFmtId="0" fontId="9" fillId="2" borderId="0" xfId="0" applyFont="1" applyFill="1" applyAlignment="1">
      <alignment vertical="center" wrapText="1"/>
    </xf>
    <xf numFmtId="164" fontId="9" fillId="2" borderId="0" xfId="0" applyNumberFormat="1" applyFont="1" applyFill="1" applyAlignment="1">
      <alignment vertical="center" wrapText="1"/>
    </xf>
    <xf numFmtId="0" fontId="9" fillId="6" borderId="0" xfId="0" applyFont="1" applyFill="1" applyAlignment="1">
      <alignment vertical="center" wrapText="1"/>
    </xf>
    <xf numFmtId="164" fontId="9" fillId="6" borderId="0" xfId="0" applyNumberFormat="1" applyFont="1" applyFill="1" applyAlignment="1">
      <alignment vertical="center" wrapText="1"/>
    </xf>
    <xf numFmtId="164" fontId="8" fillId="6" borderId="0" xfId="0" applyNumberFormat="1" applyFont="1" applyFill="1" applyAlignment="1">
      <alignment vertical="center" wrapText="1"/>
    </xf>
    <xf numFmtId="49" fontId="8" fillId="7" borderId="0" xfId="0" applyNumberFormat="1" applyFont="1" applyFill="1" applyAlignment="1">
      <alignment vertical="center" wrapText="1"/>
    </xf>
    <xf numFmtId="0" fontId="8" fillId="7" borderId="0" xfId="0" applyFont="1" applyFill="1" applyAlignment="1">
      <alignment vertical="center" wrapText="1"/>
    </xf>
    <xf numFmtId="0" fontId="9" fillId="7" borderId="0" xfId="0" applyFont="1" applyFill="1" applyAlignment="1">
      <alignment vertical="center" wrapText="1"/>
    </xf>
    <xf numFmtId="164" fontId="9" fillId="7" borderId="0" xfId="0" applyNumberFormat="1" applyFont="1" applyFill="1" applyAlignment="1">
      <alignment vertical="center" wrapText="1"/>
    </xf>
    <xf numFmtId="164" fontId="8" fillId="7" borderId="0" xfId="0" applyNumberFormat="1" applyFont="1" applyFill="1" applyAlignment="1">
      <alignment vertical="center" wrapText="1"/>
    </xf>
    <xf numFmtId="0" fontId="10" fillId="0" borderId="0" xfId="0" applyFont="1" applyAlignment="1">
      <alignment horizontal="right" vertical="center" wrapText="1"/>
    </xf>
    <xf numFmtId="164" fontId="10" fillId="0" borderId="0" xfId="0" applyNumberFormat="1" applyFont="1" applyAlignment="1">
      <alignment horizontal="right" vertical="center" wrapText="1"/>
    </xf>
    <xf numFmtId="0" fontId="9" fillId="0" borderId="0" xfId="0" applyFont="1" applyAlignment="1">
      <alignment vertical="top" wrapText="1"/>
    </xf>
    <xf numFmtId="0" fontId="9" fillId="0" borderId="0" xfId="0" applyFont="1" applyAlignment="1">
      <alignment wrapText="1"/>
    </xf>
    <xf numFmtId="164" fontId="9" fillId="0" borderId="0" xfId="0" applyNumberFormat="1" applyFont="1" applyAlignment="1">
      <alignment wrapText="1"/>
    </xf>
    <xf numFmtId="49" fontId="8" fillId="8" borderId="0" xfId="0" applyNumberFormat="1" applyFont="1" applyFill="1" applyAlignment="1">
      <alignmen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164" fontId="9" fillId="8" borderId="0" xfId="0" applyNumberFormat="1" applyFont="1" applyFill="1" applyAlignment="1">
      <alignment vertical="center" wrapText="1"/>
    </xf>
    <xf numFmtId="164" fontId="8" fillId="8" borderId="0" xfId="0" applyNumberFormat="1" applyFont="1" applyFill="1" applyAlignment="1">
      <alignment vertical="center" wrapText="1"/>
    </xf>
    <xf numFmtId="0" fontId="21" fillId="0" borderId="0" xfId="0" applyFont="1" applyAlignment="1">
      <alignment vertical="center" wrapText="1"/>
    </xf>
    <xf numFmtId="0" fontId="19" fillId="0" borderId="0" xfId="0" applyFont="1" applyAlignment="1">
      <alignment vertical="top" wrapText="1"/>
    </xf>
    <xf numFmtId="49" fontId="13" fillId="5" borderId="0" xfId="0" applyNumberFormat="1" applyFont="1" applyFill="1" applyAlignment="1">
      <alignment vertical="center" wrapText="1"/>
    </xf>
    <xf numFmtId="0" fontId="19" fillId="5" borderId="0" xfId="0" applyFont="1" applyFill="1" applyAlignment="1">
      <alignment vertical="center" wrapText="1"/>
    </xf>
    <xf numFmtId="164" fontId="19" fillId="5" borderId="0" xfId="0" applyNumberFormat="1" applyFont="1" applyFill="1" applyAlignment="1">
      <alignment vertical="center" wrapText="1"/>
    </xf>
    <xf numFmtId="164" fontId="0" fillId="0" borderId="0" xfId="0" applyNumberFormat="1" applyFont="1"/>
  </cellXfs>
  <cellStyles count="589">
    <cellStyle name="Enllaç" xfId="2" builtinId="8" hidden="1"/>
    <cellStyle name="Enllaç" xfId="4" builtinId="8" hidden="1"/>
    <cellStyle name="Enllaç" xfId="6" builtinId="8" hidden="1"/>
    <cellStyle name="Enllaç" xfId="8" builtinId="8" hidden="1"/>
    <cellStyle name="Enllaç" xfId="10" builtinId="8" hidden="1"/>
    <cellStyle name="Enllaç" xfId="12" builtinId="8" hidden="1"/>
    <cellStyle name="Enllaç" xfId="14" builtinId="8" hidden="1"/>
    <cellStyle name="Enllaç" xfId="16" builtinId="8" hidden="1"/>
    <cellStyle name="Enllaç" xfId="18" builtinId="8" hidden="1"/>
    <cellStyle name="Enllaç" xfId="20" builtinId="8" hidden="1"/>
    <cellStyle name="Enllaç" xfId="22" builtinId="8" hidden="1"/>
    <cellStyle name="Enllaç" xfId="24" builtinId="8" hidden="1"/>
    <cellStyle name="Enllaç" xfId="26" builtinId="8" hidden="1"/>
    <cellStyle name="Enllaç" xfId="28" builtinId="8" hidden="1"/>
    <cellStyle name="Enllaç" xfId="30" builtinId="8" hidden="1"/>
    <cellStyle name="Enllaç" xfId="32" builtinId="8" hidden="1"/>
    <cellStyle name="Enllaç" xfId="34" builtinId="8" hidden="1"/>
    <cellStyle name="Enllaç" xfId="36" builtinId="8" hidden="1"/>
    <cellStyle name="Enllaç" xfId="38" builtinId="8" hidden="1"/>
    <cellStyle name="Enllaç" xfId="40" builtinId="8" hidden="1"/>
    <cellStyle name="Enllaç" xfId="42" builtinId="8" hidden="1"/>
    <cellStyle name="Enllaç" xfId="44" builtinId="8" hidden="1"/>
    <cellStyle name="Enllaç" xfId="46" builtinId="8" hidden="1"/>
    <cellStyle name="Enllaç" xfId="48" builtinId="8" hidden="1"/>
    <cellStyle name="Enllaç" xfId="50" builtinId="8" hidden="1"/>
    <cellStyle name="Enllaç" xfId="52" builtinId="8" hidden="1"/>
    <cellStyle name="Enllaç" xfId="54" builtinId="8" hidden="1"/>
    <cellStyle name="Enllaç" xfId="56" builtinId="8" hidden="1"/>
    <cellStyle name="Enllaç" xfId="58" builtinId="8" hidden="1"/>
    <cellStyle name="Enllaç" xfId="60" builtinId="8" hidden="1"/>
    <cellStyle name="Enllaç" xfId="62" builtinId="8" hidden="1"/>
    <cellStyle name="Enllaç" xfId="64" builtinId="8" hidden="1"/>
    <cellStyle name="Enllaç" xfId="66" builtinId="8" hidden="1"/>
    <cellStyle name="Enllaç" xfId="68" builtinId="8" hidden="1"/>
    <cellStyle name="Enllaç" xfId="70" builtinId="8" hidden="1"/>
    <cellStyle name="Enllaç" xfId="72" builtinId="8" hidden="1"/>
    <cellStyle name="Enllaç" xfId="74" builtinId="8" hidden="1"/>
    <cellStyle name="Enllaç" xfId="76" builtinId="8" hidden="1"/>
    <cellStyle name="Enllaç" xfId="78" builtinId="8" hidden="1"/>
    <cellStyle name="Enllaç" xfId="80" builtinId="8" hidden="1"/>
    <cellStyle name="Enllaç" xfId="82" builtinId="8" hidden="1"/>
    <cellStyle name="Enllaç" xfId="84" builtinId="8" hidden="1"/>
    <cellStyle name="Enllaç" xfId="86" builtinId="8" hidden="1"/>
    <cellStyle name="Enllaç" xfId="88" builtinId="8" hidden="1"/>
    <cellStyle name="Enllaç" xfId="90" builtinId="8" hidden="1"/>
    <cellStyle name="Enllaç" xfId="92" builtinId="8" hidden="1"/>
    <cellStyle name="Enllaç" xfId="94" builtinId="8" hidden="1"/>
    <cellStyle name="Enllaç" xfId="96" builtinId="8" hidden="1"/>
    <cellStyle name="Enllaç" xfId="98" builtinId="8" hidden="1"/>
    <cellStyle name="Enllaç" xfId="100" builtinId="8" hidden="1"/>
    <cellStyle name="Enllaç" xfId="102" builtinId="8" hidden="1"/>
    <cellStyle name="Enllaç" xfId="104" builtinId="8" hidden="1"/>
    <cellStyle name="Enllaç" xfId="106" builtinId="8" hidden="1"/>
    <cellStyle name="Enllaç" xfId="108" builtinId="8" hidden="1"/>
    <cellStyle name="Enllaç" xfId="110" builtinId="8" hidden="1"/>
    <cellStyle name="Enllaç" xfId="112" builtinId="8" hidden="1"/>
    <cellStyle name="Enllaç" xfId="114" builtinId="8" hidden="1"/>
    <cellStyle name="Enllaç" xfId="116" builtinId="8" hidden="1"/>
    <cellStyle name="Enllaç" xfId="118" builtinId="8" hidden="1"/>
    <cellStyle name="Enllaç" xfId="120" builtinId="8" hidden="1"/>
    <cellStyle name="Enllaç" xfId="122" builtinId="8" hidden="1"/>
    <cellStyle name="Enllaç" xfId="124" builtinId="8" hidden="1"/>
    <cellStyle name="Enllaç" xfId="126" builtinId="8" hidden="1"/>
    <cellStyle name="Enllaç" xfId="128" builtinId="8" hidden="1"/>
    <cellStyle name="Enllaç" xfId="130" builtinId="8" hidden="1"/>
    <cellStyle name="Enllaç" xfId="132" builtinId="8" hidden="1"/>
    <cellStyle name="Enllaç" xfId="134" builtinId="8" hidden="1"/>
    <cellStyle name="Enllaç" xfId="136" builtinId="8" hidden="1"/>
    <cellStyle name="Enllaç" xfId="138" builtinId="8" hidden="1"/>
    <cellStyle name="Enllaç" xfId="140" builtinId="8" hidden="1"/>
    <cellStyle name="Enllaç" xfId="142" builtinId="8" hidden="1"/>
    <cellStyle name="Enllaç" xfId="144" builtinId="8" hidden="1"/>
    <cellStyle name="Enllaç" xfId="146" builtinId="8" hidden="1"/>
    <cellStyle name="Enllaç" xfId="148" builtinId="8" hidden="1"/>
    <cellStyle name="Enllaç" xfId="150" builtinId="8" hidden="1"/>
    <cellStyle name="Enllaç" xfId="152" builtinId="8" hidden="1"/>
    <cellStyle name="Enllaç" xfId="154" builtinId="8" hidden="1"/>
    <cellStyle name="Enllaç" xfId="156" builtinId="8" hidden="1"/>
    <cellStyle name="Enllaç" xfId="158" builtinId="8" hidden="1"/>
    <cellStyle name="Enllaç" xfId="160" builtinId="8" hidden="1"/>
    <cellStyle name="Enllaç" xfId="162" builtinId="8" hidden="1"/>
    <cellStyle name="Enllaç" xfId="164" builtinId="8" hidden="1"/>
    <cellStyle name="Enllaç" xfId="166" builtinId="8" hidden="1"/>
    <cellStyle name="Enllaç" xfId="168" builtinId="8" hidden="1"/>
    <cellStyle name="Enllaç" xfId="170" builtinId="8" hidden="1"/>
    <cellStyle name="Enllaç" xfId="172" builtinId="8" hidden="1"/>
    <cellStyle name="Enllaç" xfId="174" builtinId="8" hidden="1"/>
    <cellStyle name="Enllaç" xfId="176" builtinId="8" hidden="1"/>
    <cellStyle name="Enllaç" xfId="178" builtinId="8" hidden="1"/>
    <cellStyle name="Enllaç" xfId="180" builtinId="8" hidden="1"/>
    <cellStyle name="Enllaç" xfId="182" builtinId="8" hidden="1"/>
    <cellStyle name="Enllaç" xfId="184" builtinId="8" hidden="1"/>
    <cellStyle name="Enllaç" xfId="186" builtinId="8" hidden="1"/>
    <cellStyle name="Enllaç" xfId="188" builtinId="8" hidden="1"/>
    <cellStyle name="Enllaç" xfId="190" builtinId="8" hidden="1"/>
    <cellStyle name="Enllaç" xfId="192" builtinId="8" hidden="1"/>
    <cellStyle name="Enllaç" xfId="194" builtinId="8" hidden="1"/>
    <cellStyle name="Enllaç" xfId="196" builtinId="8" hidden="1"/>
    <cellStyle name="Enllaç" xfId="198" builtinId="8" hidden="1"/>
    <cellStyle name="Enllaç" xfId="200" builtinId="8" hidden="1"/>
    <cellStyle name="Enllaç" xfId="202" builtinId="8" hidden="1"/>
    <cellStyle name="Enllaç" xfId="204" builtinId="8" hidden="1"/>
    <cellStyle name="Enllaç" xfId="206" builtinId="8" hidden="1"/>
    <cellStyle name="Enllaç" xfId="208" builtinId="8" hidden="1"/>
    <cellStyle name="Enllaç" xfId="210" builtinId="8" hidden="1"/>
    <cellStyle name="Enllaç" xfId="212" builtinId="8" hidden="1"/>
    <cellStyle name="Enllaç" xfId="214" builtinId="8" hidden="1"/>
    <cellStyle name="Enllaç" xfId="216" builtinId="8" hidden="1"/>
    <cellStyle name="Enllaç" xfId="218" builtinId="8" hidden="1"/>
    <cellStyle name="Enllaç" xfId="220" builtinId="8" hidden="1"/>
    <cellStyle name="Enllaç" xfId="222" builtinId="8" hidden="1"/>
    <cellStyle name="Enllaç" xfId="224" builtinId="8" hidden="1"/>
    <cellStyle name="Enllaç" xfId="226" builtinId="8" hidden="1"/>
    <cellStyle name="Enllaç" xfId="228" builtinId="8" hidden="1"/>
    <cellStyle name="Enllaç" xfId="230" builtinId="8" hidden="1"/>
    <cellStyle name="Enllaç" xfId="232" builtinId="8" hidden="1"/>
    <cellStyle name="Enllaç" xfId="234" builtinId="8" hidden="1"/>
    <cellStyle name="Enllaç" xfId="236" builtinId="8" hidden="1"/>
    <cellStyle name="Enllaç" xfId="238" builtinId="8" hidden="1"/>
    <cellStyle name="Enllaç" xfId="240" builtinId="8" hidden="1"/>
    <cellStyle name="Enllaç" xfId="242" builtinId="8" hidden="1"/>
    <cellStyle name="Enllaç" xfId="244" builtinId="8" hidden="1"/>
    <cellStyle name="Enllaç" xfId="246" builtinId="8" hidden="1"/>
    <cellStyle name="Enllaç" xfId="248" builtinId="8" hidden="1"/>
    <cellStyle name="Enllaç" xfId="250" builtinId="8" hidden="1"/>
    <cellStyle name="Enllaç" xfId="252" builtinId="8" hidden="1"/>
    <cellStyle name="Enllaç" xfId="254" builtinId="8" hidden="1"/>
    <cellStyle name="Enllaç" xfId="256" builtinId="8" hidden="1"/>
    <cellStyle name="Enllaç" xfId="258" builtinId="8" hidden="1"/>
    <cellStyle name="Enllaç" xfId="260" builtinId="8" hidden="1"/>
    <cellStyle name="Enllaç" xfId="262" builtinId="8" hidden="1"/>
    <cellStyle name="Enllaç" xfId="264" builtinId="8" hidden="1"/>
    <cellStyle name="Enllaç" xfId="267" builtinId="8" hidden="1"/>
    <cellStyle name="Enllaç" xfId="269" builtinId="8" hidden="1"/>
    <cellStyle name="Enllaç" xfId="271" builtinId="8" hidden="1"/>
    <cellStyle name="Enllaç" xfId="273" builtinId="8" hidden="1"/>
    <cellStyle name="Enllaç" xfId="275" builtinId="8" hidden="1"/>
    <cellStyle name="Enllaç" xfId="277" builtinId="8" hidden="1"/>
    <cellStyle name="Enllaç" xfId="279" builtinId="8" hidden="1"/>
    <cellStyle name="Enllaç" xfId="281" builtinId="8" hidden="1"/>
    <cellStyle name="Enllaç" xfId="283" builtinId="8" hidden="1"/>
    <cellStyle name="Enllaç" xfId="285" builtinId="8" hidden="1"/>
    <cellStyle name="Enllaç" xfId="287" builtinId="8" hidden="1"/>
    <cellStyle name="Enllaç" xfId="289" builtinId="8" hidden="1"/>
    <cellStyle name="Enllaç" xfId="291" builtinId="8" hidden="1"/>
    <cellStyle name="Enllaç" xfId="293" builtinId="8" hidden="1"/>
    <cellStyle name="Enllaç" xfId="295" builtinId="8" hidden="1"/>
    <cellStyle name="Enllaç" xfId="297" builtinId="8" hidden="1"/>
    <cellStyle name="Enllaç" xfId="299" builtinId="8" hidden="1"/>
    <cellStyle name="Enllaç" xfId="301" builtinId="8" hidden="1"/>
    <cellStyle name="Enllaç" xfId="303" builtinId="8" hidden="1"/>
    <cellStyle name="Enllaç" xfId="305" builtinId="8" hidden="1"/>
    <cellStyle name="Enllaç" xfId="307" builtinId="8" hidden="1"/>
    <cellStyle name="Enllaç" xfId="309" builtinId="8" hidden="1"/>
    <cellStyle name="Enllaç" xfId="311" builtinId="8" hidden="1"/>
    <cellStyle name="Enllaç" xfId="313" builtinId="8" hidden="1"/>
    <cellStyle name="Enllaç" xfId="315" builtinId="8" hidden="1"/>
    <cellStyle name="Enllaç" xfId="317" builtinId="8" hidden="1"/>
    <cellStyle name="Enllaç" xfId="319" builtinId="8" hidden="1"/>
    <cellStyle name="Enllaç" xfId="321" builtinId="8" hidden="1"/>
    <cellStyle name="Enllaç" xfId="323" builtinId="8" hidden="1"/>
    <cellStyle name="Enllaç" xfId="325" builtinId="8" hidden="1"/>
    <cellStyle name="Enllaç" xfId="327" builtinId="8" hidden="1"/>
    <cellStyle name="Enllaç" xfId="329" builtinId="8" hidden="1"/>
    <cellStyle name="Enllaç" xfId="331" builtinId="8" hidden="1"/>
    <cellStyle name="Enllaç" xfId="333" builtinId="8" hidden="1"/>
    <cellStyle name="Enllaç" xfId="335" builtinId="8" hidden="1"/>
    <cellStyle name="Enllaç" xfId="337" builtinId="8" hidden="1"/>
    <cellStyle name="Enllaç" xfId="339" builtinId="8" hidden="1"/>
    <cellStyle name="Enllaç" xfId="341" builtinId="8" hidden="1"/>
    <cellStyle name="Enllaç" xfId="343" builtinId="8" hidden="1"/>
    <cellStyle name="Enllaç" xfId="345" builtinId="8" hidden="1"/>
    <cellStyle name="Enllaç" xfId="347" builtinId="8" hidden="1"/>
    <cellStyle name="Enllaç" xfId="349" builtinId="8" hidden="1"/>
    <cellStyle name="Enllaç" xfId="351" builtinId="8" hidden="1"/>
    <cellStyle name="Enllaç" xfId="353" builtinId="8" hidden="1"/>
    <cellStyle name="Enllaç" xfId="355" builtinId="8" hidden="1"/>
    <cellStyle name="Enllaç" xfId="357" builtinId="8" hidden="1"/>
    <cellStyle name="Enllaç" xfId="359" builtinId="8" hidden="1"/>
    <cellStyle name="Enllaç" xfId="361" builtinId="8" hidden="1"/>
    <cellStyle name="Enllaç" xfId="363" builtinId="8" hidden="1"/>
    <cellStyle name="Enllaç" xfId="365" builtinId="8" hidden="1"/>
    <cellStyle name="Enllaç" xfId="367" builtinId="8" hidden="1"/>
    <cellStyle name="Enllaç" xfId="369" builtinId="8" hidden="1"/>
    <cellStyle name="Enllaç" xfId="371" builtinId="8" hidden="1"/>
    <cellStyle name="Enllaç" xfId="373" builtinId="8" hidden="1"/>
    <cellStyle name="Enllaç" xfId="375" builtinId="8" hidden="1"/>
    <cellStyle name="Enllaç" xfId="377" builtinId="8" hidden="1"/>
    <cellStyle name="Enllaç" xfId="379" builtinId="8" hidden="1"/>
    <cellStyle name="Enllaç" xfId="381" builtinId="8" hidden="1"/>
    <cellStyle name="Enllaç" xfId="383" builtinId="8" hidden="1"/>
    <cellStyle name="Enllaç" xfId="385" builtinId="8" hidden="1"/>
    <cellStyle name="Enllaç" xfId="387" builtinId="8" hidden="1"/>
    <cellStyle name="Enllaç" xfId="389" builtinId="8" hidden="1"/>
    <cellStyle name="Enllaç" xfId="391" builtinId="8" hidden="1"/>
    <cellStyle name="Enllaç" xfId="393" builtinId="8" hidden="1"/>
    <cellStyle name="Enllaç" xfId="395" builtinId="8" hidden="1"/>
    <cellStyle name="Enllaç" xfId="397" builtinId="8" hidden="1"/>
    <cellStyle name="Enllaç" xfId="399" builtinId="8" hidden="1"/>
    <cellStyle name="Enllaç" xfId="401" builtinId="8" hidden="1"/>
    <cellStyle name="Enllaç" xfId="403" builtinId="8" hidden="1"/>
    <cellStyle name="Enllaç" xfId="405" builtinId="8" hidden="1"/>
    <cellStyle name="Enllaç" xfId="407" builtinId="8" hidden="1"/>
    <cellStyle name="Enllaç" xfId="409" builtinId="8" hidden="1"/>
    <cellStyle name="Enllaç" xfId="411" builtinId="8" hidden="1"/>
    <cellStyle name="Enllaç" xfId="413" builtinId="8" hidden="1"/>
    <cellStyle name="Enllaç" xfId="415" builtinId="8" hidden="1"/>
    <cellStyle name="Enllaç" xfId="417" builtinId="8" hidden="1"/>
    <cellStyle name="Enllaç" xfId="419" builtinId="8" hidden="1"/>
    <cellStyle name="Enllaç" xfId="421" builtinId="8" hidden="1"/>
    <cellStyle name="Enllaç" xfId="423" builtinId="8" hidden="1"/>
    <cellStyle name="Enllaç" xfId="425" builtinId="8" hidden="1"/>
    <cellStyle name="Enllaç" xfId="427" builtinId="8" hidden="1"/>
    <cellStyle name="Enllaç" xfId="429" builtinId="8" hidden="1"/>
    <cellStyle name="Enllaç" xfId="431" builtinId="8" hidden="1"/>
    <cellStyle name="Enllaç" xfId="433" builtinId="8" hidden="1"/>
    <cellStyle name="Enllaç" xfId="435" builtinId="8" hidden="1"/>
    <cellStyle name="Enllaç" xfId="437" builtinId="8" hidden="1"/>
    <cellStyle name="Enllaç" xfId="441" builtinId="8" hidden="1"/>
    <cellStyle name="Enllaç" xfId="443" builtinId="8" hidden="1"/>
    <cellStyle name="Enllaç" xfId="445" builtinId="8" hidden="1"/>
    <cellStyle name="Enllaç" xfId="447" builtinId="8" hidden="1"/>
    <cellStyle name="Enllaç" xfId="449" builtinId="8" hidden="1"/>
    <cellStyle name="Enllaç" xfId="451" builtinId="8" hidden="1"/>
    <cellStyle name="Enllaç" xfId="453" builtinId="8" hidden="1"/>
    <cellStyle name="Enllaç" xfId="455" builtinId="8" hidden="1"/>
    <cellStyle name="Enllaç" xfId="457" builtinId="8" hidden="1"/>
    <cellStyle name="Enllaç" xfId="459" builtinId="8" hidden="1"/>
    <cellStyle name="Enllaç" xfId="461" builtinId="8" hidden="1"/>
    <cellStyle name="Enllaç" xfId="463" builtinId="8" hidden="1"/>
    <cellStyle name="Enllaç" xfId="465" builtinId="8" hidden="1"/>
    <cellStyle name="Enllaç" xfId="467" builtinId="8" hidden="1"/>
    <cellStyle name="Enllaç" xfId="469" builtinId="8" hidden="1"/>
    <cellStyle name="Enllaç" xfId="471" builtinId="8" hidden="1"/>
    <cellStyle name="Enllaç" xfId="473" builtinId="8" hidden="1"/>
    <cellStyle name="Enllaç" xfId="475" builtinId="8" hidden="1"/>
    <cellStyle name="Enllaç" xfId="477" builtinId="8" hidden="1"/>
    <cellStyle name="Enllaç" xfId="479" builtinId="8" hidden="1"/>
    <cellStyle name="Enllaç" xfId="481" builtinId="8" hidden="1"/>
    <cellStyle name="Enllaç" xfId="483" builtinId="8" hidden="1"/>
    <cellStyle name="Enllaç" xfId="485" builtinId="8" hidden="1"/>
    <cellStyle name="Enllaç" xfId="487" builtinId="8" hidden="1"/>
    <cellStyle name="Enllaç" xfId="489" builtinId="8" hidden="1"/>
    <cellStyle name="Enllaç" xfId="491" builtinId="8" hidden="1"/>
    <cellStyle name="Enllaç" xfId="493" builtinId="8" hidden="1"/>
    <cellStyle name="Enllaç" xfId="495" builtinId="8" hidden="1"/>
    <cellStyle name="Enllaç" xfId="497" builtinId="8" hidden="1"/>
    <cellStyle name="Enllaç" xfId="499" builtinId="8" hidden="1"/>
    <cellStyle name="Enllaç" xfId="501" builtinId="8" hidden="1"/>
    <cellStyle name="Enllaç" xfId="503" builtinId="8" hidden="1"/>
    <cellStyle name="Enllaç" xfId="505" builtinId="8" hidden="1"/>
    <cellStyle name="Enllaç" xfId="507" builtinId="8" hidden="1"/>
    <cellStyle name="Enllaç" xfId="509" builtinId="8" hidden="1"/>
    <cellStyle name="Enllaç" xfId="511" builtinId="8" hidden="1"/>
    <cellStyle name="Enllaç" xfId="513" builtinId="8" hidden="1"/>
    <cellStyle name="Enllaç" xfId="515" builtinId="8" hidden="1"/>
    <cellStyle name="Enllaç" xfId="517" builtinId="8" hidden="1"/>
    <cellStyle name="Enllaç" xfId="519" builtinId="8" hidden="1"/>
    <cellStyle name="Enllaç" xfId="521" builtinId="8" hidden="1"/>
    <cellStyle name="Enllaç" xfId="523" builtinId="8" hidden="1"/>
    <cellStyle name="Enllaç" xfId="525" builtinId="8" hidden="1"/>
    <cellStyle name="Enllaç" xfId="527" builtinId="8" hidden="1"/>
    <cellStyle name="Enllaç" xfId="529" builtinId="8" hidden="1"/>
    <cellStyle name="Enllaç" xfId="531" builtinId="8" hidden="1"/>
    <cellStyle name="Enllaç" xfId="533" builtinId="8" hidden="1"/>
    <cellStyle name="Enllaç" xfId="535" builtinId="8" hidden="1"/>
    <cellStyle name="Enllaç" xfId="537" builtinId="8" hidden="1"/>
    <cellStyle name="Enllaç" xfId="539" builtinId="8" hidden="1"/>
    <cellStyle name="Enllaç" xfId="541" builtinId="8" hidden="1"/>
    <cellStyle name="Enllaç" xfId="543" builtinId="8" hidden="1"/>
    <cellStyle name="Enllaç" xfId="545" builtinId="8" hidden="1"/>
    <cellStyle name="Enllaç" xfId="547" builtinId="8" hidden="1"/>
    <cellStyle name="Enllaç" xfId="549" builtinId="8" hidden="1"/>
    <cellStyle name="Enllaç" xfId="551" builtinId="8" hidden="1"/>
    <cellStyle name="Enllaç" xfId="553" builtinId="8" hidden="1"/>
    <cellStyle name="Enllaç" xfId="555" builtinId="8" hidden="1"/>
    <cellStyle name="Enllaç" xfId="557" builtinId="8" hidden="1"/>
    <cellStyle name="Enllaç" xfId="559" builtinId="8" hidden="1"/>
    <cellStyle name="Enllaç" xfId="561" builtinId="8" hidden="1"/>
    <cellStyle name="Enllaç" xfId="563" builtinId="8" hidden="1"/>
    <cellStyle name="Enllaç" xfId="565" builtinId="8" hidden="1"/>
    <cellStyle name="Enllaç" xfId="567" builtinId="8" hidden="1"/>
    <cellStyle name="Enllaç" xfId="569" builtinId="8" hidden="1"/>
    <cellStyle name="Enllaç" xfId="571" builtinId="8" hidden="1"/>
    <cellStyle name="Enllaç" xfId="573" builtinId="8" hidden="1"/>
    <cellStyle name="Enllaç" xfId="575" builtinId="8" hidden="1"/>
    <cellStyle name="Enllaç" xfId="577" builtinId="8" hidden="1"/>
    <cellStyle name="Enllaç" xfId="579" builtinId="8" hidden="1"/>
    <cellStyle name="Enllaç" xfId="581" builtinId="8" hidden="1"/>
    <cellStyle name="Enllaç" xfId="583" builtinId="8" hidden="1"/>
    <cellStyle name="Enllaç" xfId="585" builtinId="8" hidden="1"/>
    <cellStyle name="Enllaç" xfId="587" builtinId="8" hidden="1"/>
    <cellStyle name="Enllaç visitat" xfId="3" builtinId="9" hidden="1"/>
    <cellStyle name="Enllaç visitat" xfId="5" builtinId="9" hidden="1"/>
    <cellStyle name="Enllaç visitat" xfId="7" builtinId="9" hidden="1"/>
    <cellStyle name="Enllaç visitat" xfId="9" builtinId="9" hidden="1"/>
    <cellStyle name="Enllaç visitat" xfId="11" builtinId="9" hidden="1"/>
    <cellStyle name="Enllaç visitat" xfId="13" builtinId="9" hidden="1"/>
    <cellStyle name="Enllaç visitat" xfId="15" builtinId="9" hidden="1"/>
    <cellStyle name="Enllaç visitat" xfId="17" builtinId="9" hidden="1"/>
    <cellStyle name="Enllaç visitat" xfId="19" builtinId="9" hidden="1"/>
    <cellStyle name="Enllaç visitat" xfId="21" builtinId="9" hidden="1"/>
    <cellStyle name="Enllaç visitat" xfId="23" builtinId="9" hidden="1"/>
    <cellStyle name="Enllaç visitat" xfId="25" builtinId="9" hidden="1"/>
    <cellStyle name="Enllaç visitat" xfId="27" builtinId="9" hidden="1"/>
    <cellStyle name="Enllaç visitat" xfId="29" builtinId="9" hidden="1"/>
    <cellStyle name="Enllaç visitat" xfId="31" builtinId="9" hidden="1"/>
    <cellStyle name="Enllaç visitat" xfId="33" builtinId="9" hidden="1"/>
    <cellStyle name="Enllaç visitat" xfId="35" builtinId="9" hidden="1"/>
    <cellStyle name="Enllaç visitat" xfId="37" builtinId="9" hidden="1"/>
    <cellStyle name="Enllaç visitat" xfId="39" builtinId="9" hidden="1"/>
    <cellStyle name="Enllaç visitat" xfId="41" builtinId="9" hidden="1"/>
    <cellStyle name="Enllaç visitat" xfId="43" builtinId="9" hidden="1"/>
    <cellStyle name="Enllaç visitat" xfId="45" builtinId="9" hidden="1"/>
    <cellStyle name="Enllaç visitat" xfId="47" builtinId="9" hidden="1"/>
    <cellStyle name="Enllaç visitat" xfId="49" builtinId="9" hidden="1"/>
    <cellStyle name="Enllaç visitat" xfId="51" builtinId="9" hidden="1"/>
    <cellStyle name="Enllaç visitat" xfId="53" builtinId="9" hidden="1"/>
    <cellStyle name="Enllaç visitat" xfId="55" builtinId="9" hidden="1"/>
    <cellStyle name="Enllaç visitat" xfId="57" builtinId="9" hidden="1"/>
    <cellStyle name="Enllaç visitat" xfId="59" builtinId="9" hidden="1"/>
    <cellStyle name="Enllaç visitat" xfId="61" builtinId="9" hidden="1"/>
    <cellStyle name="Enllaç visitat" xfId="63" builtinId="9" hidden="1"/>
    <cellStyle name="Enllaç visitat" xfId="65" builtinId="9" hidden="1"/>
    <cellStyle name="Enllaç visitat" xfId="67" builtinId="9" hidden="1"/>
    <cellStyle name="Enllaç visitat" xfId="69" builtinId="9" hidden="1"/>
    <cellStyle name="Enllaç visitat" xfId="71" builtinId="9" hidden="1"/>
    <cellStyle name="Enllaç visitat" xfId="73" builtinId="9" hidden="1"/>
    <cellStyle name="Enllaç visitat" xfId="75" builtinId="9" hidden="1"/>
    <cellStyle name="Enllaç visitat" xfId="77" builtinId="9" hidden="1"/>
    <cellStyle name="Enllaç visitat" xfId="79" builtinId="9" hidden="1"/>
    <cellStyle name="Enllaç visitat" xfId="81" builtinId="9" hidden="1"/>
    <cellStyle name="Enllaç visitat" xfId="83" builtinId="9" hidden="1"/>
    <cellStyle name="Enllaç visitat" xfId="85" builtinId="9" hidden="1"/>
    <cellStyle name="Enllaç visitat" xfId="87" builtinId="9" hidden="1"/>
    <cellStyle name="Enllaç visitat" xfId="89" builtinId="9" hidden="1"/>
    <cellStyle name="Enllaç visitat" xfId="91" builtinId="9" hidden="1"/>
    <cellStyle name="Enllaç visitat" xfId="93" builtinId="9" hidden="1"/>
    <cellStyle name="Enllaç visitat" xfId="95" builtinId="9" hidden="1"/>
    <cellStyle name="Enllaç visitat" xfId="97" builtinId="9" hidden="1"/>
    <cellStyle name="Enllaç visitat" xfId="99" builtinId="9" hidden="1"/>
    <cellStyle name="Enllaç visitat" xfId="101" builtinId="9" hidden="1"/>
    <cellStyle name="Enllaç visitat" xfId="103" builtinId="9" hidden="1"/>
    <cellStyle name="Enllaç visitat" xfId="105" builtinId="9" hidden="1"/>
    <cellStyle name="Enllaç visitat" xfId="107" builtinId="9" hidden="1"/>
    <cellStyle name="Enllaç visitat" xfId="109" builtinId="9" hidden="1"/>
    <cellStyle name="Enllaç visitat" xfId="111" builtinId="9" hidden="1"/>
    <cellStyle name="Enllaç visitat" xfId="113" builtinId="9" hidden="1"/>
    <cellStyle name="Enllaç visitat" xfId="115" builtinId="9" hidden="1"/>
    <cellStyle name="Enllaç visitat" xfId="117" builtinId="9" hidden="1"/>
    <cellStyle name="Enllaç visitat" xfId="119" builtinId="9" hidden="1"/>
    <cellStyle name="Enllaç visitat" xfId="121" builtinId="9" hidden="1"/>
    <cellStyle name="Enllaç visitat" xfId="123" builtinId="9" hidden="1"/>
    <cellStyle name="Enllaç visitat" xfId="125" builtinId="9" hidden="1"/>
    <cellStyle name="Enllaç visitat" xfId="127" builtinId="9" hidden="1"/>
    <cellStyle name="Enllaç visitat" xfId="129" builtinId="9" hidden="1"/>
    <cellStyle name="Enllaç visitat" xfId="131" builtinId="9" hidden="1"/>
    <cellStyle name="Enllaç visitat" xfId="133" builtinId="9" hidden="1"/>
    <cellStyle name="Enllaç visitat" xfId="135" builtinId="9" hidden="1"/>
    <cellStyle name="Enllaç visitat" xfId="137" builtinId="9" hidden="1"/>
    <cellStyle name="Enllaç visitat" xfId="139" builtinId="9" hidden="1"/>
    <cellStyle name="Enllaç visitat" xfId="141" builtinId="9" hidden="1"/>
    <cellStyle name="Enllaç visitat" xfId="143" builtinId="9" hidden="1"/>
    <cellStyle name="Enllaç visitat" xfId="145" builtinId="9" hidden="1"/>
    <cellStyle name="Enllaç visitat" xfId="147" builtinId="9" hidden="1"/>
    <cellStyle name="Enllaç visitat" xfId="149" builtinId="9" hidden="1"/>
    <cellStyle name="Enllaç visitat" xfId="151" builtinId="9" hidden="1"/>
    <cellStyle name="Enllaç visitat" xfId="153" builtinId="9" hidden="1"/>
    <cellStyle name="Enllaç visitat" xfId="155" builtinId="9" hidden="1"/>
    <cellStyle name="Enllaç visitat" xfId="157" builtinId="9" hidden="1"/>
    <cellStyle name="Enllaç visitat" xfId="159" builtinId="9" hidden="1"/>
    <cellStyle name="Enllaç visitat" xfId="161" builtinId="9" hidden="1"/>
    <cellStyle name="Enllaç visitat" xfId="163" builtinId="9" hidden="1"/>
    <cellStyle name="Enllaç visitat" xfId="165" builtinId="9" hidden="1"/>
    <cellStyle name="Enllaç visitat" xfId="167" builtinId="9" hidden="1"/>
    <cellStyle name="Enllaç visitat" xfId="169" builtinId="9" hidden="1"/>
    <cellStyle name="Enllaç visitat" xfId="171" builtinId="9" hidden="1"/>
    <cellStyle name="Enllaç visitat" xfId="173" builtinId="9" hidden="1"/>
    <cellStyle name="Enllaç visitat" xfId="175" builtinId="9" hidden="1"/>
    <cellStyle name="Enllaç visitat" xfId="177" builtinId="9" hidden="1"/>
    <cellStyle name="Enllaç visitat" xfId="179" builtinId="9" hidden="1"/>
    <cellStyle name="Enllaç visitat" xfId="181" builtinId="9" hidden="1"/>
    <cellStyle name="Enllaç visitat" xfId="183" builtinId="9" hidden="1"/>
    <cellStyle name="Enllaç visitat" xfId="185" builtinId="9" hidden="1"/>
    <cellStyle name="Enllaç visitat" xfId="187" builtinId="9" hidden="1"/>
    <cellStyle name="Enllaç visitat" xfId="189" builtinId="9" hidden="1"/>
    <cellStyle name="Enllaç visitat" xfId="191" builtinId="9" hidden="1"/>
    <cellStyle name="Enllaç visitat" xfId="193" builtinId="9" hidden="1"/>
    <cellStyle name="Enllaç visitat" xfId="195" builtinId="9" hidden="1"/>
    <cellStyle name="Enllaç visitat" xfId="197" builtinId="9" hidden="1"/>
    <cellStyle name="Enllaç visitat" xfId="199" builtinId="9" hidden="1"/>
    <cellStyle name="Enllaç visitat" xfId="201" builtinId="9" hidden="1"/>
    <cellStyle name="Enllaç visitat" xfId="203" builtinId="9" hidden="1"/>
    <cellStyle name="Enllaç visitat" xfId="205" builtinId="9" hidden="1"/>
    <cellStyle name="Enllaç visitat" xfId="207" builtinId="9" hidden="1"/>
    <cellStyle name="Enllaç visitat" xfId="209" builtinId="9" hidden="1"/>
    <cellStyle name="Enllaç visitat" xfId="211" builtinId="9" hidden="1"/>
    <cellStyle name="Enllaç visitat" xfId="213" builtinId="9" hidden="1"/>
    <cellStyle name="Enllaç visitat" xfId="215" builtinId="9" hidden="1"/>
    <cellStyle name="Enllaç visitat" xfId="217" builtinId="9" hidden="1"/>
    <cellStyle name="Enllaç visitat" xfId="219" builtinId="9" hidden="1"/>
    <cellStyle name="Enllaç visitat" xfId="221" builtinId="9" hidden="1"/>
    <cellStyle name="Enllaç visitat" xfId="223" builtinId="9" hidden="1"/>
    <cellStyle name="Enllaç visitat" xfId="225" builtinId="9" hidden="1"/>
    <cellStyle name="Enllaç visitat" xfId="227" builtinId="9" hidden="1"/>
    <cellStyle name="Enllaç visitat" xfId="229" builtinId="9" hidden="1"/>
    <cellStyle name="Enllaç visitat" xfId="231" builtinId="9" hidden="1"/>
    <cellStyle name="Enllaç visitat" xfId="233" builtinId="9" hidden="1"/>
    <cellStyle name="Enllaç visitat" xfId="235" builtinId="9" hidden="1"/>
    <cellStyle name="Enllaç visitat" xfId="237" builtinId="9" hidden="1"/>
    <cellStyle name="Enllaç visitat" xfId="239" builtinId="9" hidden="1"/>
    <cellStyle name="Enllaç visitat" xfId="241" builtinId="9" hidden="1"/>
    <cellStyle name="Enllaç visitat" xfId="243" builtinId="9" hidden="1"/>
    <cellStyle name="Enllaç visitat" xfId="245" builtinId="9" hidden="1"/>
    <cellStyle name="Enllaç visitat" xfId="247" builtinId="9" hidden="1"/>
    <cellStyle name="Enllaç visitat" xfId="249" builtinId="9" hidden="1"/>
    <cellStyle name="Enllaç visitat" xfId="251" builtinId="9" hidden="1"/>
    <cellStyle name="Enllaç visitat" xfId="253" builtinId="9" hidden="1"/>
    <cellStyle name="Enllaç visitat" xfId="255" builtinId="9" hidden="1"/>
    <cellStyle name="Enllaç visitat" xfId="257" builtinId="9" hidden="1"/>
    <cellStyle name="Enllaç visitat" xfId="259" builtinId="9" hidden="1"/>
    <cellStyle name="Enllaç visitat" xfId="261" builtinId="9" hidden="1"/>
    <cellStyle name="Enllaç visitat" xfId="263" builtinId="9" hidden="1"/>
    <cellStyle name="Enllaç visitat" xfId="265" builtinId="9" hidden="1"/>
    <cellStyle name="Enllaç visitat" xfId="268" builtinId="9" hidden="1"/>
    <cellStyle name="Enllaç visitat" xfId="270" builtinId="9" hidden="1"/>
    <cellStyle name="Enllaç visitat" xfId="272" builtinId="9" hidden="1"/>
    <cellStyle name="Enllaç visitat" xfId="274" builtinId="9" hidden="1"/>
    <cellStyle name="Enllaç visitat" xfId="276" builtinId="9" hidden="1"/>
    <cellStyle name="Enllaç visitat" xfId="278" builtinId="9" hidden="1"/>
    <cellStyle name="Enllaç visitat" xfId="280" builtinId="9" hidden="1"/>
    <cellStyle name="Enllaç visitat" xfId="282" builtinId="9" hidden="1"/>
    <cellStyle name="Enllaç visitat" xfId="284" builtinId="9" hidden="1"/>
    <cellStyle name="Enllaç visitat" xfId="286" builtinId="9" hidden="1"/>
    <cellStyle name="Enllaç visitat" xfId="288" builtinId="9" hidden="1"/>
    <cellStyle name="Enllaç visitat" xfId="290" builtinId="9" hidden="1"/>
    <cellStyle name="Enllaç visitat" xfId="292" builtinId="9" hidden="1"/>
    <cellStyle name="Enllaç visitat" xfId="294" builtinId="9" hidden="1"/>
    <cellStyle name="Enllaç visitat" xfId="296" builtinId="9" hidden="1"/>
    <cellStyle name="Enllaç visitat" xfId="298" builtinId="9" hidden="1"/>
    <cellStyle name="Enllaç visitat" xfId="300" builtinId="9" hidden="1"/>
    <cellStyle name="Enllaç visitat" xfId="302" builtinId="9" hidden="1"/>
    <cellStyle name="Enllaç visitat" xfId="304" builtinId="9" hidden="1"/>
    <cellStyle name="Enllaç visitat" xfId="306" builtinId="9" hidden="1"/>
    <cellStyle name="Enllaç visitat" xfId="308" builtinId="9" hidden="1"/>
    <cellStyle name="Enllaç visitat" xfId="310" builtinId="9" hidden="1"/>
    <cellStyle name="Enllaç visitat" xfId="312" builtinId="9" hidden="1"/>
    <cellStyle name="Enllaç visitat" xfId="314" builtinId="9" hidden="1"/>
    <cellStyle name="Enllaç visitat" xfId="316" builtinId="9" hidden="1"/>
    <cellStyle name="Enllaç visitat" xfId="318" builtinId="9" hidden="1"/>
    <cellStyle name="Enllaç visitat" xfId="320" builtinId="9" hidden="1"/>
    <cellStyle name="Enllaç visitat" xfId="322" builtinId="9" hidden="1"/>
    <cellStyle name="Enllaç visitat" xfId="324" builtinId="9" hidden="1"/>
    <cellStyle name="Enllaç visitat" xfId="326" builtinId="9" hidden="1"/>
    <cellStyle name="Enllaç visitat" xfId="328" builtinId="9" hidden="1"/>
    <cellStyle name="Enllaç visitat" xfId="330" builtinId="9" hidden="1"/>
    <cellStyle name="Enllaç visitat" xfId="332" builtinId="9" hidden="1"/>
    <cellStyle name="Enllaç visitat" xfId="334" builtinId="9" hidden="1"/>
    <cellStyle name="Enllaç visitat" xfId="336" builtinId="9" hidden="1"/>
    <cellStyle name="Enllaç visitat" xfId="338" builtinId="9" hidden="1"/>
    <cellStyle name="Enllaç visitat" xfId="340" builtinId="9" hidden="1"/>
    <cellStyle name="Enllaç visitat" xfId="342" builtinId="9" hidden="1"/>
    <cellStyle name="Enllaç visitat" xfId="344" builtinId="9" hidden="1"/>
    <cellStyle name="Enllaç visitat" xfId="346" builtinId="9" hidden="1"/>
    <cellStyle name="Enllaç visitat" xfId="348" builtinId="9" hidden="1"/>
    <cellStyle name="Enllaç visitat" xfId="350" builtinId="9" hidden="1"/>
    <cellStyle name="Enllaç visitat" xfId="352" builtinId="9" hidden="1"/>
    <cellStyle name="Enllaç visitat" xfId="354" builtinId="9" hidden="1"/>
    <cellStyle name="Enllaç visitat" xfId="356" builtinId="9" hidden="1"/>
    <cellStyle name="Enllaç visitat" xfId="358" builtinId="9" hidden="1"/>
    <cellStyle name="Enllaç visitat" xfId="360" builtinId="9" hidden="1"/>
    <cellStyle name="Enllaç visitat" xfId="362" builtinId="9" hidden="1"/>
    <cellStyle name="Enllaç visitat" xfId="364" builtinId="9" hidden="1"/>
    <cellStyle name="Enllaç visitat" xfId="366" builtinId="9" hidden="1"/>
    <cellStyle name="Enllaç visitat" xfId="368" builtinId="9" hidden="1"/>
    <cellStyle name="Enllaç visitat" xfId="370" builtinId="9" hidden="1"/>
    <cellStyle name="Enllaç visitat" xfId="372" builtinId="9" hidden="1"/>
    <cellStyle name="Enllaç visitat" xfId="374" builtinId="9" hidden="1"/>
    <cellStyle name="Enllaç visitat" xfId="376" builtinId="9" hidden="1"/>
    <cellStyle name="Enllaç visitat" xfId="378" builtinId="9" hidden="1"/>
    <cellStyle name="Enllaç visitat" xfId="380" builtinId="9" hidden="1"/>
    <cellStyle name="Enllaç visitat" xfId="382" builtinId="9" hidden="1"/>
    <cellStyle name="Enllaç visitat" xfId="384" builtinId="9" hidden="1"/>
    <cellStyle name="Enllaç visitat" xfId="386" builtinId="9" hidden="1"/>
    <cellStyle name="Enllaç visitat" xfId="388" builtinId="9" hidden="1"/>
    <cellStyle name="Enllaç visitat" xfId="390" builtinId="9" hidden="1"/>
    <cellStyle name="Enllaç visitat" xfId="392" builtinId="9" hidden="1"/>
    <cellStyle name="Enllaç visitat" xfId="394" builtinId="9" hidden="1"/>
    <cellStyle name="Enllaç visitat" xfId="396" builtinId="9" hidden="1"/>
    <cellStyle name="Enllaç visitat" xfId="398" builtinId="9" hidden="1"/>
    <cellStyle name="Enllaç visitat" xfId="400" builtinId="9" hidden="1"/>
    <cellStyle name="Enllaç visitat" xfId="402" builtinId="9" hidden="1"/>
    <cellStyle name="Enllaç visitat" xfId="404" builtinId="9" hidden="1"/>
    <cellStyle name="Enllaç visitat" xfId="406" builtinId="9" hidden="1"/>
    <cellStyle name="Enllaç visitat" xfId="408" builtinId="9" hidden="1"/>
    <cellStyle name="Enllaç visitat" xfId="410" builtinId="9" hidden="1"/>
    <cellStyle name="Enllaç visitat" xfId="412" builtinId="9" hidden="1"/>
    <cellStyle name="Enllaç visitat" xfId="414" builtinId="9" hidden="1"/>
    <cellStyle name="Enllaç visitat" xfId="416" builtinId="9" hidden="1"/>
    <cellStyle name="Enllaç visitat" xfId="418" builtinId="9" hidden="1"/>
    <cellStyle name="Enllaç visitat" xfId="420" builtinId="9" hidden="1"/>
    <cellStyle name="Enllaç visitat" xfId="422" builtinId="9" hidden="1"/>
    <cellStyle name="Enllaç visitat" xfId="424" builtinId="9" hidden="1"/>
    <cellStyle name="Enllaç visitat" xfId="426" builtinId="9" hidden="1"/>
    <cellStyle name="Enllaç visitat" xfId="428" builtinId="9" hidden="1"/>
    <cellStyle name="Enllaç visitat" xfId="430" builtinId="9" hidden="1"/>
    <cellStyle name="Enllaç visitat" xfId="432" builtinId="9" hidden="1"/>
    <cellStyle name="Enllaç visitat" xfId="434" builtinId="9" hidden="1"/>
    <cellStyle name="Enllaç visitat" xfId="436" builtinId="9" hidden="1"/>
    <cellStyle name="Enllaç visitat" xfId="438" builtinId="9" hidden="1"/>
    <cellStyle name="Enllaç visitat" xfId="442" builtinId="9" hidden="1"/>
    <cellStyle name="Enllaç visitat" xfId="444" builtinId="9" hidden="1"/>
    <cellStyle name="Enllaç visitat" xfId="446" builtinId="9" hidden="1"/>
    <cellStyle name="Enllaç visitat" xfId="448" builtinId="9" hidden="1"/>
    <cellStyle name="Enllaç visitat" xfId="450" builtinId="9" hidden="1"/>
    <cellStyle name="Enllaç visitat" xfId="452" builtinId="9" hidden="1"/>
    <cellStyle name="Enllaç visitat" xfId="454" builtinId="9" hidden="1"/>
    <cellStyle name="Enllaç visitat" xfId="456" builtinId="9" hidden="1"/>
    <cellStyle name="Enllaç visitat" xfId="458" builtinId="9" hidden="1"/>
    <cellStyle name="Enllaç visitat" xfId="460" builtinId="9" hidden="1"/>
    <cellStyle name="Enllaç visitat" xfId="462" builtinId="9" hidden="1"/>
    <cellStyle name="Enllaç visitat" xfId="464" builtinId="9" hidden="1"/>
    <cellStyle name="Enllaç visitat" xfId="466" builtinId="9" hidden="1"/>
    <cellStyle name="Enllaç visitat" xfId="468" builtinId="9" hidden="1"/>
    <cellStyle name="Enllaç visitat" xfId="470" builtinId="9" hidden="1"/>
    <cellStyle name="Enllaç visitat" xfId="472" builtinId="9" hidden="1"/>
    <cellStyle name="Enllaç visitat" xfId="474" builtinId="9" hidden="1"/>
    <cellStyle name="Enllaç visitat" xfId="476" builtinId="9" hidden="1"/>
    <cellStyle name="Enllaç visitat" xfId="478" builtinId="9" hidden="1"/>
    <cellStyle name="Enllaç visitat" xfId="480" builtinId="9" hidden="1"/>
    <cellStyle name="Enllaç visitat" xfId="482" builtinId="9" hidden="1"/>
    <cellStyle name="Enllaç visitat" xfId="484" builtinId="9" hidden="1"/>
    <cellStyle name="Enllaç visitat" xfId="486" builtinId="9" hidden="1"/>
    <cellStyle name="Enllaç visitat" xfId="488" builtinId="9" hidden="1"/>
    <cellStyle name="Enllaç visitat" xfId="490" builtinId="9" hidden="1"/>
    <cellStyle name="Enllaç visitat" xfId="492" builtinId="9" hidden="1"/>
    <cellStyle name="Enllaç visitat" xfId="494" builtinId="9" hidden="1"/>
    <cellStyle name="Enllaç visitat" xfId="496" builtinId="9" hidden="1"/>
    <cellStyle name="Enllaç visitat" xfId="498" builtinId="9" hidden="1"/>
    <cellStyle name="Enllaç visitat" xfId="500" builtinId="9" hidden="1"/>
    <cellStyle name="Enllaç visitat" xfId="502" builtinId="9" hidden="1"/>
    <cellStyle name="Enllaç visitat" xfId="504" builtinId="9" hidden="1"/>
    <cellStyle name="Enllaç visitat" xfId="506" builtinId="9" hidden="1"/>
    <cellStyle name="Enllaç visitat" xfId="508" builtinId="9" hidden="1"/>
    <cellStyle name="Enllaç visitat" xfId="510" builtinId="9" hidden="1"/>
    <cellStyle name="Enllaç visitat" xfId="512" builtinId="9" hidden="1"/>
    <cellStyle name="Enllaç visitat" xfId="514" builtinId="9" hidden="1"/>
    <cellStyle name="Enllaç visitat" xfId="516" builtinId="9" hidden="1"/>
    <cellStyle name="Enllaç visitat" xfId="518" builtinId="9" hidden="1"/>
    <cellStyle name="Enllaç visitat" xfId="520" builtinId="9" hidden="1"/>
    <cellStyle name="Enllaç visitat" xfId="522" builtinId="9" hidden="1"/>
    <cellStyle name="Enllaç visitat" xfId="524" builtinId="9" hidden="1"/>
    <cellStyle name="Enllaç visitat" xfId="526" builtinId="9" hidden="1"/>
    <cellStyle name="Enllaç visitat" xfId="528" builtinId="9" hidden="1"/>
    <cellStyle name="Enllaç visitat" xfId="530" builtinId="9" hidden="1"/>
    <cellStyle name="Enllaç visitat" xfId="532" builtinId="9" hidden="1"/>
    <cellStyle name="Enllaç visitat" xfId="534" builtinId="9" hidden="1"/>
    <cellStyle name="Enllaç visitat" xfId="536" builtinId="9" hidden="1"/>
    <cellStyle name="Enllaç visitat" xfId="538" builtinId="9" hidden="1"/>
    <cellStyle name="Enllaç visitat" xfId="540" builtinId="9" hidden="1"/>
    <cellStyle name="Enllaç visitat" xfId="542" builtinId="9" hidden="1"/>
    <cellStyle name="Enllaç visitat" xfId="544" builtinId="9" hidden="1"/>
    <cellStyle name="Enllaç visitat" xfId="546" builtinId="9" hidden="1"/>
    <cellStyle name="Enllaç visitat" xfId="548" builtinId="9" hidden="1"/>
    <cellStyle name="Enllaç visitat" xfId="550" builtinId="9" hidden="1"/>
    <cellStyle name="Enllaç visitat" xfId="552" builtinId="9" hidden="1"/>
    <cellStyle name="Enllaç visitat" xfId="554" builtinId="9" hidden="1"/>
    <cellStyle name="Enllaç visitat" xfId="556" builtinId="9" hidden="1"/>
    <cellStyle name="Enllaç visitat" xfId="558" builtinId="9" hidden="1"/>
    <cellStyle name="Enllaç visitat" xfId="560" builtinId="9" hidden="1"/>
    <cellStyle name="Enllaç visitat" xfId="562" builtinId="9" hidden="1"/>
    <cellStyle name="Enllaç visitat" xfId="564" builtinId="9" hidden="1"/>
    <cellStyle name="Enllaç visitat" xfId="566" builtinId="9" hidden="1"/>
    <cellStyle name="Enllaç visitat" xfId="568" builtinId="9" hidden="1"/>
    <cellStyle name="Enllaç visitat" xfId="570" builtinId="9" hidden="1"/>
    <cellStyle name="Enllaç visitat" xfId="572" builtinId="9" hidden="1"/>
    <cellStyle name="Enllaç visitat" xfId="574" builtinId="9" hidden="1"/>
    <cellStyle name="Enllaç visitat" xfId="576" builtinId="9" hidden="1"/>
    <cellStyle name="Enllaç visitat" xfId="578" builtinId="9" hidden="1"/>
    <cellStyle name="Enllaç visitat" xfId="580" builtinId="9" hidden="1"/>
    <cellStyle name="Enllaç visitat" xfId="582" builtinId="9" hidden="1"/>
    <cellStyle name="Enllaç visitat" xfId="584" builtinId="9" hidden="1"/>
    <cellStyle name="Enllaç visitat" xfId="586" builtinId="9" hidden="1"/>
    <cellStyle name="Enllaç visitat" xfId="588" builtinId="9" hidden="1"/>
    <cellStyle name="Euro" xfId="1"/>
    <cellStyle name="Euro 2" xfId="266"/>
    <cellStyle name="Euro 2 2" xfId="440"/>
    <cellStyle name="Euro 3" xfId="439"/>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BDBDB"/>
      <rgbColor rgb="00808080"/>
      <rgbColor rgb="009999FF"/>
      <rgbColor rgb="00993366"/>
      <rgbColor rgb="00FFFFCC"/>
      <rgbColor rgb="00B3FFFF"/>
      <rgbColor rgb="00660066"/>
      <rgbColor rgb="00FF8080"/>
      <rgbColor rgb="000066CC"/>
      <rgbColor rgb="00CCCCFF"/>
      <rgbColor rgb="00000080"/>
      <rgbColor rgb="00FF00FF"/>
      <rgbColor rgb="00FFFF9F"/>
      <rgbColor rgb="0000FFFF"/>
      <rgbColor rgb="00800080"/>
      <rgbColor rgb="00800000"/>
      <rgbColor rgb="00008080"/>
      <rgbColor rgb="000000FF"/>
      <rgbColor rgb="0000CCFF"/>
      <rgbColor rgb="00E1E7E7"/>
      <rgbColor rgb="00CCFFCC"/>
      <rgbColor rgb="00FFFF99"/>
      <rgbColor rgb="00CDE6FF"/>
      <rgbColor rgb="00FF99CC"/>
      <rgbColor rgb="00CC99FF"/>
      <rgbColor rgb="00FFCC99"/>
      <rgbColor rgb="003366FF"/>
      <rgbColor rgb="0033CCCC"/>
      <rgbColor rgb="0099CC00"/>
      <rgbColor rgb="00FFCC00"/>
      <rgbColor rgb="00FDD86F"/>
      <rgbColor rgb="00FF6600"/>
      <rgbColor rgb="00666699"/>
      <rgbColor rgb="00969696"/>
      <rgbColor rgb="00003366"/>
      <rgbColor rgb="00339966"/>
      <rgbColor rgb="00003300"/>
      <rgbColor rgb="00333300"/>
      <rgbColor rgb="00993300"/>
      <rgbColor rgb="00993366"/>
      <rgbColor rgb="00333399"/>
      <rgbColor rgb="00333333"/>
    </indexedColors>
    <mruColors>
      <color rgb="FFFFFF00"/>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924560</xdr:colOff>
      <xdr:row>2</xdr:row>
      <xdr:rowOff>191507</xdr:rowOff>
    </xdr:from>
    <xdr:to>
      <xdr:col>1</xdr:col>
      <xdr:colOff>1503680</xdr:colOff>
      <xdr:row>5</xdr:row>
      <xdr:rowOff>97043</xdr:rowOff>
    </xdr:to>
    <xdr:pic>
      <xdr:nvPicPr>
        <xdr:cNvPr id="7" name="Imagen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560" y="577587"/>
          <a:ext cx="1524000" cy="4846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907144</xdr:colOff>
      <xdr:row>18</xdr:row>
      <xdr:rowOff>173366</xdr:rowOff>
    </xdr:from>
    <xdr:to>
      <xdr:col>1</xdr:col>
      <xdr:colOff>1390954</xdr:colOff>
      <xdr:row>20</xdr:row>
      <xdr:rowOff>62048</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907144" y="3952886"/>
          <a:ext cx="1428690" cy="2747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3"/>
  <sheetViews>
    <sheetView tabSelected="1" zoomScale="120" zoomScaleNormal="120" workbookViewId="0">
      <selection activeCell="E282" sqref="E282"/>
    </sheetView>
  </sheetViews>
  <sheetFormatPr defaultColWidth="11.453125" defaultRowHeight="14.5"/>
  <cols>
    <col min="1" max="1" width="12.36328125" style="40" customWidth="1"/>
    <col min="2" max="2" width="59.1796875" style="40" customWidth="1"/>
    <col min="3" max="3" width="5.36328125" style="40" customWidth="1"/>
    <col min="4" max="4" width="11.6328125" style="89" customWidth="1"/>
    <col min="5" max="5" width="12.81640625" style="89" customWidth="1"/>
    <col min="6" max="16384" width="11.453125" style="40"/>
  </cols>
  <sheetData>
    <row r="1" spans="1:5">
      <c r="A1" s="3"/>
      <c r="B1" s="2"/>
      <c r="C1" s="2"/>
      <c r="D1" s="31"/>
      <c r="E1" s="31"/>
    </row>
    <row r="2" spans="1:5">
      <c r="A2" s="3"/>
      <c r="B2" s="2"/>
      <c r="C2" s="2"/>
      <c r="D2" s="31"/>
      <c r="E2" s="31"/>
    </row>
    <row r="3" spans="1:5">
      <c r="A3" s="3"/>
      <c r="B3" s="2"/>
      <c r="C3" s="2"/>
      <c r="D3" s="31"/>
      <c r="E3" s="31"/>
    </row>
    <row r="4" spans="1:5">
      <c r="A4" s="3"/>
      <c r="B4" s="2"/>
      <c r="C4" s="2"/>
      <c r="D4" s="31"/>
      <c r="E4" s="31"/>
    </row>
    <row r="5" spans="1:5">
      <c r="A5" s="3"/>
      <c r="B5" s="2"/>
      <c r="C5" s="2"/>
      <c r="D5" s="31"/>
      <c r="E5" s="31"/>
    </row>
    <row r="6" spans="1:5">
      <c r="A6" s="3"/>
      <c r="B6" s="2"/>
      <c r="C6" s="2"/>
      <c r="D6" s="31"/>
      <c r="E6" s="31"/>
    </row>
    <row r="7" spans="1:5">
      <c r="A7" s="3"/>
      <c r="B7" s="2"/>
      <c r="C7" s="2"/>
      <c r="D7" s="31"/>
      <c r="E7" s="31"/>
    </row>
    <row r="8" spans="1:5">
      <c r="A8" s="3"/>
      <c r="C8" s="2"/>
      <c r="D8" s="31"/>
      <c r="E8" s="31"/>
    </row>
    <row r="9" spans="1:5">
      <c r="A9" s="3"/>
      <c r="C9" s="2"/>
      <c r="D9" s="31"/>
      <c r="E9" s="31"/>
    </row>
    <row r="10" spans="1:5" ht="17.5">
      <c r="A10" s="3"/>
      <c r="B10" s="41" t="s">
        <v>40</v>
      </c>
      <c r="C10" s="2"/>
      <c r="D10" s="31"/>
      <c r="E10" s="31"/>
    </row>
    <row r="11" spans="1:5" ht="28">
      <c r="A11" s="3"/>
      <c r="B11" s="42" t="s">
        <v>41</v>
      </c>
      <c r="C11" s="2"/>
      <c r="D11" s="31"/>
      <c r="E11" s="31"/>
    </row>
    <row r="12" spans="1:5" ht="15.5">
      <c r="A12" s="3"/>
      <c r="B12" s="43" t="s">
        <v>42</v>
      </c>
      <c r="C12" s="2"/>
      <c r="D12" s="31"/>
      <c r="E12" s="31"/>
    </row>
    <row r="13" spans="1:5" ht="16" customHeight="1">
      <c r="A13" s="3"/>
      <c r="B13" s="10"/>
      <c r="C13" s="2"/>
      <c r="D13" s="31"/>
      <c r="E13" s="31"/>
    </row>
    <row r="14" spans="1:5" ht="15.5">
      <c r="A14" s="3"/>
      <c r="B14" s="44"/>
      <c r="C14" s="2"/>
      <c r="D14" s="31"/>
      <c r="E14" s="31"/>
    </row>
    <row r="15" spans="1:5">
      <c r="A15" s="3"/>
      <c r="B15" s="45" t="s">
        <v>6</v>
      </c>
      <c r="C15" s="2"/>
      <c r="D15" s="31"/>
      <c r="E15" s="31"/>
    </row>
    <row r="16" spans="1:5">
      <c r="A16" s="46"/>
      <c r="B16" s="47">
        <v>45705</v>
      </c>
      <c r="C16" s="48"/>
      <c r="D16" s="49"/>
      <c r="E16" s="49"/>
    </row>
    <row r="17" spans="1:5">
      <c r="A17" s="3"/>
      <c r="B17" s="2"/>
      <c r="C17" s="2"/>
      <c r="D17" s="31"/>
      <c r="E17" s="31"/>
    </row>
    <row r="18" spans="1:5">
      <c r="A18" s="46"/>
      <c r="B18" s="2"/>
      <c r="C18" s="50"/>
      <c r="D18" s="51"/>
      <c r="E18" s="51"/>
    </row>
    <row r="19" spans="1:5">
      <c r="A19" s="46"/>
      <c r="B19" s="2"/>
      <c r="C19" s="50"/>
      <c r="D19" s="51"/>
      <c r="E19" s="51"/>
    </row>
    <row r="20" spans="1:5">
      <c r="A20" s="46"/>
      <c r="B20" s="2"/>
      <c r="C20" s="50"/>
      <c r="D20" s="51"/>
      <c r="E20" s="51"/>
    </row>
    <row r="21" spans="1:5">
      <c r="A21" s="46"/>
      <c r="B21" s="2"/>
      <c r="C21" s="50"/>
      <c r="D21" s="51"/>
      <c r="E21" s="51"/>
    </row>
    <row r="22" spans="1:5">
      <c r="A22" s="46"/>
      <c r="B22" s="2"/>
      <c r="C22" s="50"/>
      <c r="D22" s="51"/>
      <c r="E22" s="51"/>
    </row>
    <row r="23" spans="1:5">
      <c r="A23" s="46"/>
      <c r="B23" s="2"/>
      <c r="C23" s="50"/>
      <c r="D23" s="51"/>
      <c r="E23" s="51"/>
    </row>
    <row r="24" spans="1:5">
      <c r="A24" s="46"/>
      <c r="B24" s="2"/>
      <c r="C24" s="50"/>
      <c r="D24" s="51"/>
      <c r="E24" s="51"/>
    </row>
    <row r="25" spans="1:5">
      <c r="A25" s="46"/>
      <c r="B25" s="2"/>
      <c r="C25" s="50"/>
      <c r="D25" s="51"/>
      <c r="E25" s="51"/>
    </row>
    <row r="26" spans="1:5">
      <c r="A26" s="52"/>
      <c r="B26" s="29"/>
      <c r="C26" s="53"/>
      <c r="D26" s="54"/>
      <c r="E26" s="54"/>
    </row>
    <row r="27" spans="1:5">
      <c r="A27" s="3"/>
      <c r="B27" s="55"/>
      <c r="C27" s="56"/>
      <c r="D27" s="57"/>
      <c r="E27" s="57"/>
    </row>
    <row r="28" spans="1:5">
      <c r="A28" s="13"/>
      <c r="B28" s="14" t="s">
        <v>1</v>
      </c>
      <c r="C28" s="15"/>
      <c r="D28" s="33"/>
      <c r="E28" s="58">
        <f>+E34+E44+E54+E63</f>
        <v>24207.210000000003</v>
      </c>
    </row>
    <row r="29" spans="1:5">
      <c r="A29" s="18"/>
      <c r="B29" s="26"/>
      <c r="C29" s="12"/>
      <c r="D29" s="32"/>
      <c r="E29" s="32"/>
    </row>
    <row r="30" spans="1:5" ht="50" customHeight="1">
      <c r="A30" s="18"/>
      <c r="B30" s="16" t="s">
        <v>4</v>
      </c>
      <c r="C30" s="12"/>
      <c r="D30" s="32"/>
      <c r="E30" s="32"/>
    </row>
    <row r="31" spans="1:5" ht="37.5" customHeight="1">
      <c r="A31" s="18"/>
      <c r="B31" s="16" t="s">
        <v>5</v>
      </c>
      <c r="C31" s="12"/>
      <c r="D31" s="32"/>
      <c r="E31" s="32"/>
    </row>
    <row r="32" spans="1:5">
      <c r="A32" s="18"/>
      <c r="B32" s="12"/>
      <c r="C32" s="12"/>
      <c r="D32" s="32"/>
      <c r="E32" s="32"/>
    </row>
    <row r="33" spans="1:5">
      <c r="A33" s="18"/>
      <c r="B33" s="12"/>
      <c r="C33" s="12"/>
      <c r="D33" s="32"/>
      <c r="E33" s="32"/>
    </row>
    <row r="34" spans="1:5">
      <c r="A34" s="59" t="s">
        <v>2</v>
      </c>
      <c r="B34" s="21" t="s">
        <v>43</v>
      </c>
      <c r="C34" s="60"/>
      <c r="D34" s="61"/>
      <c r="E34" s="62">
        <f>SUM(E35:E43)</f>
        <v>15054.9</v>
      </c>
    </row>
    <row r="35" spans="1:5" ht="138" customHeight="1">
      <c r="A35" s="18"/>
      <c r="B35" s="26" t="s">
        <v>174</v>
      </c>
      <c r="C35" s="12"/>
      <c r="D35" s="32"/>
      <c r="E35" s="32"/>
    </row>
    <row r="36" spans="1:5" ht="31" customHeight="1">
      <c r="A36" s="18"/>
      <c r="B36" s="26" t="s">
        <v>175</v>
      </c>
      <c r="C36" s="12"/>
      <c r="D36" s="32"/>
      <c r="E36" s="32"/>
    </row>
    <row r="37" spans="1:5">
      <c r="A37" s="18"/>
      <c r="B37" s="26"/>
      <c r="C37" s="12"/>
      <c r="D37" s="32"/>
      <c r="E37" s="32"/>
    </row>
    <row r="38" spans="1:5">
      <c r="A38" s="18"/>
      <c r="B38" s="16" t="s">
        <v>3</v>
      </c>
      <c r="C38" s="12"/>
      <c r="D38" s="32"/>
      <c r="E38" s="32"/>
    </row>
    <row r="39" spans="1:5">
      <c r="A39" s="18" t="s">
        <v>44</v>
      </c>
      <c r="B39" s="12" t="s">
        <v>49</v>
      </c>
      <c r="C39" s="12">
        <v>1</v>
      </c>
      <c r="D39" s="32">
        <v>6758.9900000000007</v>
      </c>
      <c r="E39" s="32">
        <f>+C39*D39</f>
        <v>6758.9900000000007</v>
      </c>
    </row>
    <row r="40" spans="1:5">
      <c r="A40" s="18" t="s">
        <v>47</v>
      </c>
      <c r="B40" s="12" t="s">
        <v>45</v>
      </c>
      <c r="C40" s="12">
        <v>2</v>
      </c>
      <c r="D40" s="32">
        <v>3378.55</v>
      </c>
      <c r="E40" s="32">
        <f t="shared" ref="E40:E41" si="0">+C40*D40</f>
        <v>6757.1</v>
      </c>
    </row>
    <row r="41" spans="1:5">
      <c r="A41" s="18" t="s">
        <v>48</v>
      </c>
      <c r="B41" s="12" t="s">
        <v>46</v>
      </c>
      <c r="C41" s="12">
        <v>1</v>
      </c>
      <c r="D41" s="32">
        <v>1538.8100000000002</v>
      </c>
      <c r="E41" s="32">
        <f t="shared" si="0"/>
        <v>1538.8100000000002</v>
      </c>
    </row>
    <row r="42" spans="1:5">
      <c r="A42" s="18"/>
      <c r="B42" s="12"/>
      <c r="C42" s="12"/>
      <c r="D42" s="32"/>
      <c r="E42" s="32"/>
    </row>
    <row r="43" spans="1:5">
      <c r="A43" s="18"/>
      <c r="B43" s="12"/>
      <c r="C43" s="12"/>
      <c r="D43" s="32"/>
      <c r="E43" s="32"/>
    </row>
    <row r="44" spans="1:5">
      <c r="A44" s="59" t="s">
        <v>2</v>
      </c>
      <c r="B44" s="21" t="s">
        <v>29</v>
      </c>
      <c r="C44" s="60"/>
      <c r="D44" s="61"/>
      <c r="E44" s="62">
        <f>SUM(E46:E53)</f>
        <v>4623.6400000000003</v>
      </c>
    </row>
    <row r="45" spans="1:5" hidden="1">
      <c r="A45" s="63"/>
      <c r="B45" s="17"/>
      <c r="C45" s="64"/>
      <c r="D45" s="65"/>
      <c r="E45" s="65"/>
    </row>
    <row r="46" spans="1:5" ht="114" customHeight="1">
      <c r="A46" s="18"/>
      <c r="B46" s="26" t="s">
        <v>176</v>
      </c>
      <c r="C46" s="12"/>
      <c r="D46" s="32"/>
      <c r="E46" s="32"/>
    </row>
    <row r="47" spans="1:5" ht="41" customHeight="1">
      <c r="A47" s="18"/>
      <c r="B47" s="26" t="s">
        <v>177</v>
      </c>
      <c r="C47" s="12"/>
      <c r="D47" s="32"/>
      <c r="E47" s="32"/>
    </row>
    <row r="48" spans="1:5">
      <c r="A48" s="18"/>
      <c r="B48" s="26"/>
      <c r="C48" s="12"/>
      <c r="D48" s="32"/>
      <c r="E48" s="32"/>
    </row>
    <row r="49" spans="1:5">
      <c r="A49" s="18"/>
      <c r="B49" s="16" t="s">
        <v>3</v>
      </c>
      <c r="C49" s="12"/>
      <c r="D49" s="32"/>
      <c r="E49" s="32"/>
    </row>
    <row r="50" spans="1:5">
      <c r="A50" s="18" t="s">
        <v>19</v>
      </c>
      <c r="B50" s="12" t="s">
        <v>50</v>
      </c>
      <c r="C50" s="12">
        <v>1</v>
      </c>
      <c r="D50" s="32">
        <v>3962.63</v>
      </c>
      <c r="E50" s="32">
        <f>+C50*D50</f>
        <v>3962.63</v>
      </c>
    </row>
    <row r="51" spans="1:5">
      <c r="A51" s="18" t="s">
        <v>20</v>
      </c>
      <c r="B51" s="12" t="s">
        <v>51</v>
      </c>
      <c r="C51" s="12">
        <v>1</v>
      </c>
      <c r="D51" s="32">
        <v>661.01</v>
      </c>
      <c r="E51" s="32">
        <f t="shared" ref="E51" si="1">+C51*D51</f>
        <v>661.01</v>
      </c>
    </row>
    <row r="52" spans="1:5">
      <c r="A52" s="2"/>
      <c r="B52" s="2"/>
      <c r="C52" s="2"/>
      <c r="D52" s="31"/>
      <c r="E52" s="31"/>
    </row>
    <row r="53" spans="1:5">
      <c r="A53" s="2"/>
      <c r="B53" s="2"/>
      <c r="C53" s="2"/>
      <c r="D53" s="31"/>
      <c r="E53" s="31"/>
    </row>
    <row r="54" spans="1:5">
      <c r="A54" s="19" t="s">
        <v>2</v>
      </c>
      <c r="B54" s="28" t="s">
        <v>52</v>
      </c>
      <c r="C54" s="66"/>
      <c r="D54" s="67"/>
      <c r="E54" s="68">
        <f>SUM(E55:E62)</f>
        <v>2426.2200000000003</v>
      </c>
    </row>
    <row r="55" spans="1:5" ht="109" customHeight="1">
      <c r="A55" s="18"/>
      <c r="B55" s="26" t="s">
        <v>178</v>
      </c>
      <c r="C55" s="12"/>
      <c r="D55" s="32"/>
      <c r="E55" s="32"/>
    </row>
    <row r="56" spans="1:5" ht="29" customHeight="1">
      <c r="A56" s="18"/>
      <c r="B56" s="26" t="s">
        <v>179</v>
      </c>
      <c r="C56" s="12"/>
      <c r="D56" s="32"/>
      <c r="E56" s="32"/>
    </row>
    <row r="57" spans="1:5">
      <c r="A57" s="18"/>
      <c r="B57" s="26"/>
      <c r="C57" s="12"/>
      <c r="D57" s="32"/>
      <c r="E57" s="32"/>
    </row>
    <row r="58" spans="1:5">
      <c r="A58" s="18"/>
      <c r="B58" s="16" t="s">
        <v>3</v>
      </c>
      <c r="C58" s="12"/>
      <c r="D58" s="32"/>
      <c r="E58" s="32"/>
    </row>
    <row r="59" spans="1:5" ht="19" customHeight="1">
      <c r="A59" s="18" t="s">
        <v>53</v>
      </c>
      <c r="B59" s="12" t="s">
        <v>54</v>
      </c>
      <c r="C59" s="12">
        <v>3</v>
      </c>
      <c r="D59" s="32">
        <v>386.87</v>
      </c>
      <c r="E59" s="32">
        <f t="shared" ref="E59:E60" si="2">+C59*D59</f>
        <v>1160.6100000000001</v>
      </c>
    </row>
    <row r="60" spans="1:5">
      <c r="A60" s="18" t="s">
        <v>55</v>
      </c>
      <c r="B60" s="12" t="s">
        <v>56</v>
      </c>
      <c r="C60" s="12">
        <v>3</v>
      </c>
      <c r="D60" s="32">
        <v>421.87</v>
      </c>
      <c r="E60" s="32">
        <f t="shared" si="2"/>
        <v>1265.6100000000001</v>
      </c>
    </row>
    <row r="61" spans="1:5">
      <c r="A61" s="18"/>
      <c r="B61" s="12"/>
      <c r="C61" s="12"/>
      <c r="D61" s="32"/>
      <c r="E61" s="32"/>
    </row>
    <row r="62" spans="1:5">
      <c r="A62" s="18"/>
      <c r="B62" s="12"/>
      <c r="C62" s="12"/>
      <c r="D62" s="32"/>
      <c r="E62" s="32"/>
    </row>
    <row r="63" spans="1:5">
      <c r="A63" s="19" t="s">
        <v>2</v>
      </c>
      <c r="B63" s="28" t="s">
        <v>165</v>
      </c>
      <c r="C63" s="66"/>
      <c r="D63" s="67"/>
      <c r="E63" s="68">
        <f>SUM(E64:E75)</f>
        <v>2102.4499999999998</v>
      </c>
    </row>
    <row r="64" spans="1:5" ht="32" customHeight="1">
      <c r="A64" s="18"/>
      <c r="B64" s="26" t="s">
        <v>180</v>
      </c>
      <c r="C64" s="12"/>
      <c r="D64" s="32"/>
      <c r="E64" s="32"/>
    </row>
    <row r="65" spans="1:5" ht="44" customHeight="1">
      <c r="A65" s="18"/>
      <c r="B65" s="26" t="s">
        <v>181</v>
      </c>
      <c r="C65" s="12"/>
      <c r="D65" s="32"/>
      <c r="E65" s="32"/>
    </row>
    <row r="66" spans="1:5">
      <c r="A66" s="18"/>
      <c r="B66" s="26"/>
      <c r="C66" s="12"/>
      <c r="D66" s="32"/>
      <c r="E66" s="32"/>
    </row>
    <row r="67" spans="1:5">
      <c r="A67" s="18"/>
      <c r="B67" s="16" t="s">
        <v>57</v>
      </c>
      <c r="C67" s="12"/>
      <c r="D67" s="32"/>
      <c r="E67" s="32"/>
    </row>
    <row r="68" spans="1:5">
      <c r="A68" s="18" t="s">
        <v>64</v>
      </c>
      <c r="B68" s="12" t="s">
        <v>58</v>
      </c>
      <c r="C68" s="12">
        <v>3</v>
      </c>
      <c r="D68" s="32">
        <v>40.450000000000003</v>
      </c>
      <c r="E68" s="32">
        <f t="shared" ref="E68:E73" si="3">+C68*D68</f>
        <v>121.35000000000001</v>
      </c>
    </row>
    <row r="69" spans="1:5" ht="39">
      <c r="A69" s="18" t="s">
        <v>65</v>
      </c>
      <c r="B69" s="12" t="s">
        <v>59</v>
      </c>
      <c r="C69" s="12">
        <v>7</v>
      </c>
      <c r="D69" s="32">
        <v>44</v>
      </c>
      <c r="E69" s="32">
        <f t="shared" si="3"/>
        <v>308</v>
      </c>
    </row>
    <row r="70" spans="1:5">
      <c r="A70" s="18" t="s">
        <v>66</v>
      </c>
      <c r="B70" s="12" t="s">
        <v>60</v>
      </c>
      <c r="C70" s="12">
        <v>2</v>
      </c>
      <c r="D70" s="32">
        <v>42</v>
      </c>
      <c r="E70" s="32">
        <f t="shared" si="3"/>
        <v>84</v>
      </c>
    </row>
    <row r="71" spans="1:5">
      <c r="A71" s="18" t="s">
        <v>67</v>
      </c>
      <c r="B71" s="12" t="s">
        <v>61</v>
      </c>
      <c r="C71" s="12">
        <v>16</v>
      </c>
      <c r="D71" s="32">
        <v>33.25</v>
      </c>
      <c r="E71" s="32">
        <f t="shared" si="3"/>
        <v>532</v>
      </c>
    </row>
    <row r="72" spans="1:5" ht="52">
      <c r="A72" s="18" t="s">
        <v>68</v>
      </c>
      <c r="B72" s="12" t="s">
        <v>62</v>
      </c>
      <c r="C72" s="12">
        <v>22</v>
      </c>
      <c r="D72" s="32">
        <v>23.55</v>
      </c>
      <c r="E72" s="32">
        <f t="shared" si="3"/>
        <v>518.1</v>
      </c>
    </row>
    <row r="73" spans="1:5">
      <c r="A73" s="18" t="s">
        <v>69</v>
      </c>
      <c r="B73" s="12" t="s">
        <v>63</v>
      </c>
      <c r="C73" s="12">
        <v>5</v>
      </c>
      <c r="D73" s="32">
        <v>107.8</v>
      </c>
      <c r="E73" s="32">
        <f t="shared" si="3"/>
        <v>539</v>
      </c>
    </row>
    <row r="74" spans="1:5">
      <c r="A74" s="18"/>
      <c r="B74" s="12"/>
      <c r="C74" s="12"/>
      <c r="D74" s="32"/>
      <c r="E74" s="32"/>
    </row>
    <row r="75" spans="1:5">
      <c r="A75" s="18"/>
      <c r="B75" s="12"/>
      <c r="C75" s="12"/>
      <c r="D75" s="32"/>
      <c r="E75" s="32"/>
    </row>
    <row r="76" spans="1:5">
      <c r="A76" s="13"/>
      <c r="B76" s="14" t="s">
        <v>31</v>
      </c>
      <c r="C76" s="15"/>
      <c r="D76" s="33"/>
      <c r="E76" s="58">
        <f>+E78</f>
        <v>450.8</v>
      </c>
    </row>
    <row r="77" spans="1:5">
      <c r="A77" s="18"/>
      <c r="B77" s="12"/>
      <c r="C77" s="12"/>
      <c r="D77" s="32"/>
      <c r="E77" s="32"/>
    </row>
    <row r="78" spans="1:5">
      <c r="A78" s="19" t="s">
        <v>2</v>
      </c>
      <c r="B78" s="28" t="s">
        <v>131</v>
      </c>
      <c r="C78" s="66"/>
      <c r="D78" s="67"/>
      <c r="E78" s="68">
        <f>SUM(E79:E86)</f>
        <v>450.8</v>
      </c>
    </row>
    <row r="79" spans="1:5" ht="45" customHeight="1">
      <c r="A79" s="18"/>
      <c r="B79" s="26" t="s">
        <v>182</v>
      </c>
      <c r="C79" s="12"/>
      <c r="D79" s="32"/>
      <c r="E79" s="32"/>
    </row>
    <row r="80" spans="1:5">
      <c r="A80" s="18"/>
      <c r="B80" s="26" t="s">
        <v>183</v>
      </c>
      <c r="C80" s="12"/>
      <c r="D80" s="32"/>
      <c r="E80" s="32"/>
    </row>
    <row r="81" spans="1:5" ht="13" customHeight="1">
      <c r="A81" s="18"/>
      <c r="B81" s="26"/>
      <c r="C81" s="12"/>
      <c r="D81" s="32"/>
      <c r="E81" s="32"/>
    </row>
    <row r="82" spans="1:5">
      <c r="A82" s="18"/>
      <c r="B82" s="16" t="s">
        <v>3</v>
      </c>
      <c r="C82" s="12"/>
      <c r="D82" s="32"/>
      <c r="E82" s="32"/>
    </row>
    <row r="83" spans="1:5" ht="23" customHeight="1">
      <c r="A83" s="18" t="s">
        <v>32</v>
      </c>
      <c r="B83" s="12" t="s">
        <v>70</v>
      </c>
      <c r="C83" s="12">
        <v>4</v>
      </c>
      <c r="D83" s="32">
        <v>95.2</v>
      </c>
      <c r="E83" s="32">
        <f t="shared" ref="E83:E84" si="4">+C83*D83</f>
        <v>380.8</v>
      </c>
    </row>
    <row r="84" spans="1:5" ht="22" customHeight="1">
      <c r="A84" s="18" t="s">
        <v>33</v>
      </c>
      <c r="B84" s="12" t="s">
        <v>71</v>
      </c>
      <c r="C84" s="12">
        <v>1</v>
      </c>
      <c r="D84" s="32">
        <v>70</v>
      </c>
      <c r="E84" s="32">
        <f t="shared" si="4"/>
        <v>70</v>
      </c>
    </row>
    <row r="85" spans="1:5">
      <c r="A85" s="18"/>
      <c r="B85" s="12"/>
      <c r="C85" s="12"/>
      <c r="D85" s="32"/>
      <c r="E85" s="32"/>
    </row>
    <row r="86" spans="1:5">
      <c r="A86" s="18"/>
      <c r="B86" s="12"/>
      <c r="C86" s="12"/>
      <c r="D86" s="32"/>
      <c r="E86" s="32"/>
    </row>
    <row r="87" spans="1:5">
      <c r="A87" s="13"/>
      <c r="B87" s="14" t="s">
        <v>72</v>
      </c>
      <c r="C87" s="15"/>
      <c r="D87" s="33"/>
      <c r="E87" s="58">
        <f>+E89</f>
        <v>504</v>
      </c>
    </row>
    <row r="88" spans="1:5">
      <c r="A88" s="18"/>
      <c r="B88" s="12"/>
      <c r="C88" s="12"/>
      <c r="D88" s="32"/>
      <c r="E88" s="32"/>
    </row>
    <row r="89" spans="1:5">
      <c r="A89" s="19" t="s">
        <v>2</v>
      </c>
      <c r="B89" s="28" t="s">
        <v>73</v>
      </c>
      <c r="C89" s="66"/>
      <c r="D89" s="67"/>
      <c r="E89" s="68">
        <f>+E93</f>
        <v>504</v>
      </c>
    </row>
    <row r="90" spans="1:5" ht="69" customHeight="1">
      <c r="A90" s="18"/>
      <c r="B90" s="26" t="s">
        <v>184</v>
      </c>
      <c r="C90" s="12"/>
      <c r="D90" s="32"/>
      <c r="E90" s="32"/>
    </row>
    <row r="91" spans="1:5">
      <c r="A91" s="18"/>
      <c r="B91" s="26"/>
      <c r="C91" s="12"/>
      <c r="D91" s="32"/>
      <c r="E91" s="32"/>
    </row>
    <row r="92" spans="1:5">
      <c r="A92" s="18"/>
      <c r="B92" s="16" t="s">
        <v>3</v>
      </c>
      <c r="C92" s="12"/>
      <c r="D92" s="32"/>
      <c r="E92" s="32"/>
    </row>
    <row r="93" spans="1:5" ht="16" customHeight="1">
      <c r="A93" s="18" t="s">
        <v>74</v>
      </c>
      <c r="B93" s="12" t="s">
        <v>75</v>
      </c>
      <c r="C93" s="12">
        <v>10</v>
      </c>
      <c r="D93" s="32">
        <v>50.4</v>
      </c>
      <c r="E93" s="32">
        <f t="shared" ref="E93" si="5">+C93*D93</f>
        <v>504</v>
      </c>
    </row>
    <row r="94" spans="1:5">
      <c r="A94" s="18"/>
      <c r="B94" s="12"/>
      <c r="C94" s="12"/>
      <c r="D94" s="32"/>
      <c r="E94" s="32"/>
    </row>
    <row r="95" spans="1:5">
      <c r="A95" s="18"/>
      <c r="B95" s="12"/>
      <c r="C95" s="12"/>
      <c r="D95" s="32"/>
      <c r="E95" s="32"/>
    </row>
    <row r="96" spans="1:5">
      <c r="A96" s="69"/>
      <c r="B96" s="70" t="s">
        <v>14</v>
      </c>
      <c r="C96" s="71"/>
      <c r="D96" s="72"/>
      <c r="E96" s="73">
        <f>+E98+E107</f>
        <v>3394.3</v>
      </c>
    </row>
    <row r="97" spans="1:5">
      <c r="A97" s="20"/>
      <c r="B97" s="9"/>
      <c r="C97" s="9"/>
      <c r="D97" s="34"/>
      <c r="E97" s="34"/>
    </row>
    <row r="98" spans="1:5">
      <c r="A98" s="19" t="s">
        <v>2</v>
      </c>
      <c r="B98" s="28" t="s">
        <v>7</v>
      </c>
      <c r="C98" s="66"/>
      <c r="D98" s="67"/>
      <c r="E98" s="68">
        <f>SUM(E99:E106)</f>
        <v>2746.8</v>
      </c>
    </row>
    <row r="99" spans="1:5" ht="79" customHeight="1">
      <c r="A99" s="18"/>
      <c r="B99" s="12" t="s">
        <v>185</v>
      </c>
      <c r="C99" s="12"/>
      <c r="D99" s="32"/>
      <c r="E99" s="32"/>
    </row>
    <row r="100" spans="1:5">
      <c r="A100" s="18"/>
      <c r="B100" s="16"/>
      <c r="C100" s="12"/>
      <c r="D100" s="32"/>
      <c r="E100" s="32"/>
    </row>
    <row r="101" spans="1:5">
      <c r="A101" s="18"/>
      <c r="B101" s="16" t="s">
        <v>15</v>
      </c>
      <c r="C101" s="74" t="s">
        <v>37</v>
      </c>
      <c r="D101" s="75"/>
      <c r="E101" s="75"/>
    </row>
    <row r="102" spans="1:5">
      <c r="A102" s="18" t="s">
        <v>21</v>
      </c>
      <c r="B102" s="12" t="s">
        <v>16</v>
      </c>
      <c r="C102" s="2">
        <v>311</v>
      </c>
      <c r="D102" s="32">
        <v>7</v>
      </c>
      <c r="E102" s="32">
        <f t="shared" ref="E102:E104" si="6">+C102*D102</f>
        <v>2177</v>
      </c>
    </row>
    <row r="103" spans="1:5" ht="26">
      <c r="A103" s="18" t="s">
        <v>77</v>
      </c>
      <c r="B103" s="12" t="s">
        <v>16</v>
      </c>
      <c r="C103" s="2">
        <v>24</v>
      </c>
      <c r="D103" s="32">
        <v>11.200000000000001</v>
      </c>
      <c r="E103" s="32">
        <f t="shared" si="6"/>
        <v>268.8</v>
      </c>
    </row>
    <row r="104" spans="1:5">
      <c r="A104" s="18" t="s">
        <v>141</v>
      </c>
      <c r="B104" s="12" t="s">
        <v>140</v>
      </c>
      <c r="C104" s="2">
        <v>6</v>
      </c>
      <c r="D104" s="32">
        <v>21</v>
      </c>
      <c r="E104" s="32">
        <f t="shared" si="6"/>
        <v>126</v>
      </c>
    </row>
    <row r="105" spans="1:5">
      <c r="A105" s="2"/>
      <c r="B105" s="2" t="s">
        <v>167</v>
      </c>
      <c r="C105" s="2">
        <v>1</v>
      </c>
      <c r="D105" s="32">
        <v>175</v>
      </c>
      <c r="E105" s="32">
        <f t="shared" ref="E105" si="7">+C105*D105</f>
        <v>175</v>
      </c>
    </row>
    <row r="106" spans="1:5">
      <c r="A106" s="2"/>
      <c r="B106" s="2"/>
      <c r="C106" s="2"/>
      <c r="D106" s="31"/>
      <c r="E106" s="31"/>
    </row>
    <row r="107" spans="1:5">
      <c r="A107" s="19" t="s">
        <v>2</v>
      </c>
      <c r="B107" s="28" t="s">
        <v>17</v>
      </c>
      <c r="C107" s="66"/>
      <c r="D107" s="67"/>
      <c r="E107" s="68">
        <f>SUM(E108:E114)</f>
        <v>647.5</v>
      </c>
    </row>
    <row r="108" spans="1:5" ht="63.75" customHeight="1">
      <c r="A108" s="18"/>
      <c r="B108" s="12" t="s">
        <v>186</v>
      </c>
      <c r="C108" s="12"/>
      <c r="D108" s="32"/>
      <c r="E108" s="32"/>
    </row>
    <row r="109" spans="1:5">
      <c r="A109" s="18"/>
      <c r="B109" s="16"/>
      <c r="C109" s="12"/>
      <c r="D109" s="32"/>
      <c r="E109" s="32"/>
    </row>
    <row r="110" spans="1:5">
      <c r="A110" s="18"/>
      <c r="B110" s="16" t="s">
        <v>15</v>
      </c>
      <c r="C110" s="74" t="s">
        <v>37</v>
      </c>
      <c r="D110" s="75"/>
      <c r="E110" s="75"/>
    </row>
    <row r="111" spans="1:5">
      <c r="A111" s="18" t="s">
        <v>78</v>
      </c>
      <c r="B111" s="12" t="s">
        <v>16</v>
      </c>
      <c r="C111" s="12">
        <v>3.5</v>
      </c>
      <c r="D111" s="32">
        <v>35</v>
      </c>
      <c r="E111" s="32">
        <f t="shared" ref="E111:E112" si="8">+C111*D111</f>
        <v>122.5</v>
      </c>
    </row>
    <row r="112" spans="1:5">
      <c r="A112" s="18" t="s">
        <v>76</v>
      </c>
      <c r="B112" s="12" t="s">
        <v>16</v>
      </c>
      <c r="C112" s="12">
        <v>15</v>
      </c>
      <c r="D112" s="32">
        <v>35</v>
      </c>
      <c r="E112" s="32">
        <f t="shared" si="8"/>
        <v>525</v>
      </c>
    </row>
    <row r="113" spans="1:5">
      <c r="A113" s="18"/>
      <c r="B113" s="12"/>
      <c r="C113" s="2"/>
      <c r="D113" s="31"/>
      <c r="E113" s="31"/>
    </row>
    <row r="114" spans="1:5">
      <c r="A114" s="18"/>
      <c r="B114" s="12"/>
      <c r="C114" s="2"/>
      <c r="D114" s="31"/>
      <c r="E114" s="31"/>
    </row>
    <row r="115" spans="1:5">
      <c r="A115" s="13"/>
      <c r="B115" s="14" t="s">
        <v>12</v>
      </c>
      <c r="C115" s="15"/>
      <c r="D115" s="33"/>
      <c r="E115" s="58">
        <f>+E119+E132+E141+E153</f>
        <v>4584.1200000000008</v>
      </c>
    </row>
    <row r="116" spans="1:5">
      <c r="A116" s="20"/>
      <c r="B116" s="9"/>
      <c r="C116" s="9"/>
      <c r="D116" s="34"/>
      <c r="E116" s="34"/>
    </row>
    <row r="117" spans="1:5" ht="40" customHeight="1">
      <c r="A117" s="20"/>
      <c r="B117" s="16" t="s">
        <v>13</v>
      </c>
      <c r="C117" s="9"/>
      <c r="D117" s="34"/>
      <c r="E117" s="34"/>
    </row>
    <row r="118" spans="1:5">
      <c r="A118" s="20"/>
      <c r="B118" s="9"/>
      <c r="C118" s="9"/>
      <c r="D118" s="34"/>
      <c r="E118" s="34"/>
    </row>
    <row r="119" spans="1:5">
      <c r="A119" s="59" t="s">
        <v>2</v>
      </c>
      <c r="B119" s="21" t="s">
        <v>23</v>
      </c>
      <c r="C119" s="60"/>
      <c r="D119" s="61"/>
      <c r="E119" s="62">
        <f>SUM(E121:E131)</f>
        <v>1458.8</v>
      </c>
    </row>
    <row r="120" spans="1:5" ht="38.5">
      <c r="A120" s="18"/>
      <c r="B120" s="12" t="s">
        <v>187</v>
      </c>
      <c r="C120" s="12"/>
      <c r="D120" s="32"/>
      <c r="E120" s="32"/>
    </row>
    <row r="121" spans="1:5" ht="15.5">
      <c r="A121" s="18"/>
      <c r="B121" s="27"/>
      <c r="C121" s="12"/>
      <c r="D121" s="32"/>
      <c r="E121" s="32"/>
    </row>
    <row r="122" spans="1:5">
      <c r="A122" s="18"/>
      <c r="B122" s="16" t="s">
        <v>24</v>
      </c>
      <c r="C122" s="12"/>
      <c r="D122" s="32"/>
      <c r="E122" s="32"/>
    </row>
    <row r="123" spans="1:5">
      <c r="A123" s="18" t="s">
        <v>34</v>
      </c>
      <c r="B123" s="12" t="s">
        <v>80</v>
      </c>
      <c r="C123" s="12">
        <v>1</v>
      </c>
      <c r="D123" s="32">
        <v>211.4</v>
      </c>
      <c r="E123" s="32">
        <f t="shared" ref="E123:E129" si="9">+C123*D123</f>
        <v>211.4</v>
      </c>
    </row>
    <row r="124" spans="1:5" ht="26">
      <c r="A124" s="18" t="s">
        <v>79</v>
      </c>
      <c r="B124" s="12" t="s">
        <v>81</v>
      </c>
      <c r="C124" s="2">
        <v>1</v>
      </c>
      <c r="D124" s="32">
        <v>176.4</v>
      </c>
      <c r="E124" s="32">
        <f t="shared" si="9"/>
        <v>176.4</v>
      </c>
    </row>
    <row r="125" spans="1:5">
      <c r="A125" s="18" t="s">
        <v>82</v>
      </c>
      <c r="B125" s="2" t="s">
        <v>83</v>
      </c>
      <c r="C125" s="2">
        <v>2</v>
      </c>
      <c r="D125" s="32">
        <v>53.2</v>
      </c>
      <c r="E125" s="32">
        <f t="shared" si="9"/>
        <v>106.4</v>
      </c>
    </row>
    <row r="126" spans="1:5" ht="26">
      <c r="A126" s="18" t="s">
        <v>84</v>
      </c>
      <c r="B126" s="2" t="s">
        <v>83</v>
      </c>
      <c r="C126" s="2">
        <v>4</v>
      </c>
      <c r="D126" s="32">
        <v>52.85</v>
      </c>
      <c r="E126" s="32">
        <f t="shared" si="9"/>
        <v>211.4</v>
      </c>
    </row>
    <row r="127" spans="1:5">
      <c r="A127" s="18" t="s">
        <v>22</v>
      </c>
      <c r="B127" s="2" t="s">
        <v>38</v>
      </c>
      <c r="C127" s="2">
        <v>1</v>
      </c>
      <c r="D127" s="32">
        <v>63</v>
      </c>
      <c r="E127" s="32">
        <f t="shared" si="9"/>
        <v>63</v>
      </c>
    </row>
    <row r="128" spans="1:5">
      <c r="A128" s="18" t="s">
        <v>85</v>
      </c>
      <c r="B128" s="2" t="s">
        <v>86</v>
      </c>
      <c r="C128" s="2">
        <v>7</v>
      </c>
      <c r="D128" s="32">
        <v>72</v>
      </c>
      <c r="E128" s="32">
        <f t="shared" si="9"/>
        <v>504</v>
      </c>
    </row>
    <row r="129" spans="1:5" ht="26">
      <c r="A129" s="18" t="s">
        <v>87</v>
      </c>
      <c r="B129" s="2" t="s">
        <v>88</v>
      </c>
      <c r="C129" s="2">
        <v>10</v>
      </c>
      <c r="D129" s="32">
        <v>18.619999999999997</v>
      </c>
      <c r="E129" s="32">
        <f t="shared" si="9"/>
        <v>186.2</v>
      </c>
    </row>
    <row r="131" spans="1:5">
      <c r="A131" s="18"/>
      <c r="B131" s="2"/>
      <c r="C131" s="2"/>
      <c r="D131" s="31"/>
      <c r="E131" s="31"/>
    </row>
    <row r="132" spans="1:5">
      <c r="A132" s="59" t="s">
        <v>2</v>
      </c>
      <c r="B132" s="21" t="s">
        <v>30</v>
      </c>
      <c r="C132" s="60"/>
      <c r="D132" s="61"/>
      <c r="E132" s="62">
        <f>SUM(E133:E140)</f>
        <v>397.79000000000008</v>
      </c>
    </row>
    <row r="133" spans="1:5" ht="66" customHeight="1">
      <c r="A133" s="18"/>
      <c r="B133" s="12" t="s">
        <v>188</v>
      </c>
      <c r="C133" s="12"/>
      <c r="D133" s="32"/>
      <c r="E133" s="32"/>
    </row>
    <row r="134" spans="1:5">
      <c r="A134" s="18"/>
      <c r="B134" s="16"/>
      <c r="C134" s="12"/>
      <c r="D134" s="32"/>
      <c r="E134" s="32"/>
    </row>
    <row r="135" spans="1:5">
      <c r="A135" s="18"/>
      <c r="B135" s="16" t="s">
        <v>25</v>
      </c>
      <c r="C135" s="12"/>
      <c r="D135" s="32"/>
      <c r="E135" s="32"/>
    </row>
    <row r="136" spans="1:5" ht="26">
      <c r="A136" s="18" t="s">
        <v>89</v>
      </c>
      <c r="B136" s="12" t="s">
        <v>92</v>
      </c>
      <c r="C136" s="12">
        <v>15</v>
      </c>
      <c r="D136" s="32">
        <v>6.07</v>
      </c>
      <c r="E136" s="32">
        <f t="shared" ref="E136:E138" si="10">+C136*D136</f>
        <v>91.050000000000011</v>
      </c>
    </row>
    <row r="137" spans="1:5" ht="26">
      <c r="A137" s="18" t="s">
        <v>90</v>
      </c>
      <c r="B137" s="12" t="s">
        <v>93</v>
      </c>
      <c r="C137" s="12">
        <v>19</v>
      </c>
      <c r="D137" s="32">
        <v>9.66</v>
      </c>
      <c r="E137" s="32">
        <f t="shared" si="10"/>
        <v>183.54</v>
      </c>
    </row>
    <row r="138" spans="1:5" ht="26">
      <c r="A138" s="18" t="s">
        <v>91</v>
      </c>
      <c r="B138" s="12" t="s">
        <v>94</v>
      </c>
      <c r="C138" s="76">
        <v>7</v>
      </c>
      <c r="D138" s="32">
        <v>17.600000000000001</v>
      </c>
      <c r="E138" s="32">
        <f t="shared" si="10"/>
        <v>123.20000000000002</v>
      </c>
    </row>
    <row r="139" spans="1:5">
      <c r="A139" s="2"/>
      <c r="B139" s="2"/>
      <c r="C139" s="2"/>
      <c r="D139" s="31"/>
      <c r="E139" s="31"/>
    </row>
    <row r="141" spans="1:5">
      <c r="A141" s="59" t="s">
        <v>2</v>
      </c>
      <c r="B141" s="21" t="s">
        <v>95</v>
      </c>
      <c r="C141" s="60"/>
      <c r="D141" s="61"/>
      <c r="E141" s="62">
        <f>SUM(E142:E152)</f>
        <v>2448.9299999999998</v>
      </c>
    </row>
    <row r="142" spans="1:5" ht="54" customHeight="1">
      <c r="A142" s="18"/>
      <c r="B142" s="12" t="s">
        <v>189</v>
      </c>
      <c r="C142" s="12"/>
      <c r="D142" s="32"/>
      <c r="E142" s="32"/>
    </row>
    <row r="143" spans="1:5">
      <c r="A143" s="18"/>
      <c r="B143" s="16"/>
      <c r="C143" s="12"/>
      <c r="D143" s="32"/>
      <c r="E143" s="32"/>
    </row>
    <row r="144" spans="1:5">
      <c r="A144" s="18"/>
      <c r="B144" s="16" t="s">
        <v>57</v>
      </c>
      <c r="C144" s="12"/>
      <c r="D144" s="32"/>
      <c r="E144" s="32"/>
    </row>
    <row r="145" spans="1:5">
      <c r="A145" s="18" t="s">
        <v>64</v>
      </c>
      <c r="B145" s="12" t="s">
        <v>96</v>
      </c>
      <c r="C145" s="12">
        <v>3</v>
      </c>
      <c r="D145" s="32">
        <v>36.869999999999997</v>
      </c>
      <c r="E145" s="32">
        <f t="shared" ref="E145:E150" si="11">+C145*D145</f>
        <v>110.60999999999999</v>
      </c>
    </row>
    <row r="146" spans="1:5" ht="39">
      <c r="A146" s="18" t="s">
        <v>65</v>
      </c>
      <c r="B146" s="12" t="s">
        <v>97</v>
      </c>
      <c r="C146" s="12">
        <v>7</v>
      </c>
      <c r="D146" s="32">
        <v>41.199999999999996</v>
      </c>
      <c r="E146" s="32">
        <f t="shared" si="11"/>
        <v>288.39999999999998</v>
      </c>
    </row>
    <row r="147" spans="1:5">
      <c r="A147" s="18" t="s">
        <v>66</v>
      </c>
      <c r="B147" s="12" t="s">
        <v>98</v>
      </c>
      <c r="C147" s="12">
        <v>2</v>
      </c>
      <c r="D147" s="32">
        <v>39.200000000000003</v>
      </c>
      <c r="E147" s="32">
        <f t="shared" si="11"/>
        <v>78.400000000000006</v>
      </c>
    </row>
    <row r="148" spans="1:5">
      <c r="A148" s="18" t="s">
        <v>67</v>
      </c>
      <c r="B148" s="12" t="s">
        <v>99</v>
      </c>
      <c r="C148" s="12">
        <v>16</v>
      </c>
      <c r="D148" s="32">
        <v>28.62</v>
      </c>
      <c r="E148" s="32">
        <f t="shared" si="11"/>
        <v>457.92</v>
      </c>
    </row>
    <row r="149" spans="1:5" ht="52">
      <c r="A149" s="18" t="s">
        <v>68</v>
      </c>
      <c r="B149" s="12" t="s">
        <v>100</v>
      </c>
      <c r="C149" s="12">
        <v>22</v>
      </c>
      <c r="D149" s="32">
        <v>23.3</v>
      </c>
      <c r="E149" s="32">
        <f t="shared" si="11"/>
        <v>512.6</v>
      </c>
    </row>
    <row r="150" spans="1:5">
      <c r="A150" s="18" t="s">
        <v>69</v>
      </c>
      <c r="B150" s="12" t="s">
        <v>101</v>
      </c>
      <c r="C150" s="12">
        <v>5</v>
      </c>
      <c r="D150" s="32">
        <v>200.2</v>
      </c>
      <c r="E150" s="32">
        <f t="shared" si="11"/>
        <v>1001</v>
      </c>
    </row>
    <row r="151" spans="1:5">
      <c r="A151" s="18"/>
      <c r="B151" s="12"/>
      <c r="C151" s="12"/>
      <c r="D151" s="32"/>
      <c r="E151" s="32"/>
    </row>
    <row r="152" spans="1:5">
      <c r="A152" s="18"/>
      <c r="B152" s="12"/>
      <c r="C152" s="12"/>
      <c r="D152" s="32"/>
      <c r="E152" s="32"/>
    </row>
    <row r="153" spans="1:5">
      <c r="A153" s="59" t="s">
        <v>2</v>
      </c>
      <c r="B153" s="21" t="s">
        <v>102</v>
      </c>
      <c r="C153" s="60"/>
      <c r="D153" s="61"/>
      <c r="E153" s="62">
        <f>SUM(E154:E160)</f>
        <v>278.60000000000002</v>
      </c>
    </row>
    <row r="154" spans="1:5" ht="44.25" customHeight="1">
      <c r="A154" s="18"/>
      <c r="B154" s="12" t="s">
        <v>190</v>
      </c>
      <c r="C154" s="12"/>
      <c r="D154" s="32"/>
      <c r="E154" s="32"/>
    </row>
    <row r="155" spans="1:5">
      <c r="A155" s="18"/>
      <c r="B155" s="16"/>
      <c r="C155" s="12"/>
      <c r="D155" s="32"/>
      <c r="E155" s="32"/>
    </row>
    <row r="156" spans="1:5">
      <c r="A156" s="18"/>
      <c r="B156" s="16" t="s">
        <v>57</v>
      </c>
      <c r="C156" s="12"/>
      <c r="D156" s="32"/>
      <c r="E156" s="32"/>
    </row>
    <row r="157" spans="1:5">
      <c r="A157" s="18" t="s">
        <v>103</v>
      </c>
      <c r="B157" s="12" t="s">
        <v>104</v>
      </c>
      <c r="C157" s="12">
        <v>7</v>
      </c>
      <c r="D157" s="32">
        <v>21.8</v>
      </c>
      <c r="E157" s="32">
        <f t="shared" ref="E157:E158" si="12">+C157*D157</f>
        <v>152.6</v>
      </c>
    </row>
    <row r="158" spans="1:5" ht="27.75" customHeight="1">
      <c r="A158" s="18" t="s">
        <v>108</v>
      </c>
      <c r="B158" s="12" t="s">
        <v>105</v>
      </c>
      <c r="C158" s="12">
        <v>14</v>
      </c>
      <c r="D158" s="32">
        <v>9</v>
      </c>
      <c r="E158" s="32">
        <f t="shared" si="12"/>
        <v>126</v>
      </c>
    </row>
    <row r="159" spans="1:5">
      <c r="A159" s="18"/>
      <c r="B159" s="12"/>
      <c r="C159" s="12"/>
      <c r="D159" s="32"/>
      <c r="E159" s="32"/>
    </row>
    <row r="160" spans="1:5">
      <c r="A160" s="18"/>
      <c r="B160" s="12"/>
      <c r="C160" s="12"/>
      <c r="D160" s="32"/>
      <c r="E160" s="32"/>
    </row>
    <row r="161" spans="1:5">
      <c r="A161" s="13"/>
      <c r="B161" s="14" t="s">
        <v>106</v>
      </c>
      <c r="C161" s="15"/>
      <c r="D161" s="33"/>
      <c r="E161" s="58">
        <f>+E163</f>
        <v>1248.8000000000002</v>
      </c>
    </row>
    <row r="162" spans="1:5">
      <c r="A162" s="18"/>
      <c r="B162" s="26"/>
      <c r="C162" s="12"/>
      <c r="D162" s="32"/>
      <c r="E162" s="32"/>
    </row>
    <row r="163" spans="1:5">
      <c r="A163" s="59" t="s">
        <v>0</v>
      </c>
      <c r="B163" s="21" t="s">
        <v>107</v>
      </c>
      <c r="C163" s="60"/>
      <c r="D163" s="61"/>
      <c r="E163" s="62">
        <f>SUM(E165:E184)</f>
        <v>1248.8000000000002</v>
      </c>
    </row>
    <row r="164" spans="1:5" ht="66.75" customHeight="1">
      <c r="A164" s="18"/>
      <c r="B164" s="12" t="s">
        <v>191</v>
      </c>
      <c r="C164" s="12"/>
      <c r="D164" s="32"/>
      <c r="E164" s="32"/>
    </row>
    <row r="165" spans="1:5">
      <c r="A165" s="52"/>
      <c r="B165" s="16"/>
      <c r="C165" s="12"/>
      <c r="D165" s="32"/>
      <c r="E165" s="32"/>
    </row>
    <row r="166" spans="1:5">
      <c r="A166" s="52"/>
      <c r="B166" s="16" t="s">
        <v>39</v>
      </c>
      <c r="C166" s="12"/>
      <c r="D166" s="32"/>
      <c r="E166" s="32"/>
    </row>
    <row r="167" spans="1:5">
      <c r="A167" s="52" t="s">
        <v>20</v>
      </c>
      <c r="B167" s="26" t="s">
        <v>121</v>
      </c>
      <c r="C167" s="12">
        <v>1</v>
      </c>
      <c r="D167" s="32">
        <v>344.4</v>
      </c>
      <c r="E167" s="32">
        <f t="shared" ref="E167" si="13">+C167*D167</f>
        <v>344.4</v>
      </c>
    </row>
    <row r="168" spans="1:5">
      <c r="A168" s="52"/>
      <c r="B168" s="12" t="s">
        <v>124</v>
      </c>
      <c r="C168" s="12"/>
      <c r="D168" s="32"/>
      <c r="E168" s="32"/>
    </row>
    <row r="169" spans="1:5">
      <c r="A169" s="52"/>
      <c r="B169" s="12" t="s">
        <v>120</v>
      </c>
      <c r="C169" s="12"/>
      <c r="D169" s="32"/>
      <c r="E169" s="32"/>
    </row>
    <row r="170" spans="1:5">
      <c r="A170" s="52"/>
      <c r="B170" s="12" t="s">
        <v>122</v>
      </c>
      <c r="C170" s="12"/>
      <c r="D170" s="32"/>
      <c r="E170" s="32"/>
    </row>
    <row r="171" spans="1:5">
      <c r="A171" s="52"/>
      <c r="B171" s="12" t="s">
        <v>123</v>
      </c>
      <c r="C171" s="12"/>
      <c r="D171" s="32"/>
      <c r="E171" s="32"/>
    </row>
    <row r="172" spans="1:5">
      <c r="A172" s="52"/>
      <c r="B172" s="12"/>
      <c r="C172" s="12"/>
      <c r="D172" s="32"/>
      <c r="E172" s="32"/>
    </row>
    <row r="173" spans="1:5">
      <c r="A173" s="18" t="s">
        <v>19</v>
      </c>
      <c r="B173" s="26" t="s">
        <v>109</v>
      </c>
      <c r="C173" s="12">
        <v>1</v>
      </c>
      <c r="D173" s="32">
        <v>904.40000000000009</v>
      </c>
      <c r="E173" s="32">
        <f t="shared" ref="E173" si="14">+C173*D173</f>
        <v>904.40000000000009</v>
      </c>
    </row>
    <row r="174" spans="1:5">
      <c r="B174" s="12" t="s">
        <v>110</v>
      </c>
      <c r="C174" s="12"/>
      <c r="D174" s="32"/>
      <c r="E174" s="32"/>
    </row>
    <row r="175" spans="1:5">
      <c r="A175" s="18"/>
      <c r="B175" s="12" t="s">
        <v>111</v>
      </c>
      <c r="C175" s="12"/>
      <c r="D175" s="32"/>
      <c r="E175" s="32"/>
    </row>
    <row r="176" spans="1:5">
      <c r="A176" s="18"/>
      <c r="B176" s="12" t="s">
        <v>112</v>
      </c>
      <c r="C176" s="12"/>
      <c r="D176" s="32"/>
      <c r="E176" s="32"/>
    </row>
    <row r="177" spans="1:5" ht="25">
      <c r="A177" s="18"/>
      <c r="B177" s="12" t="s">
        <v>113</v>
      </c>
      <c r="C177" s="12"/>
      <c r="D177" s="32"/>
      <c r="E177" s="32"/>
    </row>
    <row r="178" spans="1:5">
      <c r="A178" s="18"/>
      <c r="B178" s="12" t="s">
        <v>114</v>
      </c>
      <c r="C178" s="12"/>
      <c r="D178" s="32"/>
      <c r="E178" s="32"/>
    </row>
    <row r="179" spans="1:5">
      <c r="A179" s="18"/>
      <c r="B179" s="12" t="s">
        <v>115</v>
      </c>
      <c r="C179" s="12"/>
      <c r="D179" s="32"/>
      <c r="E179" s="32"/>
    </row>
    <row r="180" spans="1:5">
      <c r="A180" s="18"/>
      <c r="B180" s="12" t="s">
        <v>116</v>
      </c>
      <c r="C180" s="12"/>
      <c r="D180" s="32"/>
      <c r="E180" s="32"/>
    </row>
    <row r="181" spans="1:5">
      <c r="A181" s="18"/>
      <c r="B181" s="12" t="s">
        <v>117</v>
      </c>
      <c r="C181" s="12"/>
      <c r="D181" s="32"/>
      <c r="E181" s="32"/>
    </row>
    <row r="182" spans="1:5">
      <c r="A182" s="18"/>
      <c r="B182" s="12" t="s">
        <v>118</v>
      </c>
      <c r="C182" s="12"/>
      <c r="D182" s="32"/>
      <c r="E182" s="32"/>
    </row>
    <row r="183" spans="1:5">
      <c r="A183" s="18"/>
      <c r="B183" s="12" t="s">
        <v>119</v>
      </c>
      <c r="C183" s="12"/>
      <c r="D183" s="32"/>
      <c r="E183" s="32"/>
    </row>
    <row r="184" spans="1:5">
      <c r="A184" s="18"/>
      <c r="B184" s="12"/>
      <c r="C184" s="12"/>
      <c r="D184" s="32"/>
      <c r="E184" s="32"/>
    </row>
    <row r="185" spans="1:5">
      <c r="A185" s="18"/>
      <c r="B185" s="12"/>
      <c r="C185" s="12"/>
      <c r="D185" s="32"/>
      <c r="E185" s="32"/>
    </row>
    <row r="186" spans="1:5">
      <c r="A186" s="13"/>
      <c r="B186" s="14" t="s">
        <v>125</v>
      </c>
      <c r="C186" s="15"/>
      <c r="D186" s="33"/>
      <c r="E186" s="58">
        <f>SUM(E189:E195)</f>
        <v>1573.6</v>
      </c>
    </row>
    <row r="187" spans="1:5">
      <c r="A187" s="18"/>
      <c r="B187" s="26"/>
      <c r="C187" s="12"/>
      <c r="D187" s="32"/>
      <c r="E187" s="32"/>
    </row>
    <row r="188" spans="1:5">
      <c r="A188" s="59" t="s">
        <v>0</v>
      </c>
      <c r="B188" s="21" t="s">
        <v>126</v>
      </c>
      <c r="C188" s="60"/>
      <c r="D188" s="61"/>
      <c r="E188" s="61"/>
    </row>
    <row r="189" spans="1:5" ht="38">
      <c r="A189" s="18"/>
      <c r="B189" s="12" t="s">
        <v>192</v>
      </c>
      <c r="C189" s="12"/>
      <c r="D189" s="32"/>
      <c r="E189" s="32"/>
    </row>
    <row r="190" spans="1:5">
      <c r="A190" s="52"/>
      <c r="B190" s="16"/>
      <c r="C190" s="12"/>
      <c r="D190" s="32"/>
      <c r="E190" s="32"/>
    </row>
    <row r="191" spans="1:5">
      <c r="A191" s="52"/>
      <c r="B191" s="16" t="s">
        <v>127</v>
      </c>
      <c r="C191" s="12"/>
      <c r="D191" s="32"/>
      <c r="E191" s="32"/>
    </row>
    <row r="192" spans="1:5">
      <c r="A192" s="52"/>
      <c r="B192" s="12" t="s">
        <v>128</v>
      </c>
      <c r="C192" s="12">
        <v>4</v>
      </c>
      <c r="D192" s="32">
        <v>102.2</v>
      </c>
      <c r="E192" s="32">
        <f t="shared" ref="E192:E193" si="15">+C192*D192</f>
        <v>408.8</v>
      </c>
    </row>
    <row r="193" spans="1:5">
      <c r="A193" s="52"/>
      <c r="B193" s="12" t="s">
        <v>129</v>
      </c>
      <c r="C193" s="12">
        <v>8</v>
      </c>
      <c r="D193" s="32">
        <v>145.6</v>
      </c>
      <c r="E193" s="32">
        <f t="shared" si="15"/>
        <v>1164.8</v>
      </c>
    </row>
    <row r="194" spans="1:5">
      <c r="A194" s="18"/>
      <c r="B194" s="12"/>
      <c r="C194" s="12"/>
      <c r="D194" s="32"/>
      <c r="E194" s="32"/>
    </row>
    <row r="195" spans="1:5">
      <c r="A195" s="18"/>
      <c r="B195" s="12"/>
      <c r="C195" s="12"/>
      <c r="D195" s="32"/>
      <c r="E195" s="32"/>
    </row>
    <row r="196" spans="1:5">
      <c r="A196" s="13"/>
      <c r="B196" s="14" t="s">
        <v>130</v>
      </c>
      <c r="C196" s="15"/>
      <c r="D196" s="33"/>
      <c r="E196" s="58">
        <f>+E200+E208+E216</f>
        <v>8979.6999999999989</v>
      </c>
    </row>
    <row r="197" spans="1:5">
      <c r="A197" s="18"/>
      <c r="B197" s="26"/>
      <c r="C197" s="12"/>
      <c r="D197" s="32"/>
      <c r="E197" s="32"/>
    </row>
    <row r="198" spans="1:5" ht="52">
      <c r="A198" s="18"/>
      <c r="B198" s="16" t="s">
        <v>193</v>
      </c>
      <c r="C198" s="12"/>
      <c r="D198" s="32"/>
      <c r="E198" s="32"/>
    </row>
    <row r="199" spans="1:5">
      <c r="A199" s="18"/>
      <c r="B199" s="26"/>
      <c r="C199" s="12"/>
      <c r="D199" s="32"/>
      <c r="E199" s="32"/>
    </row>
    <row r="200" spans="1:5">
      <c r="A200" s="59" t="s">
        <v>0</v>
      </c>
      <c r="B200" s="21" t="s">
        <v>132</v>
      </c>
      <c r="C200" s="60"/>
      <c r="D200" s="61"/>
      <c r="E200" s="62">
        <f>SUM(E201:E207)</f>
        <v>6518.4599999999991</v>
      </c>
    </row>
    <row r="201" spans="1:5" ht="62.25" customHeight="1">
      <c r="A201" s="18"/>
      <c r="B201" s="26" t="s">
        <v>194</v>
      </c>
      <c r="C201" s="12"/>
      <c r="D201" s="32"/>
      <c r="E201" s="32"/>
    </row>
    <row r="202" spans="1:5">
      <c r="A202" s="52"/>
      <c r="B202" s="16"/>
      <c r="C202" s="12"/>
      <c r="D202" s="32"/>
      <c r="E202" s="32"/>
    </row>
    <row r="203" spans="1:5">
      <c r="A203" s="52"/>
      <c r="B203" s="16" t="s">
        <v>127</v>
      </c>
      <c r="C203" s="12"/>
      <c r="D203" s="32"/>
      <c r="E203" s="32"/>
    </row>
    <row r="204" spans="1:5">
      <c r="A204" s="52" t="s">
        <v>133</v>
      </c>
      <c r="B204" s="12" t="s">
        <v>172</v>
      </c>
      <c r="C204" s="12">
        <v>3</v>
      </c>
      <c r="D204" s="32">
        <v>514.27</v>
      </c>
      <c r="E204" s="32">
        <f t="shared" ref="E204:E205" si="16">+C204*D204</f>
        <v>1542.81</v>
      </c>
    </row>
    <row r="205" spans="1:5">
      <c r="A205" s="18" t="s">
        <v>134</v>
      </c>
      <c r="B205" s="12" t="s">
        <v>173</v>
      </c>
      <c r="C205" s="12">
        <v>3</v>
      </c>
      <c r="D205" s="32">
        <v>732.67</v>
      </c>
      <c r="E205" s="32">
        <f t="shared" si="16"/>
        <v>2198.0099999999998</v>
      </c>
    </row>
    <row r="206" spans="1:5">
      <c r="A206" s="18"/>
      <c r="B206" s="12" t="s">
        <v>166</v>
      </c>
      <c r="C206" s="12">
        <v>6</v>
      </c>
      <c r="D206" s="32">
        <v>462.94</v>
      </c>
      <c r="E206" s="32">
        <f t="shared" ref="E206" si="17">+C206*D206</f>
        <v>2777.64</v>
      </c>
    </row>
    <row r="207" spans="1:5">
      <c r="A207" s="18"/>
      <c r="B207" s="26"/>
      <c r="C207" s="12"/>
      <c r="D207" s="32"/>
      <c r="E207" s="32"/>
    </row>
    <row r="208" spans="1:5">
      <c r="A208" s="59" t="s">
        <v>0</v>
      </c>
      <c r="B208" s="21" t="s">
        <v>135</v>
      </c>
      <c r="C208" s="60"/>
      <c r="D208" s="61"/>
      <c r="E208" s="62">
        <f>SUM(E209:E215)</f>
        <v>1215.24</v>
      </c>
    </row>
    <row r="209" spans="1:5" ht="102">
      <c r="A209" s="18"/>
      <c r="B209" s="26" t="s">
        <v>195</v>
      </c>
      <c r="C209" s="12"/>
      <c r="D209" s="32"/>
      <c r="E209" s="32"/>
    </row>
    <row r="210" spans="1:5">
      <c r="A210" s="52"/>
      <c r="B210" s="16"/>
      <c r="C210" s="12"/>
      <c r="D210" s="32"/>
      <c r="E210" s="32"/>
    </row>
    <row r="211" spans="1:5">
      <c r="A211" s="52"/>
      <c r="B211" s="16" t="s">
        <v>39</v>
      </c>
      <c r="C211" s="12"/>
      <c r="D211" s="32"/>
      <c r="E211" s="32"/>
    </row>
    <row r="212" spans="1:5" ht="25">
      <c r="A212" s="52" t="s">
        <v>136</v>
      </c>
      <c r="B212" s="12" t="s">
        <v>168</v>
      </c>
      <c r="C212" s="12">
        <v>6</v>
      </c>
      <c r="D212" s="32">
        <v>111.54</v>
      </c>
      <c r="E212" s="32">
        <f t="shared" ref="E212:E213" si="18">+C212*D212</f>
        <v>669.24</v>
      </c>
    </row>
    <row r="213" spans="1:5">
      <c r="A213" s="18" t="s">
        <v>137</v>
      </c>
      <c r="B213" s="12" t="s">
        <v>169</v>
      </c>
      <c r="C213" s="12">
        <v>2</v>
      </c>
      <c r="D213" s="32">
        <v>98</v>
      </c>
      <c r="E213" s="32">
        <f t="shared" si="18"/>
        <v>196</v>
      </c>
    </row>
    <row r="214" spans="1:5">
      <c r="A214" s="18"/>
      <c r="B214" s="12" t="s">
        <v>170</v>
      </c>
      <c r="C214" s="12">
        <v>1</v>
      </c>
      <c r="D214" s="32">
        <v>350</v>
      </c>
      <c r="E214" s="32">
        <f t="shared" ref="E214" si="19">+C214*D214</f>
        <v>350</v>
      </c>
    </row>
    <row r="216" spans="1:5">
      <c r="A216" s="59" t="s">
        <v>0</v>
      </c>
      <c r="B216" s="21" t="s">
        <v>138</v>
      </c>
      <c r="C216" s="60"/>
      <c r="D216" s="61"/>
      <c r="E216" s="62">
        <f>SUM(E217:E222)</f>
        <v>1246</v>
      </c>
    </row>
    <row r="217" spans="1:5">
      <c r="A217" s="18"/>
      <c r="C217" s="12"/>
      <c r="D217" s="32"/>
      <c r="E217" s="32"/>
    </row>
    <row r="218" spans="1:5" ht="52" customHeight="1">
      <c r="A218" s="52"/>
      <c r="B218" s="12" t="s">
        <v>196</v>
      </c>
      <c r="C218" s="12"/>
      <c r="D218" s="32"/>
      <c r="E218" s="32"/>
    </row>
    <row r="219" spans="1:5">
      <c r="A219" s="52"/>
      <c r="B219" s="16" t="s">
        <v>39</v>
      </c>
      <c r="C219" s="12"/>
      <c r="D219" s="32"/>
      <c r="E219" s="32"/>
    </row>
    <row r="220" spans="1:5">
      <c r="A220" s="52" t="s">
        <v>137</v>
      </c>
      <c r="B220" s="12" t="s">
        <v>171</v>
      </c>
      <c r="C220" s="12">
        <v>1</v>
      </c>
      <c r="D220" s="32">
        <v>1246</v>
      </c>
      <c r="E220" s="32">
        <f t="shared" ref="E220" si="20">+C220*D220</f>
        <v>1246</v>
      </c>
    </row>
    <row r="221" spans="1:5">
      <c r="A221" s="18"/>
      <c r="B221" s="12"/>
      <c r="C221" s="12"/>
      <c r="D221" s="32"/>
      <c r="E221" s="32"/>
    </row>
    <row r="222" spans="1:5">
      <c r="A222" s="18"/>
      <c r="B222" s="12"/>
      <c r="C222" s="12"/>
      <c r="D222" s="32"/>
      <c r="E222" s="32"/>
    </row>
    <row r="223" spans="1:5">
      <c r="A223" s="13"/>
      <c r="B223" s="14" t="s">
        <v>35</v>
      </c>
      <c r="C223" s="15"/>
      <c r="D223" s="33"/>
      <c r="E223" s="58">
        <f>+E234+E241</f>
        <v>1629.6</v>
      </c>
    </row>
    <row r="224" spans="1:5">
      <c r="A224" s="18"/>
      <c r="B224" s="26"/>
      <c r="C224" s="12"/>
      <c r="D224" s="32"/>
      <c r="E224" s="32"/>
    </row>
    <row r="225" spans="1:5">
      <c r="A225" s="59" t="s">
        <v>0</v>
      </c>
      <c r="B225" s="21" t="s">
        <v>142</v>
      </c>
      <c r="C225" s="60"/>
      <c r="D225" s="61"/>
      <c r="E225" s="61"/>
    </row>
    <row r="226" spans="1:5" ht="44" customHeight="1">
      <c r="A226" s="18"/>
      <c r="B226" s="12" t="s">
        <v>197</v>
      </c>
      <c r="C226" s="77">
        <v>1</v>
      </c>
      <c r="D226" s="78">
        <v>574</v>
      </c>
      <c r="E226" s="78">
        <f t="shared" ref="E226" si="21">+C226*D226</f>
        <v>574</v>
      </c>
    </row>
    <row r="227" spans="1:5" ht="15.5">
      <c r="A227" s="52"/>
      <c r="B227" s="27"/>
      <c r="C227" s="53"/>
      <c r="D227" s="54"/>
      <c r="E227" s="54"/>
    </row>
    <row r="228" spans="1:5">
      <c r="A228" s="52"/>
      <c r="B228" s="22" t="s">
        <v>143</v>
      </c>
      <c r="C228" s="53"/>
      <c r="D228" s="54"/>
      <c r="E228" s="54"/>
    </row>
    <row r="229" spans="1:5">
      <c r="A229" s="2"/>
      <c r="B229" s="40" t="s">
        <v>144</v>
      </c>
      <c r="C229" s="2"/>
      <c r="D229" s="31"/>
      <c r="E229" s="31"/>
    </row>
    <row r="230" spans="1:5">
      <c r="A230" s="2"/>
      <c r="B230" s="22" t="s">
        <v>145</v>
      </c>
      <c r="C230" s="2"/>
      <c r="D230" s="31"/>
      <c r="E230" s="31"/>
    </row>
    <row r="231" spans="1:5">
      <c r="A231" s="2"/>
      <c r="B231" s="2" t="s">
        <v>8</v>
      </c>
      <c r="C231" s="2"/>
      <c r="D231" s="31"/>
      <c r="E231" s="31"/>
    </row>
    <row r="232" spans="1:5">
      <c r="A232" s="2"/>
      <c r="B232" s="2"/>
      <c r="C232" s="2"/>
      <c r="D232" s="31"/>
      <c r="E232" s="31"/>
    </row>
    <row r="233" spans="1:5">
      <c r="A233" s="2"/>
      <c r="C233" s="2"/>
      <c r="D233" s="31"/>
      <c r="E233" s="31"/>
    </row>
    <row r="234" spans="1:5">
      <c r="A234" s="79" t="s">
        <v>0</v>
      </c>
      <c r="B234" s="80" t="s">
        <v>36</v>
      </c>
      <c r="C234" s="81"/>
      <c r="D234" s="82"/>
      <c r="E234" s="83">
        <f>SUM(E235:E238)</f>
        <v>1090.5999999999999</v>
      </c>
    </row>
    <row r="235" spans="1:5" ht="30" customHeight="1">
      <c r="A235" s="18"/>
      <c r="B235" s="12" t="s">
        <v>198</v>
      </c>
      <c r="C235" s="12"/>
      <c r="D235" s="32"/>
      <c r="E235" s="32"/>
    </row>
    <row r="236" spans="1:5" ht="15.75" customHeight="1">
      <c r="A236" s="52"/>
      <c r="B236" s="22"/>
      <c r="C236" s="53"/>
      <c r="D236" s="54"/>
      <c r="E236" s="54"/>
    </row>
    <row r="237" spans="1:5">
      <c r="A237" s="52" t="s">
        <v>19</v>
      </c>
      <c r="B237" s="22" t="s">
        <v>146</v>
      </c>
      <c r="C237" s="53">
        <v>1</v>
      </c>
      <c r="D237" s="32">
        <v>898.8</v>
      </c>
      <c r="E237" s="32">
        <f t="shared" ref="E237:E238" si="22">+C237*D237</f>
        <v>898.8</v>
      </c>
    </row>
    <row r="238" spans="1:5">
      <c r="A238" s="52" t="s">
        <v>20</v>
      </c>
      <c r="B238" s="22" t="s">
        <v>147</v>
      </c>
      <c r="C238" s="53">
        <v>1</v>
      </c>
      <c r="D238" s="32">
        <v>191.8</v>
      </c>
      <c r="E238" s="32">
        <f t="shared" si="22"/>
        <v>191.8</v>
      </c>
    </row>
    <row r="239" spans="1:5">
      <c r="A239" s="18"/>
      <c r="B239" s="26"/>
      <c r="C239" s="12"/>
      <c r="D239" s="32"/>
      <c r="E239" s="32"/>
    </row>
    <row r="240" spans="1:5">
      <c r="A240" s="18"/>
      <c r="B240" s="26"/>
      <c r="C240" s="12"/>
      <c r="D240" s="32"/>
      <c r="E240" s="32"/>
    </row>
    <row r="241" spans="1:5">
      <c r="A241" s="79" t="s">
        <v>0</v>
      </c>
      <c r="B241" s="80" t="s">
        <v>151</v>
      </c>
      <c r="C241" s="81"/>
      <c r="D241" s="82"/>
      <c r="E241" s="83">
        <f>SUM(E242:E248)</f>
        <v>539</v>
      </c>
    </row>
    <row r="242" spans="1:5" ht="80.25" customHeight="1">
      <c r="A242" s="18"/>
      <c r="B242" s="12" t="s">
        <v>199</v>
      </c>
      <c r="C242" s="12"/>
      <c r="D242" s="32"/>
      <c r="E242" s="32"/>
    </row>
    <row r="243" spans="1:5">
      <c r="A243" s="52"/>
      <c r="B243" s="22"/>
      <c r="C243" s="53"/>
      <c r="D243" s="54"/>
      <c r="E243" s="54"/>
    </row>
    <row r="244" spans="1:5">
      <c r="A244" s="52"/>
      <c r="B244" s="84" t="s">
        <v>18</v>
      </c>
      <c r="C244" s="53"/>
      <c r="D244" s="54"/>
      <c r="E244" s="54"/>
    </row>
    <row r="245" spans="1:5">
      <c r="A245" s="20" t="s">
        <v>148</v>
      </c>
      <c r="B245" s="22" t="s">
        <v>152</v>
      </c>
      <c r="C245" s="85">
        <v>2</v>
      </c>
      <c r="D245" s="32">
        <v>49</v>
      </c>
      <c r="E245" s="32">
        <f t="shared" ref="E245:E248" si="23">+C245*D245</f>
        <v>98</v>
      </c>
    </row>
    <row r="246" spans="1:5">
      <c r="A246" s="52" t="s">
        <v>136</v>
      </c>
      <c r="B246" s="22" t="s">
        <v>149</v>
      </c>
      <c r="C246" s="85">
        <v>6</v>
      </c>
      <c r="D246" s="32">
        <v>49</v>
      </c>
      <c r="E246" s="32">
        <f t="shared" si="23"/>
        <v>294</v>
      </c>
    </row>
    <row r="247" spans="1:5">
      <c r="A247" s="52" t="s">
        <v>137</v>
      </c>
      <c r="B247" s="22" t="s">
        <v>139</v>
      </c>
      <c r="C247" s="85">
        <v>1</v>
      </c>
      <c r="D247" s="32">
        <v>49</v>
      </c>
      <c r="E247" s="32">
        <f t="shared" si="23"/>
        <v>49</v>
      </c>
    </row>
    <row r="248" spans="1:5">
      <c r="A248" s="52" t="s">
        <v>137</v>
      </c>
      <c r="B248" s="22" t="s">
        <v>150</v>
      </c>
      <c r="C248" s="85">
        <v>2</v>
      </c>
      <c r="D248" s="32">
        <v>49</v>
      </c>
      <c r="E248" s="32">
        <f t="shared" si="23"/>
        <v>98</v>
      </c>
    </row>
    <row r="249" spans="1:5">
      <c r="A249" s="52"/>
      <c r="B249" s="22"/>
      <c r="C249" s="53"/>
      <c r="D249" s="54"/>
      <c r="E249" s="54"/>
    </row>
    <row r="250" spans="1:5">
      <c r="A250" s="52"/>
      <c r="C250" s="53"/>
      <c r="D250" s="54"/>
      <c r="E250" s="54"/>
    </row>
    <row r="251" spans="1:5">
      <c r="A251" s="13"/>
      <c r="B251" s="14" t="s">
        <v>9</v>
      </c>
      <c r="C251" s="15"/>
      <c r="D251" s="33"/>
      <c r="E251" s="58">
        <f>+E253+E272</f>
        <v>13200.51</v>
      </c>
    </row>
    <row r="252" spans="1:5">
      <c r="A252" s="18"/>
      <c r="B252" s="26"/>
      <c r="C252" s="12"/>
      <c r="D252" s="32"/>
      <c r="E252" s="32"/>
    </row>
    <row r="253" spans="1:5">
      <c r="A253" s="59" t="s">
        <v>0</v>
      </c>
      <c r="B253" s="21" t="s">
        <v>10</v>
      </c>
      <c r="C253" s="60"/>
      <c r="D253" s="61"/>
      <c r="E253" s="62">
        <f>SUM(E257:E269)</f>
        <v>6614.91</v>
      </c>
    </row>
    <row r="254" spans="1:5" ht="126" customHeight="1">
      <c r="A254" s="18"/>
      <c r="B254" s="12" t="s">
        <v>200</v>
      </c>
      <c r="C254" s="12"/>
      <c r="D254" s="32"/>
      <c r="E254" s="32"/>
    </row>
    <row r="255" spans="1:5">
      <c r="A255" s="52"/>
      <c r="B255" s="22"/>
      <c r="C255" s="53"/>
      <c r="D255" s="54"/>
      <c r="E255" s="54"/>
    </row>
    <row r="256" spans="1:5">
      <c r="A256" s="52"/>
      <c r="B256" s="29" t="s">
        <v>157</v>
      </c>
      <c r="C256" s="53"/>
      <c r="D256" s="54"/>
      <c r="E256" s="54"/>
    </row>
    <row r="257" spans="1:5" ht="17" customHeight="1">
      <c r="A257" s="52"/>
      <c r="B257" s="22" t="s">
        <v>154</v>
      </c>
      <c r="C257" s="1">
        <v>21</v>
      </c>
      <c r="D257" s="32">
        <v>46.67</v>
      </c>
      <c r="E257" s="32">
        <f>+C257*D257</f>
        <v>980.07</v>
      </c>
    </row>
    <row r="258" spans="1:5" ht="17" customHeight="1">
      <c r="A258" s="52"/>
      <c r="B258" s="22" t="s">
        <v>155</v>
      </c>
      <c r="C258" s="1">
        <v>55</v>
      </c>
      <c r="D258" s="32">
        <v>28</v>
      </c>
      <c r="E258" s="32">
        <f t="shared" ref="E258:E259" si="24">+C258*D258</f>
        <v>1540</v>
      </c>
    </row>
    <row r="259" spans="1:5" ht="17" customHeight="1">
      <c r="A259" s="52"/>
      <c r="B259" s="22" t="s">
        <v>156</v>
      </c>
      <c r="C259" s="1">
        <v>1</v>
      </c>
      <c r="D259" s="11">
        <v>384</v>
      </c>
      <c r="E259" s="32">
        <f t="shared" si="24"/>
        <v>384</v>
      </c>
    </row>
    <row r="260" spans="1:5" ht="17" customHeight="1">
      <c r="A260" s="52"/>
      <c r="B260" s="22"/>
      <c r="C260" s="1"/>
      <c r="D260" s="11"/>
      <c r="E260" s="11"/>
    </row>
    <row r="261" spans="1:5" ht="17" customHeight="1">
      <c r="A261" s="52"/>
      <c r="B261" s="29" t="s">
        <v>158</v>
      </c>
      <c r="C261" s="1"/>
      <c r="D261" s="11"/>
      <c r="E261" s="11"/>
    </row>
    <row r="262" spans="1:5" ht="17" customHeight="1">
      <c r="A262" s="52"/>
      <c r="B262" s="22" t="s">
        <v>160</v>
      </c>
      <c r="C262" s="1">
        <v>6</v>
      </c>
      <c r="D262" s="32">
        <v>192.5</v>
      </c>
      <c r="E262" s="32">
        <f t="shared" ref="E262:E263" si="25">+C262*D262</f>
        <v>1155</v>
      </c>
    </row>
    <row r="263" spans="1:5" ht="17" customHeight="1">
      <c r="A263" s="52"/>
      <c r="B263" s="22" t="s">
        <v>159</v>
      </c>
      <c r="C263" s="1">
        <v>1</v>
      </c>
      <c r="D263" s="32">
        <v>315</v>
      </c>
      <c r="E263" s="32">
        <f t="shared" si="25"/>
        <v>315</v>
      </c>
    </row>
    <row r="264" spans="1:5" ht="17" customHeight="1">
      <c r="A264" s="52"/>
      <c r="B264" s="22"/>
      <c r="C264" s="1"/>
      <c r="D264" s="11"/>
      <c r="E264" s="11"/>
    </row>
    <row r="265" spans="1:5" ht="17" customHeight="1">
      <c r="A265" s="52"/>
      <c r="B265" s="29" t="s">
        <v>162</v>
      </c>
      <c r="C265" s="1"/>
      <c r="D265" s="11"/>
      <c r="E265" s="11"/>
    </row>
    <row r="266" spans="1:5" ht="17" customHeight="1">
      <c r="A266" s="52"/>
      <c r="B266" s="22" t="s">
        <v>163</v>
      </c>
      <c r="C266" s="1">
        <v>16</v>
      </c>
      <c r="D266" s="32">
        <v>61.25</v>
      </c>
      <c r="E266" s="32">
        <f t="shared" ref="E266:E267" si="26">+C266*D266</f>
        <v>980</v>
      </c>
    </row>
    <row r="267" spans="1:5" ht="17" customHeight="1">
      <c r="A267" s="52"/>
      <c r="B267" s="22" t="s">
        <v>164</v>
      </c>
      <c r="C267" s="1">
        <v>42</v>
      </c>
      <c r="D267" s="32">
        <v>16.670000000000002</v>
      </c>
      <c r="E267" s="32">
        <f t="shared" si="26"/>
        <v>700.1400000000001</v>
      </c>
    </row>
    <row r="268" spans="1:5" ht="17" customHeight="1">
      <c r="A268" s="52"/>
      <c r="B268" s="22"/>
      <c r="C268" s="1"/>
      <c r="D268" s="11"/>
      <c r="E268" s="11"/>
    </row>
    <row r="269" spans="1:5" ht="26.25" customHeight="1">
      <c r="A269" s="52"/>
      <c r="B269" s="29" t="s">
        <v>161</v>
      </c>
      <c r="C269" s="53">
        <v>90</v>
      </c>
      <c r="D269" s="32">
        <v>6.23</v>
      </c>
      <c r="E269" s="32">
        <f t="shared" ref="E269" si="27">+C269*D269</f>
        <v>560.70000000000005</v>
      </c>
    </row>
    <row r="270" spans="1:5" ht="17" customHeight="1">
      <c r="A270" s="52"/>
      <c r="B270" s="22"/>
      <c r="C270" s="1"/>
      <c r="D270" s="32"/>
      <c r="E270" s="32"/>
    </row>
    <row r="271" spans="1:5" ht="17" customHeight="1">
      <c r="A271" s="52"/>
      <c r="B271" s="22"/>
      <c r="C271" s="1"/>
      <c r="D271" s="11"/>
      <c r="E271" s="11"/>
    </row>
    <row r="272" spans="1:5">
      <c r="A272" s="59" t="s">
        <v>0</v>
      </c>
      <c r="B272" s="21" t="s">
        <v>11</v>
      </c>
      <c r="C272" s="60"/>
      <c r="D272" s="61"/>
      <c r="E272" s="62">
        <f>+E274</f>
        <v>6585.6</v>
      </c>
    </row>
    <row r="273" spans="1:5" ht="75.75" customHeight="1">
      <c r="A273" s="18"/>
      <c r="B273" s="12" t="s">
        <v>153</v>
      </c>
      <c r="C273" s="12"/>
      <c r="D273" s="32"/>
      <c r="E273" s="32"/>
    </row>
    <row r="274" spans="1:5">
      <c r="A274" s="52"/>
      <c r="B274" s="22"/>
      <c r="C274" s="53">
        <v>1</v>
      </c>
      <c r="D274" s="32">
        <v>6585.6</v>
      </c>
      <c r="E274" s="32">
        <f t="shared" ref="E274" si="28">+C274*D274</f>
        <v>6585.6</v>
      </c>
    </row>
    <row r="275" spans="1:5">
      <c r="A275" s="52"/>
      <c r="B275" s="22"/>
      <c r="C275" s="53"/>
      <c r="D275" s="54"/>
      <c r="E275" s="54"/>
    </row>
    <row r="276" spans="1:5">
      <c r="A276" s="86"/>
      <c r="B276" s="30"/>
      <c r="C276" s="87"/>
      <c r="D276" s="88"/>
      <c r="E276" s="88"/>
    </row>
    <row r="277" spans="1:5">
      <c r="A277" s="52"/>
      <c r="B277" s="22"/>
      <c r="C277" s="53"/>
      <c r="D277" s="54"/>
      <c r="E277" s="54"/>
    </row>
    <row r="278" spans="1:5">
      <c r="A278" s="52"/>
      <c r="B278" s="22"/>
      <c r="C278" s="53"/>
      <c r="D278" s="54"/>
      <c r="E278" s="54"/>
    </row>
    <row r="279" spans="1:5">
      <c r="A279" s="23"/>
      <c r="B279" s="24" t="s">
        <v>26</v>
      </c>
      <c r="C279" s="25"/>
      <c r="D279" s="35"/>
      <c r="E279" s="39">
        <f>+E28+E76+E87+E96+E115+E161+E186+E196+E223+E251</f>
        <v>59772.639999999999</v>
      </c>
    </row>
    <row r="280" spans="1:5">
      <c r="A280" s="5"/>
      <c r="B280" s="6" t="s">
        <v>28</v>
      </c>
      <c r="C280" s="6"/>
      <c r="D280" s="36"/>
      <c r="E280" s="36">
        <f>+E279*0.21</f>
        <v>12552.2544</v>
      </c>
    </row>
    <row r="281" spans="1:5">
      <c r="A281" s="7"/>
      <c r="B281" s="8" t="s">
        <v>27</v>
      </c>
      <c r="C281" s="7"/>
      <c r="D281" s="37"/>
      <c r="E281" s="37">
        <f>+E279+E280</f>
        <v>72324.894400000005</v>
      </c>
    </row>
    <row r="282" spans="1:5">
      <c r="A282" s="3"/>
      <c r="B282" s="4"/>
      <c r="C282" s="3"/>
      <c r="D282" s="38"/>
      <c r="E282" s="38"/>
    </row>
    <row r="283" spans="1:5">
      <c r="A283" s="3"/>
      <c r="B283" s="4"/>
      <c r="C283" s="3"/>
      <c r="D283" s="38"/>
      <c r="E283" s="38"/>
    </row>
  </sheetData>
  <phoneticPr fontId="4" type="noConversion"/>
  <pageMargins left="0.71" right="0.71" top="0.75000000000000011" bottom="0.75000000000000011" header="0.31" footer="0.31"/>
  <pageSetup paperSize="9" orientation="portrait" r:id="rId1"/>
  <rowBreaks count="1" manualBreakCount="1">
    <brk id="26"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valoració</vt:lpstr>
      <vt:lpstr>valoració!Àrea_d'impressió</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Ajuntament de Barcelona</cp:lastModifiedBy>
  <cp:lastPrinted>2025-02-17T17:54:35Z</cp:lastPrinted>
  <dcterms:created xsi:type="dcterms:W3CDTF">2008-07-18T10:19:55Z</dcterms:created>
  <dcterms:modified xsi:type="dcterms:W3CDTF">2025-03-11T13:01:14Z</dcterms:modified>
</cp:coreProperties>
</file>