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dades\SecretariaGral\licitacions\LICITACIONS\LICITACIONS 2025\OBRES\1053 Obres construcció pump-track i parkour al centre\"/>
    </mc:Choice>
  </mc:AlternateContent>
  <xr:revisionPtr revIDLastSave="0" documentId="8_{6AB0CCC2-3FC6-4446-9351-AD2DED9467E2}" xr6:coauthVersionLast="47" xr6:coauthVersionMax="47" xr10:uidLastSave="{00000000-0000-0000-0000-000000000000}"/>
  <bookViews>
    <workbookView xWindow="-120" yWindow="-120" windowWidth="21840" windowHeight="13140" xr2:uid="{00000000-000D-0000-FFFF-FFFF00000000}"/>
  </bookViews>
  <sheets>
    <sheet name="T-PRES" sheetId="2" r:id="rId1"/>
    <sheet name="T-APU" sheetId="7" r:id="rId2"/>
    <sheet name="T-SMP" sheetId="8" r:id="rId3"/>
    <sheet name="T-DIM" sheetId="9"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60" i="2" l="1"/>
  <c r="H62" i="2"/>
  <c r="J14" i="7"/>
  <c r="K17" i="7" s="1"/>
  <c r="K18" i="7" s="1"/>
  <c r="K12" i="7" s="1"/>
  <c r="J15" i="7"/>
  <c r="K16" i="7"/>
  <c r="J22" i="7"/>
  <c r="K23" i="7" s="1"/>
  <c r="K24" i="7"/>
  <c r="K25" i="7" s="1"/>
  <c r="K20" i="7" s="1"/>
  <c r="J29" i="7"/>
  <c r="K30" i="7"/>
  <c r="J42" i="7" s="1"/>
  <c r="K43" i="7" s="1"/>
  <c r="K44" i="7" s="1"/>
  <c r="K27" i="7" s="1"/>
  <c r="J32" i="7"/>
  <c r="J33" i="7"/>
  <c r="K36" i="7" s="1"/>
  <c r="J34" i="7"/>
  <c r="J35" i="7"/>
  <c r="J38" i="7"/>
  <c r="J39" i="7"/>
  <c r="K40" i="7"/>
  <c r="J48" i="7"/>
  <c r="J49" i="7"/>
  <c r="K50" i="7" s="1"/>
  <c r="J57" i="7" s="1"/>
  <c r="J52" i="7"/>
  <c r="K55" i="7" s="1"/>
  <c r="J53" i="7"/>
  <c r="J54" i="7"/>
  <c r="J63" i="7"/>
  <c r="K81" i="7" s="1"/>
  <c r="K82" i="7" s="1"/>
  <c r="K61" i="7" s="1"/>
  <c r="J64" i="7"/>
  <c r="K65" i="7"/>
  <c r="J67" i="7"/>
  <c r="J68" i="7"/>
  <c r="J69" i="7"/>
  <c r="K70" i="7"/>
  <c r="J72" i="7"/>
  <c r="J73" i="7"/>
  <c r="K78" i="7" s="1"/>
  <c r="J74" i="7"/>
  <c r="J75" i="7"/>
  <c r="J76" i="7"/>
  <c r="J77" i="7"/>
  <c r="J80" i="7"/>
  <c r="J86" i="7"/>
  <c r="K100" i="7" s="1"/>
  <c r="K101" i="7" s="1"/>
  <c r="K84" i="7" s="1"/>
  <c r="J87" i="7"/>
  <c r="K88" i="7"/>
  <c r="J90" i="7"/>
  <c r="J91" i="7"/>
  <c r="K94" i="7" s="1"/>
  <c r="J92" i="7"/>
  <c r="J93" i="7"/>
  <c r="J96" i="7"/>
  <c r="K97" i="7" s="1"/>
  <c r="J99" i="7"/>
  <c r="J105" i="7"/>
  <c r="K117" i="7" s="1"/>
  <c r="K118" i="7" s="1"/>
  <c r="K103" i="7" s="1"/>
  <c r="J106" i="7"/>
  <c r="K107" i="7"/>
  <c r="J109" i="7"/>
  <c r="K110" i="7"/>
  <c r="J112" i="7"/>
  <c r="J113" i="7"/>
  <c r="K114" i="7" s="1"/>
  <c r="J116" i="7"/>
  <c r="J122" i="7"/>
  <c r="J123" i="7"/>
  <c r="K124" i="7"/>
  <c r="J129" i="7" s="1"/>
  <c r="K130" i="7" s="1"/>
  <c r="K131" i="7" s="1"/>
  <c r="K120" i="7" s="1"/>
  <c r="J126" i="7"/>
  <c r="K127" i="7"/>
  <c r="J139" i="7"/>
  <c r="J140" i="7"/>
  <c r="K141" i="7" s="1"/>
  <c r="J146" i="7" s="1"/>
  <c r="J143" i="7"/>
  <c r="K144" i="7" s="1"/>
  <c r="J152" i="7"/>
  <c r="K153" i="7" s="1"/>
  <c r="K154" i="7"/>
  <c r="K155" i="7" s="1"/>
  <c r="K150" i="7" s="1"/>
  <c r="J159" i="7"/>
  <c r="K160" i="7"/>
  <c r="K161" i="7"/>
  <c r="K162" i="7"/>
  <c r="K157" i="7" s="1"/>
  <c r="J166" i="7"/>
  <c r="K167" i="7" s="1"/>
  <c r="J173" i="7" s="1"/>
  <c r="K174" i="7" s="1"/>
  <c r="K175" i="7" s="1"/>
  <c r="K164" i="7" s="1"/>
  <c r="J169" i="7"/>
  <c r="J170" i="7"/>
  <c r="K171" i="7"/>
  <c r="J179" i="7"/>
  <c r="K180" i="7"/>
  <c r="J182" i="7"/>
  <c r="J183" i="7"/>
  <c r="K184" i="7" s="1"/>
  <c r="J186" i="7"/>
  <c r="K187" i="7" s="1"/>
  <c r="J189" i="7"/>
  <c r="J195" i="7"/>
  <c r="K196" i="7" s="1"/>
  <c r="J205" i="7" s="1"/>
  <c r="K206" i="7" s="1"/>
  <c r="K207" i="7" s="1"/>
  <c r="K193" i="7" s="1"/>
  <c r="J198" i="7"/>
  <c r="J199" i="7"/>
  <c r="K200" i="7"/>
  <c r="J202" i="7"/>
  <c r="K203" i="7"/>
  <c r="J211" i="7"/>
  <c r="K212" i="7"/>
  <c r="K213" i="7"/>
  <c r="K214" i="7"/>
  <c r="K209" i="7" s="1"/>
  <c r="J218" i="7"/>
  <c r="K219" i="7" s="1"/>
  <c r="K220" i="7"/>
  <c r="K221" i="7" s="1"/>
  <c r="K216" i="7" s="1"/>
  <c r="J225" i="7"/>
  <c r="K226" i="7"/>
  <c r="K227" i="7"/>
  <c r="K228" i="7"/>
  <c r="K223" i="7" s="1"/>
  <c r="J233" i="7"/>
  <c r="J234" i="7"/>
  <c r="K235" i="7"/>
  <c r="J240" i="7" s="1"/>
  <c r="K241" i="7" s="1"/>
  <c r="K242" i="7" s="1"/>
  <c r="K231" i="7" s="1"/>
  <c r="J237" i="7"/>
  <c r="K238" i="7"/>
  <c r="J247" i="7"/>
  <c r="J248" i="7"/>
  <c r="K249" i="7" s="1"/>
  <c r="J255" i="7" s="1"/>
  <c r="K256" i="7" s="1"/>
  <c r="K257" i="7" s="1"/>
  <c r="K245" i="7" s="1"/>
  <c r="J251" i="7"/>
  <c r="J252" i="7"/>
  <c r="K253" i="7"/>
  <c r="J261" i="7"/>
  <c r="K262" i="7"/>
  <c r="J270" i="7" s="1"/>
  <c r="K271" i="7" s="1"/>
  <c r="K272" i="7" s="1"/>
  <c r="K259" i="7" s="1"/>
  <c r="J264" i="7"/>
  <c r="K265" i="7"/>
  <c r="J267" i="7"/>
  <c r="K268" i="7"/>
  <c r="J276" i="7"/>
  <c r="J277" i="7"/>
  <c r="K278" i="7" s="1"/>
  <c r="J283" i="7" s="1"/>
  <c r="J280" i="7"/>
  <c r="K281" i="7" s="1"/>
  <c r="K292" i="7"/>
  <c r="K293" i="7" s="1"/>
  <c r="K291" i="7" s="1"/>
  <c r="K298" i="7"/>
  <c r="K299" i="7"/>
  <c r="K297" i="7" s="1"/>
  <c r="J304" i="7"/>
  <c r="K305" i="7" s="1"/>
  <c r="K306" i="7"/>
  <c r="K307" i="7" s="1"/>
  <c r="K302" i="7" s="1"/>
  <c r="J311" i="7"/>
  <c r="K312" i="7"/>
  <c r="K313" i="7"/>
  <c r="K314" i="7"/>
  <c r="K309" i="7" s="1"/>
  <c r="J318" i="7"/>
  <c r="K319" i="7" s="1"/>
  <c r="K320" i="7"/>
  <c r="K321" i="7" s="1"/>
  <c r="K316" i="7" s="1"/>
  <c r="J325" i="7"/>
  <c r="K326" i="7"/>
  <c r="K327" i="7"/>
  <c r="K328" i="7"/>
  <c r="K323" i="7" s="1"/>
  <c r="J332" i="7"/>
  <c r="K333" i="7" s="1"/>
  <c r="K334" i="7"/>
  <c r="K335" i="7" s="1"/>
  <c r="K330" i="7" s="1"/>
  <c r="J339" i="7"/>
  <c r="K340" i="7"/>
  <c r="K341" i="7"/>
  <c r="K342" i="7"/>
  <c r="K337" i="7" s="1"/>
  <c r="J346" i="7"/>
  <c r="K347" i="7" s="1"/>
  <c r="K348" i="7" s="1"/>
  <c r="K344" i="7" s="1"/>
  <c r="G16" i="9"/>
  <c r="G14" i="9" s="1"/>
  <c r="G17" i="9"/>
  <c r="G19" i="9"/>
  <c r="G20" i="9"/>
  <c r="G21" i="9"/>
  <c r="G22" i="9"/>
  <c r="G23" i="9"/>
  <c r="G24" i="9"/>
  <c r="G25" i="9"/>
  <c r="G26" i="9"/>
  <c r="G27" i="9"/>
  <c r="G28" i="9"/>
  <c r="G29" i="9"/>
  <c r="G30" i="9"/>
  <c r="G31" i="9"/>
  <c r="G32" i="9"/>
  <c r="G34" i="9"/>
  <c r="G35" i="9"/>
  <c r="G37" i="9"/>
  <c r="G39" i="9"/>
  <c r="G41" i="9"/>
  <c r="G42" i="9"/>
  <c r="G46" i="9"/>
  <c r="G47" i="9"/>
  <c r="G44" i="9" s="1"/>
  <c r="G48" i="9"/>
  <c r="G51" i="9"/>
  <c r="G52" i="9"/>
  <c r="G50" i="9" s="1"/>
  <c r="G53" i="9"/>
  <c r="G56" i="9"/>
  <c r="G57" i="9"/>
  <c r="G55" i="9" s="1"/>
  <c r="G64" i="9"/>
  <c r="G63" i="9" s="1"/>
  <c r="G65" i="9"/>
  <c r="G66" i="9"/>
  <c r="G69" i="9"/>
  <c r="G68" i="9" s="1"/>
  <c r="G70" i="9"/>
  <c r="G71" i="9"/>
  <c r="G74" i="9"/>
  <c r="G73" i="9" s="1"/>
  <c r="G75" i="9"/>
  <c r="G78" i="9"/>
  <c r="G79" i="9"/>
  <c r="G77" i="9" s="1"/>
  <c r="G80" i="9"/>
  <c r="G81" i="9"/>
  <c r="G84" i="9"/>
  <c r="G83" i="9" s="1"/>
  <c r="G85" i="9"/>
  <c r="G86" i="9"/>
  <c r="G89" i="9"/>
  <c r="G88" i="9" s="1"/>
  <c r="G90" i="9"/>
  <c r="G91" i="9"/>
  <c r="G98" i="9"/>
  <c r="G97" i="9" s="1"/>
  <c r="G99" i="9"/>
  <c r="G100" i="9"/>
  <c r="G101" i="9"/>
  <c r="G102" i="9"/>
  <c r="G105" i="9"/>
  <c r="G104" i="9" s="1"/>
  <c r="G108" i="9"/>
  <c r="G107" i="9" s="1"/>
  <c r="G109" i="9"/>
  <c r="G110" i="9"/>
  <c r="G111" i="9"/>
  <c r="G116" i="9"/>
  <c r="G117" i="9"/>
  <c r="G119" i="9"/>
  <c r="G120" i="9"/>
  <c r="G122" i="9"/>
  <c r="G123" i="9"/>
  <c r="H75" i="2"/>
  <c r="H74" i="2"/>
  <c r="H73" i="2"/>
  <c r="H72" i="2"/>
  <c r="H76" i="2" s="1"/>
  <c r="H66" i="2"/>
  <c r="H65" i="2"/>
  <c r="H64" i="2"/>
  <c r="H63" i="2"/>
  <c r="H61" i="2"/>
  <c r="H59" i="2"/>
  <c r="H67" i="2" s="1"/>
  <c r="H58" i="2"/>
  <c r="H52" i="2"/>
  <c r="H51" i="2"/>
  <c r="H53" i="2" s="1"/>
  <c r="H44" i="2"/>
  <c r="H43" i="2"/>
  <c r="H42" i="2"/>
  <c r="H45" i="2" s="1"/>
  <c r="H35" i="2"/>
  <c r="H34" i="2"/>
  <c r="H33" i="2"/>
  <c r="H32" i="2"/>
  <c r="H31" i="2"/>
  <c r="H30" i="2"/>
  <c r="H29" i="2"/>
  <c r="H36" i="2" s="1"/>
  <c r="H22" i="2"/>
  <c r="H21" i="2"/>
  <c r="H20" i="2"/>
  <c r="H19" i="2"/>
  <c r="H18" i="2"/>
  <c r="H17" i="2"/>
  <c r="H16" i="2"/>
  <c r="H15" i="2"/>
  <c r="H14" i="2"/>
  <c r="H23" i="2" l="1"/>
  <c r="H78" i="2"/>
  <c r="K284" i="7"/>
  <c r="K285" i="7" s="1"/>
  <c r="K274" i="7" s="1"/>
  <c r="K190" i="7"/>
  <c r="K191" i="7" s="1"/>
  <c r="K177" i="7" s="1"/>
  <c r="K147" i="7"/>
  <c r="K148" i="7" s="1"/>
  <c r="K137" i="7" s="1"/>
  <c r="K58" i="7"/>
  <c r="K59" i="7" s="1"/>
  <c r="K46" i="7" s="1"/>
</calcChain>
</file>

<file path=xl/sharedStrings.xml><?xml version="1.0" encoding="utf-8"?>
<sst xmlns="http://schemas.openxmlformats.org/spreadsheetml/2006/main" count="1477" uniqueCount="330">
  <si>
    <t>Pressupost Pump-Track</t>
  </si>
  <si>
    <t>Pressupostos Participatius 20-21</t>
  </si>
  <si>
    <t>PRESSUPOST</t>
  </si>
  <si>
    <t>Preu</t>
  </si>
  <si>
    <t>Amidament</t>
  </si>
  <si>
    <t>Import</t>
  </si>
  <si>
    <t>Obra</t>
  </si>
  <si>
    <t>01</t>
  </si>
  <si>
    <t>PressupostPUMP-TRACK</t>
  </si>
  <si>
    <t>Capítol</t>
  </si>
  <si>
    <t>LOT 1 - TREBALLS AUXILIARS</t>
  </si>
  <si>
    <t>Capítol (1)</t>
  </si>
  <si>
    <t>DEMOLICIONS I MOVIMENTS DE TERRES</t>
  </si>
  <si>
    <t>01.01.01</t>
  </si>
  <si>
    <t>P2148-49LB</t>
  </si>
  <si>
    <t>ml</t>
  </si>
  <si>
    <t>Demolició i/o retirada de vorada amb mitjans mecànics i manuals. Inclou càrrega a camió.
Es posarà especial atenció en no fer malbé les xarxes d'enllumenat i reg existents. En cas que sigui necessari, s'aplicaran les mesures corresponents per protegir aquestes xarxes (inclós en aquesta partida).</t>
  </si>
  <si>
    <t>P2214-AYNT</t>
  </si>
  <si>
    <t>m3</t>
  </si>
  <si>
    <t>Excavació per a caixa de paviment i pou de graves, realitzada amb mitjans mecànics, amb càrrega sobre dúmper. Inclou el trasllat intern de material fins a a la ubicació del contenidor.</t>
  </si>
  <si>
    <t>P2255-DPGU</t>
  </si>
  <si>
    <t>Rebliment i piconatge de rasa, provinent de la retirada de voradas existents, d'amplària fins a 0,6 m, amb material adequat de la pròpia excavació, en tongades de gruix de més de 25 i fins a 50 cm, utilitzant picó vibrant de combustible, amb compactació del 90% PM</t>
  </si>
  <si>
    <t>P2255-H870</t>
  </si>
  <si>
    <t>Rebliment i piconatge de rases i caixa de paviment amb sauló sense garbellar</t>
  </si>
  <si>
    <t>P1R2-6RJ7</t>
  </si>
  <si>
    <t>m2</t>
  </si>
  <si>
    <t>Esbrossada de plantes i herbes en interiors/exteriors, amb mitjans manuals, per a una alçària de brossa &lt;= 150 cm i càrrega sobre camió o contenidor.</t>
  </si>
  <si>
    <t>P32R0-M8K4X</t>
  </si>
  <si>
    <t>u</t>
  </si>
  <si>
    <t>Retirada dels arbustos, ubicats en les zona arbustiva, que interfereixen amb el circuit de Pump-Track</t>
  </si>
  <si>
    <t>XARX_REG</t>
  </si>
  <si>
    <t>Feines sobre la xarxa de reg existent en les zones arbustives que es retiren. Les feines consisteixen en: posar taps a la xarxa (tram 1); protegir la xarxa de reg (tram 2); posar taps a la xarxa (tram 3).</t>
  </si>
  <si>
    <t>ELIM_POUS</t>
  </si>
  <si>
    <t>Eliminació de pous de recollides d'aigües pluvials i reixes. Aquesta partida inclou: retirada de les reixes; tapiar els pous de recollida d'aigües pluvials (amb biguetes, encofrat perdut...); i rebliment del pou amb terres o formigó.
El pou quedarà anivellat amb el terreny i amb un acabat similar.</t>
  </si>
  <si>
    <t>REP_VORADA</t>
  </si>
  <si>
    <t>Col·locació de vorada per fer els tancaments del parterres, amb peces de la propia obra.
Col·locació de vorada sobre base de formigó d'ús no estructural HNE-20/P/40 de resistència a compressió 20 N/mm2, consistència plàstica i grandària màxima del granulat 40 mm, de 25 a 30 cm d'alçària</t>
  </si>
  <si>
    <t>TOTAL</t>
  </si>
  <si>
    <t>02</t>
  </si>
  <si>
    <t>DRENATGE</t>
  </si>
  <si>
    <t>01.01.02</t>
  </si>
  <si>
    <t>P221B-EL9L</t>
  </si>
  <si>
    <t>Excavació de rasa i pou de fins a 2 m de fondària, en terreny compacte (SPT 20-50), realitzada amb minicarregadora amb accessori retroexcavador de combustible i amb les terres deixades a la vora</t>
  </si>
  <si>
    <t>P2255-DPIT</t>
  </si>
  <si>
    <t>Rebliment i piconatge de rasa d'amplària amb granulats de material reciclat mixt de 20 a 40 mm, per a drenatge, en tongades de gruix de més de 25 i fins a 50 cm, utilitzant picó vibrant de combustible</t>
  </si>
  <si>
    <t>PD5I-H98X</t>
  </si>
  <si>
    <t>m</t>
  </si>
  <si>
    <t>Tub drenant de 0,20 m de diàmetre envoltat per làmina geotèxtil de 150 gr/m2</t>
  </si>
  <si>
    <t>P7B1-6Q5O</t>
  </si>
  <si>
    <t>Geotèxtil format per feltre de polipropilè no teixit lligat mecànicament de 130 a 140 g/m2, col·locat sense adherir</t>
  </si>
  <si>
    <t>PR36-8RV1</t>
  </si>
  <si>
    <t>Execució cuneta vegetal. Suministrament de terra vegetal de jardineria de categoria baixa, amb una conductivitat elèctrica menor de 3 dS/m, segons NTJ 07A, subministrada amb big-bag. Col·locació manualment amb ajuda de camió grúa.
Capa de terra 20 cm de gruix; es col·locarà en forma de cuneta, segons s'indica en plànols.</t>
  </si>
  <si>
    <t>PRA2-I7VT</t>
  </si>
  <si>
    <t>Sembra de barreja de llavors per a gespa tipus herbàcies autòctones de baix manteniment en actuacions al medi natural, segons NTJ 07N, amb mitjans manuals, en un pendent &lt; 30 %, superfície de sembra &lt; 500 m2, incloent el corronat posterior</t>
  </si>
  <si>
    <t>DREN_7</t>
  </si>
  <si>
    <t>PA</t>
  </si>
  <si>
    <t>Connexió a pous de recollides d'aigües existents.
Es realitzant les feines necessaries per a connectar el tub dren de la rasa al pou de recollides d'aigües. Inclou el repicat de les parets del pou, la connexió del tub dren i la reconstrucció del pou.
L'estat del pou i la reixa i el seu funcionament serà el mateix que abans d'executar la connexió.</t>
  </si>
  <si>
    <t>03</t>
  </si>
  <si>
    <t>GESTIÓ RESIDUS</t>
  </si>
  <si>
    <t>01.01.03</t>
  </si>
  <si>
    <t>P2R6-4I4K</t>
  </si>
  <si>
    <t>Transport de residus a instal·lació autoritzada de gestió de residus, amb camió de 12 t i temps d'espera per a la càrrega a màquina, amb un recorregut de més de 5 i fins a 10 km.</t>
  </si>
  <si>
    <t>P2RA-EU7I</t>
  </si>
  <si>
    <t>Disposició controlada en dipòsit autoritzat inclòs el cànon sobre la deposició controlada dels residus de la construcció, segons la LLEI 8/2008, de residus de formigó inerts amb una densitat 1,45 t/m3, procedents de construcció o demolició, amb codi 17 01 01 segons la Llista Europea de Residus</t>
  </si>
  <si>
    <t>P2RB-HIGJ</t>
  </si>
  <si>
    <t>Disposició de terres no contaminades de densitat aparent 1,6 -2,0 t/m3, a valoritzador de materials naturals excavats amb codi VNME</t>
  </si>
  <si>
    <t>09</t>
  </si>
  <si>
    <t>VARIS</t>
  </si>
  <si>
    <t>01.01.09</t>
  </si>
  <si>
    <t>PA000001</t>
  </si>
  <si>
    <t>pa</t>
  </si>
  <si>
    <t xml:space="preserve">Partida alçada de cobrament íntegre per la seguretat i salut a l'obra. </t>
  </si>
  <si>
    <t>PA000003</t>
  </si>
  <si>
    <t>Partida alçada a justificar dels diferents treballs a realitzar per a imprevistos d'obra</t>
  </si>
  <si>
    <t>LOT 2 - CIRCUIT PUMP-TRACK</t>
  </si>
  <si>
    <t>01.02</t>
  </si>
  <si>
    <t>PT-MT</t>
  </si>
  <si>
    <t>Aportació materiall, hus ZA(40)/ZA(25), de base i en talussos, amb 50% de cares de fractures, posada en obra, estesa i compactada. Inclou la preparació de la superfície d’assentament en capes de 20/30 cm. de gruix, mesurat sobre perfil. Desgast dels angles dels àrids &lt; 30.</t>
  </si>
  <si>
    <t>PT-ASF1</t>
  </si>
  <si>
    <t>Paviment realitzat amb aportació de microaglomerat bitumiós dens en calent tipus D8, (densitat 2,67T/m3), amb àrid amb marcat CE y DdP (Declaració de Prestacions), segons Reglament (UE) 305/2011, en capa uniforme de 7 cm de gruix, perfectament estès, perfilat, compactat i planificat. Totalment acabat, inclouent el reg d'imprimació</t>
  </si>
  <si>
    <t>PT-ASF2</t>
  </si>
  <si>
    <t>Recobriment de superfícies peatonals pavimentades de formigó o asfalt amb Slurry negre de color asfalt, estès a mà, en capa uniforme amb rasclets de banda de goma en dues capes. Invertint en total una mitja de 4Kg/m2 de producte color negre rematat, net i acabat.</t>
  </si>
  <si>
    <t>PT-PINT</t>
  </si>
  <si>
    <t>Conjunt de senyalització horitzontal
Marca vial reflectant discontinua blanca o de color, de 10 cm. d’ample, executada amb pintura exterior d’aplicació manual amb una dotació de 3000 gr./m2. Només línies de corba i fletxes de sentit de circulació. Realment pintat, inclòs premarcatge.</t>
  </si>
  <si>
    <t>PT-CARTELL</t>
  </si>
  <si>
    <t>Subministre i col·locació de plafó Dibond informatiu, de dimensions 1,00x0,75 m, inclosos postes de subjecció en fusta tractada, adequats a la superficie del cartell, amb base de subjecció d’asfalt o cimentació de formigó. Totalment col·locat.</t>
  </si>
  <si>
    <t>PT-DREN</t>
  </si>
  <si>
    <t>Sistema de drenatge complet del circuit.
Canonada de drenatge enterrada de PVC corrugat doble circular ranurat de diàmetre nominal 200 mm. i rigidesa esfèrica SN4 kN/m2. Col·locació amb pendent per evacuar les aigües de diferents punts cap als pous de drenatge o l’exterior del pumptrack.</t>
  </si>
  <si>
    <t>PT-CONTROL</t>
  </si>
  <si>
    <t>Control de qualitat sobre el disseny i translació en detall del projecte, amb assistència presencial permanent a peu d’obra per a la supervisió i correcció sobre replanteijos i execució de pràctica artesanal de construcció de pistes per a esports de lliscament. El professional especialista, haurà d’acreditar haver participat en com a mínim 2 circuits de BMX o pumptracks certificats validats per la RFEC, mitjançant la presentació d’aquests certificats validats per la Real Federació Espanyola de Ciclisme.</t>
  </si>
  <si>
    <t>SIS_2</t>
  </si>
  <si>
    <t>HOMOL_1</t>
  </si>
  <si>
    <t>Certificat d'homologació del circuit de Pump-track segons normativa</t>
  </si>
  <si>
    <t>LOT 3 - PARKOUR</t>
  </si>
  <si>
    <t>01.03</t>
  </si>
  <si>
    <t>PARKOUR</t>
  </si>
  <si>
    <t>Execució de zona de Parkour
Subministrament i instal·lació d'elements de Parkour, en una àrea de 13,5 m x 7,5 m. La base de l'àrea, sobre la que es farà la instal·lació dels elements, és un paviment de sauló de 30cm (no inclòs en aquest lot)
En aquesta partida estan incloses les fonamentació necessàries dels elements.
Els elements que formen part del circuit son:
- 1 element amb forma de banc d'acer galvanitzat, tipus ´´BE BENCH 01´´ de Playcité o similar
- 1 estructura de barres tubulars d'acer galvanitzat oscil·lants, tipus ´´VA RAIL 01´´ de Playcité o similar
- 1 estructura de barres tubulars d'acer galvanitzat oscil·lants, tipus ´´VA RAIL 02´´ de Playcité o similar
- 2 barres baixes tubulars de precisió i equilibri, tipus ´´PR RAIL 02´´ de Playcité o similar
- 1 mur vertical de formigó, tipus ´´VA VAULT 02´´ de Playcité o similar
- 1 composició de murs formats per tres mòduls de panell de formigó formant un calaix/plataforma per a salts, tipus ´´VA VAULT 03´´ de Playcité o similar
- 2 panells d'equilibris i piruetes amb estructura d'acer galvanitzat, tipus ´´PANEL 01´´  de Playcité o similar
Caldrà respectar les àrees de seguretat de cada element definides pel fabricant/subministrador.
Instal·lació dels elements totalment acabada.</t>
  </si>
  <si>
    <t>SIS_3</t>
  </si>
  <si>
    <t>HOMOL_2</t>
  </si>
  <si>
    <t>Certificat d'homologació del circuit de Parkour segons normativa</t>
  </si>
  <si>
    <t xml:space="preserve">IMPORT TOTAL DEL PRESSUPOST : </t>
  </si>
  <si>
    <t>Justificació d'elements</t>
  </si>
  <si>
    <t>Nº</t>
  </si>
  <si>
    <t>Codi</t>
  </si>
  <si>
    <t>U.A.</t>
  </si>
  <si>
    <t>Descripció</t>
  </si>
  <si>
    <t>Partida d'obra</t>
  </si>
  <si>
    <t>CARTELL_2</t>
  </si>
  <si>
    <t>Maquetació, subminitrament i col·locació de cartell normatiu, de 60x90 cm, amb dues potes fixades al terra, amb base de subjecció d’asfalt o
cimentació de formigó, indicant els usos de la zona, les edats i la normativa (text a concretar en fase d'obra)</t>
  </si>
  <si>
    <t>Rend.:</t>
  </si>
  <si>
    <t>P2148-49LC</t>
  </si>
  <si>
    <t>Demolició de vorada, inclòs la base, col·locada sobre formigó, amb martell trencador muntat sobre retroexcavadora i càrrega manual i mecànica de runa sobre camió o contenidor</t>
  </si>
  <si>
    <t>Maquinària</t>
  </si>
  <si>
    <t>C115-00EE</t>
  </si>
  <si>
    <t>h</t>
  </si>
  <si>
    <t>Retroexcavadora amb martell trencador</t>
  </si>
  <si>
    <t>/R</t>
  </si>
  <si>
    <t>x</t>
  </si>
  <si>
    <t>=</t>
  </si>
  <si>
    <t>C13C-00LP</t>
  </si>
  <si>
    <t>Retroexcavadora sobre pneumàtics de 8 a 10 t</t>
  </si>
  <si>
    <t>Subtotal maquinària</t>
  </si>
  <si>
    <t>Cost directe</t>
  </si>
  <si>
    <t>Total</t>
  </si>
  <si>
    <t>P2214-AYNN</t>
  </si>
  <si>
    <t>Excavació per a caixa de paviment en terreny fluix (SPT &lt;20), realitzada amb pala excavadora i càrrega directa sobre camió</t>
  </si>
  <si>
    <t>C139-00LK</t>
  </si>
  <si>
    <t>Pala excavadora giratòria sobre pneumàtics de 15 a 20 t</t>
  </si>
  <si>
    <t>P2252-549H</t>
  </si>
  <si>
    <t>Estesa i piconatge de tot-u artificial d'aportació, en tongades de 50 cm de gruix, com a màxim, amb compactació del 95 % PM, utilitzant corró vibratori autopropulsat, i amb necessitat d'humectació</t>
  </si>
  <si>
    <t>Mà d'obra</t>
  </si>
  <si>
    <t>A0D-0007</t>
  </si>
  <si>
    <t>Manobre</t>
  </si>
  <si>
    <t>Subtotal mà d'obra</t>
  </si>
  <si>
    <t>C138-00KQ</t>
  </si>
  <si>
    <t>Pala carregadora sobre pneumàtics de 15 a 20 t</t>
  </si>
  <si>
    <t>C151-002Z</t>
  </si>
  <si>
    <t>Camió cisterna de 8 m3</t>
  </si>
  <si>
    <t>C131-005G</t>
  </si>
  <si>
    <t>Corró vibratori autopropulsat, de 12 a 14 t</t>
  </si>
  <si>
    <t>C136-00F5</t>
  </si>
  <si>
    <t>Motoanivelladora mitjana</t>
  </si>
  <si>
    <t>Material</t>
  </si>
  <si>
    <t>B03F-05NW</t>
  </si>
  <si>
    <t>Tot-u artificial</t>
  </si>
  <si>
    <t>B011-05ME</t>
  </si>
  <si>
    <t>Aigua</t>
  </si>
  <si>
    <t>Subtotal material</t>
  </si>
  <si>
    <t>Despeses auxiliars</t>
  </si>
  <si>
    <t>%</t>
  </si>
  <si>
    <t>P963-E9OW</t>
  </si>
  <si>
    <t>Vorada corba de formigó amb acabat ratllat superior de calçada C9 13x25 cm, de classe climàtica B, classe resistent a l'abrasió H i classe resistent a flexió T (R-5 MPa) segons UNE-EN 1340, col·locada sobre base de formigó d'ús no estructural HNE-15 i de 25 a 30 cm d'alçària, i rejuntada amb morter</t>
  </si>
  <si>
    <t>A0F-000S</t>
  </si>
  <si>
    <t>Oficial 1a d'obra pública</t>
  </si>
  <si>
    <t>B07L-1PYA</t>
  </si>
  <si>
    <t>t</t>
  </si>
  <si>
    <t>Morter per a ram de paleta, classe M 5 (5 N/mm2), a granel, de designació (G) segons norma UNE-EN 998-2</t>
  </si>
  <si>
    <t>B069-2A9P</t>
  </si>
  <si>
    <t>Formigó d'ús no estructural HNE-15/P/40 de resistència a compressió 15 N/mm2, consistència plàstica i grandària màxima del granulat 40 mm</t>
  </si>
  <si>
    <t>B960-0GT2</t>
  </si>
  <si>
    <t>Vorada corba de formigó amb acabat ratllat superior de calçada C9 13x25 cm, de classe climàtica B, classe resistent a l'abrasió H i classe resistent a flexió T (R-5 MPa) segons UNE-EN 1340</t>
  </si>
  <si>
    <t>P9K1-HCJB</t>
  </si>
  <si>
    <t>Microaglomerat en fred amb granulat porfídic (slurry) format per beurada bituminosa catiònica, amb additius de cautxú, fabricada a l'obra i col·locació mecànica, neteja del ferm inclosa, per a grans superfícies</t>
  </si>
  <si>
    <t>A0E-000A</t>
  </si>
  <si>
    <t>Manobre especialista</t>
  </si>
  <si>
    <t>A0F-000B</t>
  </si>
  <si>
    <t>Oficial 1a</t>
  </si>
  <si>
    <t>C175-00G4</t>
  </si>
  <si>
    <t>Estenedora per a paviments de mescla bituminosa</t>
  </si>
  <si>
    <t>B03J-H4V6</t>
  </si>
  <si>
    <t>Grava porfídica, de 3 a 8 mm</t>
  </si>
  <si>
    <t>B057-06IK</t>
  </si>
  <si>
    <t>kg</t>
  </si>
  <si>
    <t>Emulsió bituminosa catiònica modificada amb polímers amb un 60% de betum asfàltic, per a microaglomerat en fred tipus C60BP4/BP5 MIC, segons UNE-EN 13808</t>
  </si>
  <si>
    <t>B082-H6BT</t>
  </si>
  <si>
    <t>Additiu modificador a base de cautxú</t>
  </si>
  <si>
    <t>B03L-H4LB</t>
  </si>
  <si>
    <t>Sorra porfídica, de 0 a 3 mm</t>
  </si>
  <si>
    <t>B055-067M</t>
  </si>
  <si>
    <t>Ciment pòrtland amb filler calcari CEM II/B-L 32,5 R segons UNE-EN 197-1, en sacs</t>
  </si>
  <si>
    <t>P9K3-CUOO</t>
  </si>
  <si>
    <t>Tractament superficial de mescla bituminosa en calent, fabricada a temperatura normal amb àrid granític, de grandària màxima d'11 mm (capa ultrafina), amb granulat per a rodament, betum asfàltic de penetració modificat amb polímers PMB 45/80-65 (BM-3c), amb reg d'adherència inclòs, per a restitució de les característiques superficials dels ferms envellits</t>
  </si>
  <si>
    <t>C154-003K</t>
  </si>
  <si>
    <t>Camió per a transport de 20 t</t>
  </si>
  <si>
    <t>C151-0030</t>
  </si>
  <si>
    <t>Camió cisterna de 8 m3, amb equip polvoritzador per a reg</t>
  </si>
  <si>
    <t>C173-005K</t>
  </si>
  <si>
    <t>Corró vibratori per a formigons i betums autopropulsat pneumàtic</t>
  </si>
  <si>
    <t>C175-00G7</t>
  </si>
  <si>
    <t>Estenedora per a paviments de mescla bituminosa amb rampa de reg</t>
  </si>
  <si>
    <t>B9K1-3526</t>
  </si>
  <si>
    <t>Mescla bituminosa en calent, fabricada a temperatura normal amb àrid granític, de grandària màxima d'11 mm (capa ultrafina), amb granulat per a rodament, betum asfàltic de penetració modificat amb polímers PMB 45/80-65 (BM-3c), amb reg d'adherència inclòs, per a restitució de les característiques superficials dels ferms envellits</t>
  </si>
  <si>
    <t>PBA3-DXJM</t>
  </si>
  <si>
    <t>Pintat sobre paviment de marca vial longitudinal discontínua per a ús permanent i retrorreflectant en sec, tipus P-R, de 10 cm d'amplària i 2/1 de relació pintat/no pintat, amb pintura acrílica de color blanc i microesferes de vidre, aplicada mecànicament mitjançant polvorització</t>
  </si>
  <si>
    <t>C1B0-006C</t>
  </si>
  <si>
    <t>Màquina per a pintar bandes de vial, autopropulsada</t>
  </si>
  <si>
    <t>BBA0-0SD6</t>
  </si>
  <si>
    <t>Microesferes de vidre per a senyalització per a marques vials retrorreflectants en sec</t>
  </si>
  <si>
    <t>BBA1-2XWQ</t>
  </si>
  <si>
    <t>Pintura acrílica de color blanc, per a marques vials</t>
  </si>
  <si>
    <t>PD5M-50UH</t>
  </si>
  <si>
    <t>Drenatge amb tub ranurat de PVC de D=200 mm</t>
  </si>
  <si>
    <t>A0F-000T</t>
  </si>
  <si>
    <t>Oficial 1a paleta</t>
  </si>
  <si>
    <t>BD5O-0LK5</t>
  </si>
  <si>
    <t>Tub circular ranurat de PVC, de paret simple i 200 mm</t>
  </si>
  <si>
    <t>P-1</t>
  </si>
  <si>
    <t>P-2</t>
  </si>
  <si>
    <t>P-3</t>
  </si>
  <si>
    <t>P-4</t>
  </si>
  <si>
    <t>P-5</t>
  </si>
  <si>
    <t>CR10-005L</t>
  </si>
  <si>
    <t>Desbrossadora manual de braç amb capçal de fil o disc</t>
  </si>
  <si>
    <t>P-7</t>
  </si>
  <si>
    <t>C133-00EQ</t>
  </si>
  <si>
    <t>Minicarregadora sobre pneumàtics de 2 a 5.9 t, amb accessori retroexcavador de 40 a 60 cm d'amplària</t>
  </si>
  <si>
    <t>P-8</t>
  </si>
  <si>
    <t>P-9</t>
  </si>
  <si>
    <t>C13A-W61O</t>
  </si>
  <si>
    <t>Safata vibrant combustible amb placa de 60 cm</t>
  </si>
  <si>
    <t>P-10</t>
  </si>
  <si>
    <t>B036-21CI</t>
  </si>
  <si>
    <t>Grava de granulat reciclat mixt de formigó-ceràmica de 20 a 40 mm</t>
  </si>
  <si>
    <t>P-11</t>
  </si>
  <si>
    <t>B03C-05NM</t>
  </si>
  <si>
    <t>Sauló sense garbellar</t>
  </si>
  <si>
    <t>P-12</t>
  </si>
  <si>
    <t>C154-003M</t>
  </si>
  <si>
    <t>Camió per a transport de 12 t</t>
  </si>
  <si>
    <t>P-13</t>
  </si>
  <si>
    <t>B2RA-28UQ</t>
  </si>
  <si>
    <t>P-14</t>
  </si>
  <si>
    <t>B2RB-HFVL</t>
  </si>
  <si>
    <t>Disposició de terres no contaminades de densitat aparent 1,6 t/m3, a valoritzador de materials naturals excavats amb codi VNME</t>
  </si>
  <si>
    <t>P-15</t>
  </si>
  <si>
    <t>P-16</t>
  </si>
  <si>
    <t>A01-FEP3</t>
  </si>
  <si>
    <t>Ajudant col·locador</t>
  </si>
  <si>
    <t>A0F-000D</t>
  </si>
  <si>
    <t>Oficial 1a col·locador</t>
  </si>
  <si>
    <t>B7B1-0KPK</t>
  </si>
  <si>
    <t>Geotèxtil format per feltre de polipropilè no teixit, lligat mecànicament de 130 a 140 g/m2</t>
  </si>
  <si>
    <t>P-17</t>
  </si>
  <si>
    <t>P-18</t>
  </si>
  <si>
    <t>B7B1-0KPF</t>
  </si>
  <si>
    <t>Geotèxtil format per feltre de polipropilè no teixit, lligat mecànicament de 140 a 190 g/m2</t>
  </si>
  <si>
    <t>BD5N-1KD5</t>
  </si>
  <si>
    <t>Tub circular perforat de polietilè d'alta densitat de 200 mm de diàmetre</t>
  </si>
  <si>
    <t>P-19</t>
  </si>
  <si>
    <t>A01-FEPJ</t>
  </si>
  <si>
    <t>Ajudant jardiner</t>
  </si>
  <si>
    <t>C152-003B</t>
  </si>
  <si>
    <t>Camió grua</t>
  </si>
  <si>
    <t>BR3D-21GL</t>
  </si>
  <si>
    <t>Terra vegetal de jardineria de categoria baixa, amb una conductivitat elèctrica menor de 3 dS/m, segons NTJ 07A, subministrada a granel</t>
  </si>
  <si>
    <t>P-20</t>
  </si>
  <si>
    <t>A0I-I6DP</t>
  </si>
  <si>
    <t>Peó especialitzat en forestal</t>
  </si>
  <si>
    <t>A03-I7VU</t>
  </si>
  <si>
    <t>Cap de colla de forestal</t>
  </si>
  <si>
    <t>BR4U0-21GY</t>
  </si>
  <si>
    <t>Barreja de llavors per a gespa tipus Standard C4, segons NTJ 07N</t>
  </si>
  <si>
    <t>P-26</t>
  </si>
  <si>
    <t>P-27</t>
  </si>
  <si>
    <t>P-29</t>
  </si>
  <si>
    <t>P-30</t>
  </si>
  <si>
    <t>P-31</t>
  </si>
  <si>
    <t>Partida alçada</t>
  </si>
  <si>
    <t>P-6</t>
  </si>
  <si>
    <t>Subtotal partida d'obra</t>
  </si>
  <si>
    <t>P-21</t>
  </si>
  <si>
    <t>P-22</t>
  </si>
  <si>
    <t>P-23</t>
  </si>
  <si>
    <t>P-24</t>
  </si>
  <si>
    <t>P-25</t>
  </si>
  <si>
    <t>P-28</t>
  </si>
  <si>
    <t>C111-0056</t>
  </si>
  <si>
    <t>Compressor amb dos martells pneumàtics</t>
  </si>
  <si>
    <t>C131-005E</t>
  </si>
  <si>
    <t>Corró vibratori autopropulsat, de 8 a 10 t</t>
  </si>
  <si>
    <t>C13A-W61N</t>
  </si>
  <si>
    <t>Safata vibrant elèctrica amb placa de 40 cm</t>
  </si>
  <si>
    <t>B03J-0K8U</t>
  </si>
  <si>
    <t>Grava de pedrera, de 30 a 50 mm</t>
  </si>
  <si>
    <t>B770-1PYI</t>
  </si>
  <si>
    <t>Làmina de polietilè d'alta densitat permeable al vapor no resistent a la intempèrie, amb massa específica de 112 a 136 g/m2 i amb reforç de geotèxtil</t>
  </si>
  <si>
    <t>B960-0GT7</t>
  </si>
  <si>
    <t>Vorada corba de formigó,, monocapa, amb secció normalitzada de calçada C7 22x20 cm, segons UNE 127340, de classe climàtica B, classe resistent a l'abrasió H i classe resistent a flexió T (R-5 MPa) segons UNE-EN 1340</t>
  </si>
  <si>
    <t>AMIDAMENTS</t>
  </si>
  <si>
    <t>N</t>
  </si>
  <si>
    <t>01.01.01.001</t>
  </si>
  <si>
    <t>L</t>
  </si>
  <si>
    <t>Demolició i/o retirada de vorada amb mitjans mecànics i manuals. Inclou càrrega a camió.
Es posarà especial atenció en no fer malbé les xarxes d'enllumenat i reg existents. En cas que sigui necessari, s'aplicaran les mesures corresponents per protegir aquestes xarxes (inclós en aquesta partida).</t>
  </si>
  <si>
    <t>Tram</t>
  </si>
  <si>
    <t>Places</t>
  </si>
  <si>
    <t>PUMP TRACK</t>
  </si>
  <si>
    <t>Recta sortida</t>
  </si>
  <si>
    <t>Trams</t>
  </si>
  <si>
    <t>Parterres</t>
  </si>
  <si>
    <t>01.01.01.002</t>
  </si>
  <si>
    <t>01.01.01.003</t>
  </si>
  <si>
    <t>PARKOUR + PUMP-TRACK</t>
  </si>
  <si>
    <t>Demolició vorades</t>
  </si>
  <si>
    <t>01.01.01.004</t>
  </si>
  <si>
    <t>Caixa Parkour</t>
  </si>
  <si>
    <t>01.01.01.005</t>
  </si>
  <si>
    <t>Zones arbustives</t>
  </si>
  <si>
    <t>01.01.01.006</t>
  </si>
  <si>
    <t>01.01.01.009</t>
  </si>
  <si>
    <t>Col·locació de vorada per fer els tancaments del parterres, amb peces de la propia obra.
Col·locació de vorada sobre base de formigó d'ús no estructural HNE-20/P/40 de resistència a compressió 20 N/mm2, consistència plàstica i grandària màxima del granulat 40 mm, de 25 a 30 cm d'alçària</t>
  </si>
  <si>
    <t>01.01.02.001</t>
  </si>
  <si>
    <t>Peu de talus</t>
  </si>
  <si>
    <t>Pou</t>
  </si>
  <si>
    <t>01.01.02.002</t>
  </si>
  <si>
    <t>01.01.02.003</t>
  </si>
  <si>
    <t>01.01.02.004</t>
  </si>
  <si>
    <t>01.01.02.005</t>
  </si>
  <si>
    <t>Execució cuneta vegetal. Suministrament de terra vegetal de jardineria de categoria baixa, amb una conductivitat elèctrica menor de 3 dS/m, segons NTJ 07A, subministrada amb big-bag. Col·locació manualment amb ajuda de camió grúa.
Capa de terra 20 cm de gruix; es col·locarà en forma de cuneta, segons s'indica en plànols.</t>
  </si>
  <si>
    <t>01.01.02.006</t>
  </si>
  <si>
    <t>01.01.03.001</t>
  </si>
  <si>
    <t>Demolició vorada (parkour + pump-track)</t>
  </si>
  <si>
    <t>Caixa paviment (parkour)</t>
  </si>
  <si>
    <t>Esbrossada</t>
  </si>
  <si>
    <t>Material reaprofitat a obra (rases retirada vorada)</t>
  </si>
  <si>
    <t>01.01.03.002</t>
  </si>
  <si>
    <t>01.01.03.003</t>
  </si>
  <si>
    <t>01.02.001</t>
  </si>
  <si>
    <t>Àrea circuit</t>
  </si>
  <si>
    <t>01.02.002</t>
  </si>
  <si>
    <t>Carril circulació</t>
  </si>
  <si>
    <t>01.02.003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</si>
</sst>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00"/>
    <numFmt numFmtId="166" formatCode="###,###,##0.00000"/>
  </numFmts>
  <fonts count="12"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0"/>
      <color rgb="FF000000"/>
      <name val="Calibri"/>
      <family val="2"/>
    </font>
    <font>
      <b/>
      <sz val="10"/>
      <color rgb="FF000000"/>
      <name val="Calibri"/>
      <family val="2"/>
    </font>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s>
  <borders count="3">
    <border>
      <left/>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s>
  <cellStyleXfs count="1">
    <xf numFmtId="0" fontId="0" fillId="0" borderId="0" applyNumberFormat="0" applyBorder="0" applyAlignment="0"/>
  </cellStyleXfs>
  <cellXfs count="45">
    <xf numFmtId="0" fontId="0" fillId="0" borderId="0" xfId="0" applyFill="1" applyProtection="1"/>
    <xf numFmtId="0" fontId="11" fillId="0" borderId="0" xfId="0" applyFont="1" applyFill="1" applyAlignment="1" applyProtection="1">
      <alignment horizontal="justify" vertical="top" wrapText="1"/>
    </xf>
    <xf numFmtId="0" fontId="9" fillId="2" borderId="0" xfId="0" applyFont="1" applyFill="1" applyAlignment="1" applyProtection="1">
      <alignment horizontal="center"/>
    </xf>
    <xf numFmtId="0" fontId="8" fillId="0" borderId="0" xfId="0" applyFont="1" applyFill="1" applyProtection="1"/>
    <xf numFmtId="0" fontId="0" fillId="4" borderId="0" xfId="0" applyFill="1" applyAlignment="1" applyProtection="1">
      <alignment vertical="top"/>
      <protection locked="0"/>
    </xf>
    <xf numFmtId="165" fontId="4" fillId="4" borderId="0" xfId="0" applyNumberFormat="1" applyFont="1" applyFill="1" applyAlignment="1" applyProtection="1">
      <alignment horizontal="left" vertical="top"/>
      <protection locked="0"/>
    </xf>
    <xf numFmtId="0" fontId="0" fillId="0" borderId="0" xfId="0" applyFill="1" applyAlignment="1" applyProtection="1">
      <alignment vertical="top"/>
    </xf>
    <xf numFmtId="0" fontId="0" fillId="0" borderId="0" xfId="0" applyFill="1" applyAlignment="1" applyProtection="1">
      <alignment horizontal="justify" vertical="top" wrapText="1"/>
    </xf>
    <xf numFmtId="0" fontId="2" fillId="2" borderId="0" xfId="0" applyFont="1" applyFill="1" applyAlignment="1" applyProtection="1">
      <alignment horizontal="center"/>
    </xf>
    <xf numFmtId="0" fontId="5" fillId="0" borderId="0" xfId="0" applyFont="1" applyFill="1" applyProtection="1"/>
    <xf numFmtId="0" fontId="1" fillId="0" borderId="0" xfId="0" applyFont="1" applyFill="1" applyProtection="1"/>
    <xf numFmtId="0" fontId="1" fillId="0" borderId="0" xfId="0" applyFont="1" applyFill="1" applyProtection="1"/>
    <xf numFmtId="0" fontId="0" fillId="2" borderId="0" xfId="0" applyFill="1" applyProtection="1"/>
    <xf numFmtId="0" fontId="2" fillId="2" borderId="0" xfId="0" applyFont="1" applyFill="1" applyAlignment="1" applyProtection="1">
      <alignment horizontal="center"/>
    </xf>
    <xf numFmtId="0" fontId="3" fillId="3" borderId="0" xfId="0" applyFont="1" applyFill="1" applyAlignment="1" applyProtection="1">
      <alignment horizontal="right"/>
    </xf>
    <xf numFmtId="0" fontId="3" fillId="0" borderId="0" xfId="0" applyFont="1" applyFill="1" applyProtection="1"/>
    <xf numFmtId="49" fontId="3" fillId="0" borderId="0" xfId="0" applyNumberFormat="1" applyFont="1" applyFill="1" applyProtection="1"/>
    <xf numFmtId="49" fontId="1" fillId="0" borderId="0" xfId="0" applyNumberFormat="1" applyFont="1" applyFill="1" applyProtection="1"/>
    <xf numFmtId="0" fontId="1" fillId="0" borderId="0" xfId="0" applyFont="1" applyFill="1" applyAlignment="1" applyProtection="1">
      <alignment wrapText="1"/>
    </xf>
    <xf numFmtId="164" fontId="1" fillId="4" borderId="0" xfId="0" applyNumberFormat="1" applyFont="1" applyFill="1" applyProtection="1">
      <protection locked="0"/>
    </xf>
    <xf numFmtId="165" fontId="1" fillId="0" borderId="0" xfId="0" applyNumberFormat="1" applyFont="1" applyFill="1" applyProtection="1"/>
    <xf numFmtId="164" fontId="1" fillId="0" borderId="0" xfId="0" applyNumberFormat="1" applyFont="1" applyFill="1" applyProtection="1"/>
    <xf numFmtId="0" fontId="1" fillId="0" borderId="0" xfId="0" applyFont="1" applyFill="1" applyProtection="1"/>
    <xf numFmtId="164" fontId="3" fillId="0" borderId="0" xfId="0" applyNumberFormat="1" applyFont="1" applyFill="1" applyProtection="1"/>
    <xf numFmtId="0" fontId="4" fillId="0" borderId="0" xfId="0" applyFont="1" applyFill="1" applyProtection="1"/>
    <xf numFmtId="164" fontId="4" fillId="0" borderId="0" xfId="0" applyNumberFormat="1" applyFont="1" applyFill="1" applyProtection="1"/>
    <xf numFmtId="0" fontId="6" fillId="2" borderId="0" xfId="0" applyFont="1" applyFill="1" applyProtection="1"/>
    <xf numFmtId="0" fontId="3" fillId="3" borderId="0" xfId="0" applyFont="1" applyFill="1" applyAlignment="1" applyProtection="1">
      <alignment horizontal="center"/>
    </xf>
    <xf numFmtId="0" fontId="4" fillId="0" borderId="0" xfId="0" applyFont="1" applyFill="1" applyAlignment="1" applyProtection="1">
      <alignment vertical="top"/>
    </xf>
    <xf numFmtId="0" fontId="0" fillId="0" borderId="0" xfId="0" applyFill="1" applyAlignment="1" applyProtection="1">
      <alignment vertical="top"/>
    </xf>
    <xf numFmtId="165" fontId="4" fillId="0" borderId="0" xfId="0" applyNumberFormat="1" applyFont="1" applyFill="1" applyAlignment="1" applyProtection="1">
      <alignment horizontal="center" vertical="top"/>
    </xf>
    <xf numFmtId="164" fontId="4" fillId="4" borderId="0" xfId="0" applyNumberFormat="1" applyFont="1" applyFill="1" applyAlignment="1" applyProtection="1">
      <alignment vertical="top"/>
      <protection locked="0"/>
    </xf>
    <xf numFmtId="165" fontId="0" fillId="4" borderId="0" xfId="0" applyNumberFormat="1" applyFill="1" applyProtection="1">
      <protection locked="0"/>
    </xf>
    <xf numFmtId="166" fontId="0" fillId="4" borderId="0" xfId="0" applyNumberFormat="1" applyFill="1" applyProtection="1">
      <protection locked="0"/>
    </xf>
    <xf numFmtId="166" fontId="0" fillId="0" borderId="0" xfId="0" applyNumberFormat="1" applyFill="1" applyProtection="1"/>
    <xf numFmtId="0" fontId="0" fillId="4" borderId="0" xfId="0" applyFill="1" applyProtection="1">
      <protection locked="0"/>
    </xf>
    <xf numFmtId="0" fontId="0" fillId="0" borderId="0" xfId="0" applyFill="1" applyAlignment="1" applyProtection="1">
      <alignment horizontal="right"/>
    </xf>
    <xf numFmtId="166" fontId="0" fillId="4" borderId="1" xfId="0" applyNumberFormat="1" applyFill="1" applyBorder="1" applyProtection="1">
      <protection locked="0"/>
    </xf>
    <xf numFmtId="0" fontId="10" fillId="0" borderId="0" xfId="0" applyFont="1" applyFill="1" applyProtection="1"/>
    <xf numFmtId="49" fontId="10" fillId="0" borderId="0" xfId="0" applyNumberFormat="1" applyFont="1" applyFill="1" applyProtection="1"/>
    <xf numFmtId="0" fontId="11" fillId="0" borderId="0" xfId="0" applyFont="1" applyFill="1" applyAlignment="1" applyProtection="1">
      <alignment vertical="top"/>
    </xf>
    <xf numFmtId="49" fontId="11" fillId="0" borderId="0" xfId="0" applyNumberFormat="1" applyFont="1" applyFill="1" applyAlignment="1" applyProtection="1">
      <alignment vertical="top"/>
    </xf>
    <xf numFmtId="165" fontId="11" fillId="0" borderId="0" xfId="0" applyNumberFormat="1" applyFont="1" applyFill="1" applyAlignment="1" applyProtection="1">
      <alignment vertical="top"/>
    </xf>
    <xf numFmtId="165" fontId="7" fillId="0" borderId="0" xfId="0" applyNumberFormat="1" applyFont="1" applyFill="1" applyProtection="1"/>
    <xf numFmtId="165" fontId="7" fillId="0" borderId="2" xfId="0" applyNumberFormat="1" applyFont="1" applyFill="1" applyBorder="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8"/>
  <sheetViews>
    <sheetView tabSelected="1" workbookViewId="0">
      <pane ySplit="8" topLeftCell="A9" activePane="bottomLeft" state="frozenSplit"/>
      <selection pane="bottomLeft" activeCell="H14" sqref="H14"/>
    </sheetView>
  </sheetViews>
  <sheetFormatPr defaultRowHeight="15" x14ac:dyDescent="0.25"/>
  <cols>
    <col min="1" max="1" width="18.7109375" customWidth="1"/>
    <col min="2" max="2" width="3.42578125" customWidth="1"/>
    <col min="3" max="3" width="13.7109375" customWidth="1"/>
    <col min="4" max="4" width="4.42578125" customWidth="1"/>
    <col min="5" max="5" width="48.7109375" customWidth="1"/>
    <col min="6" max="7" width="12.7109375" customWidth="1"/>
    <col min="8" max="8" width="13.7109375" customWidth="1"/>
  </cols>
  <sheetData>
    <row r="1" spans="1:8" x14ac:dyDescent="0.25">
      <c r="E1" s="10" t="s">
        <v>0</v>
      </c>
      <c r="F1" s="10" t="s">
        <v>0</v>
      </c>
      <c r="G1" s="10" t="s">
        <v>0</v>
      </c>
      <c r="H1" s="10" t="s">
        <v>0</v>
      </c>
    </row>
    <row r="2" spans="1:8" x14ac:dyDescent="0.25">
      <c r="E2" s="10" t="s">
        <v>1</v>
      </c>
      <c r="F2" s="10" t="s">
        <v>1</v>
      </c>
      <c r="G2" s="10" t="s">
        <v>1</v>
      </c>
      <c r="H2" s="10" t="s">
        <v>1</v>
      </c>
    </row>
    <row r="3" spans="1:8" x14ac:dyDescent="0.25">
      <c r="E3" s="10"/>
      <c r="F3" s="10"/>
      <c r="G3" s="10"/>
      <c r="H3" s="10"/>
    </row>
    <row r="4" spans="1:8" x14ac:dyDescent="0.25">
      <c r="E4" s="10"/>
      <c r="F4" s="10"/>
      <c r="G4" s="10"/>
      <c r="H4" s="10"/>
    </row>
    <row r="6" spans="1:8" ht="18.75" x14ac:dyDescent="0.3">
      <c r="C6" s="12"/>
      <c r="D6" s="12"/>
      <c r="E6" s="13" t="s">
        <v>2</v>
      </c>
      <c r="F6" s="12"/>
      <c r="G6" s="12"/>
      <c r="H6" s="12"/>
    </row>
    <row r="8" spans="1:8" x14ac:dyDescent="0.25">
      <c r="F8" s="14" t="s">
        <v>3</v>
      </c>
      <c r="G8" s="14" t="s">
        <v>4</v>
      </c>
      <c r="H8" s="14" t="s">
        <v>5</v>
      </c>
    </row>
    <row r="10" spans="1:8" x14ac:dyDescent="0.25">
      <c r="C10" s="15" t="s">
        <v>6</v>
      </c>
      <c r="D10" s="16" t="s">
        <v>7</v>
      </c>
      <c r="E10" s="15" t="s">
        <v>8</v>
      </c>
    </row>
    <row r="11" spans="1:8" x14ac:dyDescent="0.25">
      <c r="C11" s="15" t="s">
        <v>9</v>
      </c>
      <c r="D11" s="16" t="s">
        <v>7</v>
      </c>
      <c r="E11" s="15" t="s">
        <v>10</v>
      </c>
    </row>
    <row r="12" spans="1:8" x14ac:dyDescent="0.25">
      <c r="C12" s="15" t="s">
        <v>11</v>
      </c>
      <c r="D12" s="16" t="s">
        <v>7</v>
      </c>
      <c r="E12" s="15" t="s">
        <v>12</v>
      </c>
    </row>
    <row r="14" spans="1:8" ht="68.25" x14ac:dyDescent="0.25">
      <c r="A14" s="11" t="s">
        <v>13</v>
      </c>
      <c r="B14" s="11">
        <v>1</v>
      </c>
      <c r="C14" s="11" t="s">
        <v>14</v>
      </c>
      <c r="D14" s="17" t="s">
        <v>15</v>
      </c>
      <c r="E14" s="18" t="s">
        <v>16</v>
      </c>
      <c r="F14" s="19">
        <v>6.51</v>
      </c>
      <c r="G14" s="20">
        <v>214.45</v>
      </c>
      <c r="H14" s="21">
        <f t="shared" ref="H14:H22" si="0">ROUND(ROUND(F14,2)*ROUND(G14,3),2)</f>
        <v>1396.07</v>
      </c>
    </row>
    <row r="15" spans="1:8" x14ac:dyDescent="0.25">
      <c r="A15" s="11" t="s">
        <v>13</v>
      </c>
      <c r="B15" s="11">
        <v>2</v>
      </c>
      <c r="C15" s="11" t="s">
        <v>17</v>
      </c>
      <c r="D15" s="17" t="s">
        <v>18</v>
      </c>
      <c r="E15" s="22" t="s">
        <v>19</v>
      </c>
      <c r="F15" s="19">
        <v>7.2</v>
      </c>
      <c r="G15" s="20">
        <v>30.375</v>
      </c>
      <c r="H15" s="21">
        <f t="shared" si="0"/>
        <v>218.7</v>
      </c>
    </row>
    <row r="16" spans="1:8" x14ac:dyDescent="0.25">
      <c r="A16" s="11" t="s">
        <v>13</v>
      </c>
      <c r="B16" s="11">
        <v>3</v>
      </c>
      <c r="C16" s="11" t="s">
        <v>20</v>
      </c>
      <c r="D16" s="17" t="s">
        <v>18</v>
      </c>
      <c r="E16" s="22" t="s">
        <v>21</v>
      </c>
      <c r="F16" s="19">
        <v>19.53</v>
      </c>
      <c r="G16" s="20">
        <v>21.445</v>
      </c>
      <c r="H16" s="21">
        <f t="shared" si="0"/>
        <v>418.82</v>
      </c>
    </row>
    <row r="17" spans="1:8" x14ac:dyDescent="0.25">
      <c r="A17" s="11" t="s">
        <v>13</v>
      </c>
      <c r="B17" s="11">
        <v>4</v>
      </c>
      <c r="C17" s="11" t="s">
        <v>22</v>
      </c>
      <c r="D17" s="17" t="s">
        <v>18</v>
      </c>
      <c r="E17" s="22" t="s">
        <v>23</v>
      </c>
      <c r="F17" s="19">
        <v>31.34</v>
      </c>
      <c r="G17" s="20">
        <v>30.375</v>
      </c>
      <c r="H17" s="21">
        <f t="shared" si="0"/>
        <v>951.95</v>
      </c>
    </row>
    <row r="18" spans="1:8" x14ac:dyDescent="0.25">
      <c r="A18" s="11" t="s">
        <v>13</v>
      </c>
      <c r="B18" s="11">
        <v>5</v>
      </c>
      <c r="C18" s="11" t="s">
        <v>24</v>
      </c>
      <c r="D18" s="17" t="s">
        <v>25</v>
      </c>
      <c r="E18" s="22" t="s">
        <v>26</v>
      </c>
      <c r="F18" s="19">
        <v>1.48</v>
      </c>
      <c r="G18" s="20">
        <v>56.7</v>
      </c>
      <c r="H18" s="21">
        <f t="shared" si="0"/>
        <v>83.92</v>
      </c>
    </row>
    <row r="19" spans="1:8" x14ac:dyDescent="0.25">
      <c r="A19" s="11" t="s">
        <v>13</v>
      </c>
      <c r="B19" s="11">
        <v>6</v>
      </c>
      <c r="C19" s="11" t="s">
        <v>27</v>
      </c>
      <c r="D19" s="17" t="s">
        <v>28</v>
      </c>
      <c r="E19" s="22" t="s">
        <v>29</v>
      </c>
      <c r="F19" s="19">
        <v>50</v>
      </c>
      <c r="G19" s="20">
        <v>15</v>
      </c>
      <c r="H19" s="21">
        <f t="shared" si="0"/>
        <v>750</v>
      </c>
    </row>
    <row r="20" spans="1:8" x14ac:dyDescent="0.25">
      <c r="A20" s="11" t="s">
        <v>13</v>
      </c>
      <c r="B20" s="11">
        <v>7</v>
      </c>
      <c r="C20" s="11" t="s">
        <v>30</v>
      </c>
      <c r="D20" s="17" t="s">
        <v>28</v>
      </c>
      <c r="E20" s="22" t="s">
        <v>31</v>
      </c>
      <c r="F20" s="19">
        <v>100</v>
      </c>
      <c r="G20" s="20">
        <v>1</v>
      </c>
      <c r="H20" s="21">
        <f t="shared" si="0"/>
        <v>100</v>
      </c>
    </row>
    <row r="21" spans="1:8" ht="57" x14ac:dyDescent="0.25">
      <c r="A21" s="11" t="s">
        <v>13</v>
      </c>
      <c r="B21" s="11">
        <v>8</v>
      </c>
      <c r="C21" s="11" t="s">
        <v>32</v>
      </c>
      <c r="D21" s="17" t="s">
        <v>28</v>
      </c>
      <c r="E21" s="18" t="s">
        <v>33</v>
      </c>
      <c r="F21" s="19">
        <v>250</v>
      </c>
      <c r="G21" s="20">
        <v>2</v>
      </c>
      <c r="H21" s="21">
        <f t="shared" si="0"/>
        <v>500</v>
      </c>
    </row>
    <row r="22" spans="1:8" ht="68.25" x14ac:dyDescent="0.25">
      <c r="A22" s="11" t="s">
        <v>13</v>
      </c>
      <c r="B22" s="11">
        <v>9</v>
      </c>
      <c r="C22" s="11" t="s">
        <v>34</v>
      </c>
      <c r="D22" s="17" t="s">
        <v>15</v>
      </c>
      <c r="E22" s="18" t="s">
        <v>35</v>
      </c>
      <c r="F22" s="19">
        <v>35.46</v>
      </c>
      <c r="G22" s="20">
        <v>3.6</v>
      </c>
      <c r="H22" s="21">
        <f t="shared" si="0"/>
        <v>127.66</v>
      </c>
    </row>
    <row r="23" spans="1:8" x14ac:dyDescent="0.25">
      <c r="E23" s="15" t="s">
        <v>36</v>
      </c>
      <c r="F23" s="15"/>
      <c r="G23" s="15"/>
      <c r="H23" s="23">
        <f>SUM(H14:H22)</f>
        <v>4547.12</v>
      </c>
    </row>
    <row r="25" spans="1:8" x14ac:dyDescent="0.25">
      <c r="C25" s="15" t="s">
        <v>6</v>
      </c>
      <c r="D25" s="16" t="s">
        <v>7</v>
      </c>
      <c r="E25" s="15" t="s">
        <v>8</v>
      </c>
    </row>
    <row r="26" spans="1:8" x14ac:dyDescent="0.25">
      <c r="C26" s="15" t="s">
        <v>9</v>
      </c>
      <c r="D26" s="16" t="s">
        <v>7</v>
      </c>
      <c r="E26" s="15" t="s">
        <v>10</v>
      </c>
    </row>
    <row r="27" spans="1:8" x14ac:dyDescent="0.25">
      <c r="C27" s="15" t="s">
        <v>11</v>
      </c>
      <c r="D27" s="16" t="s">
        <v>37</v>
      </c>
      <c r="E27" s="15" t="s">
        <v>38</v>
      </c>
    </row>
    <row r="29" spans="1:8" x14ac:dyDescent="0.25">
      <c r="A29" s="11" t="s">
        <v>39</v>
      </c>
      <c r="B29" s="11">
        <v>1</v>
      </c>
      <c r="C29" s="11" t="s">
        <v>40</v>
      </c>
      <c r="D29" s="17" t="s">
        <v>18</v>
      </c>
      <c r="E29" s="22" t="s">
        <v>41</v>
      </c>
      <c r="F29" s="19">
        <v>7.2</v>
      </c>
      <c r="G29" s="20">
        <v>73.959000000000003</v>
      </c>
      <c r="H29" s="21">
        <f t="shared" ref="H29:H35" si="1">ROUND(ROUND(F29,2)*ROUND(G29,3),2)</f>
        <v>532.5</v>
      </c>
    </row>
    <row r="30" spans="1:8" x14ac:dyDescent="0.25">
      <c r="A30" s="11" t="s">
        <v>39</v>
      </c>
      <c r="B30" s="11">
        <v>2</v>
      </c>
      <c r="C30" s="11" t="s">
        <v>42</v>
      </c>
      <c r="D30" s="17" t="s">
        <v>18</v>
      </c>
      <c r="E30" s="22" t="s">
        <v>43</v>
      </c>
      <c r="F30" s="19">
        <v>29.15</v>
      </c>
      <c r="G30" s="20">
        <v>59.792999999999999</v>
      </c>
      <c r="H30" s="21">
        <f t="shared" si="1"/>
        <v>1742.97</v>
      </c>
    </row>
    <row r="31" spans="1:8" x14ac:dyDescent="0.25">
      <c r="A31" s="11" t="s">
        <v>39</v>
      </c>
      <c r="B31" s="11">
        <v>3</v>
      </c>
      <c r="C31" s="11" t="s">
        <v>44</v>
      </c>
      <c r="D31" s="17" t="s">
        <v>45</v>
      </c>
      <c r="E31" s="22" t="s">
        <v>46</v>
      </c>
      <c r="F31" s="19">
        <v>12.42</v>
      </c>
      <c r="G31" s="20">
        <v>80.73</v>
      </c>
      <c r="H31" s="21">
        <f t="shared" si="1"/>
        <v>1002.67</v>
      </c>
    </row>
    <row r="32" spans="1:8" x14ac:dyDescent="0.25">
      <c r="A32" s="11" t="s">
        <v>39</v>
      </c>
      <c r="B32" s="11">
        <v>4</v>
      </c>
      <c r="C32" s="11" t="s">
        <v>47</v>
      </c>
      <c r="D32" s="17" t="s">
        <v>25</v>
      </c>
      <c r="E32" s="22" t="s">
        <v>48</v>
      </c>
      <c r="F32" s="19">
        <v>3.02</v>
      </c>
      <c r="G32" s="20">
        <v>283.83600000000001</v>
      </c>
      <c r="H32" s="21">
        <f t="shared" si="1"/>
        <v>857.18</v>
      </c>
    </row>
    <row r="33" spans="1:8" ht="68.25" x14ac:dyDescent="0.25">
      <c r="A33" s="11" t="s">
        <v>39</v>
      </c>
      <c r="B33" s="11">
        <v>5</v>
      </c>
      <c r="C33" s="11" t="s">
        <v>49</v>
      </c>
      <c r="D33" s="17" t="s">
        <v>18</v>
      </c>
      <c r="E33" s="18" t="s">
        <v>50</v>
      </c>
      <c r="F33" s="19">
        <v>77.27</v>
      </c>
      <c r="G33" s="20">
        <v>14.166</v>
      </c>
      <c r="H33" s="21">
        <f t="shared" si="1"/>
        <v>1094.6099999999999</v>
      </c>
    </row>
    <row r="34" spans="1:8" x14ac:dyDescent="0.25">
      <c r="A34" s="11" t="s">
        <v>39</v>
      </c>
      <c r="B34" s="11">
        <v>6</v>
      </c>
      <c r="C34" s="11" t="s">
        <v>51</v>
      </c>
      <c r="D34" s="17" t="s">
        <v>25</v>
      </c>
      <c r="E34" s="22" t="s">
        <v>52</v>
      </c>
      <c r="F34" s="19">
        <v>1.61</v>
      </c>
      <c r="G34" s="20">
        <v>70.834000000000003</v>
      </c>
      <c r="H34" s="21">
        <f t="shared" si="1"/>
        <v>114.04</v>
      </c>
    </row>
    <row r="35" spans="1:8" ht="68.25" x14ac:dyDescent="0.25">
      <c r="A35" s="11" t="s">
        <v>39</v>
      </c>
      <c r="B35" s="11">
        <v>7</v>
      </c>
      <c r="C35" s="11" t="s">
        <v>53</v>
      </c>
      <c r="D35" s="17" t="s">
        <v>54</v>
      </c>
      <c r="E35" s="18" t="s">
        <v>55</v>
      </c>
      <c r="F35" s="19">
        <v>400</v>
      </c>
      <c r="G35" s="20">
        <v>1</v>
      </c>
      <c r="H35" s="21">
        <f t="shared" si="1"/>
        <v>400</v>
      </c>
    </row>
    <row r="36" spans="1:8" x14ac:dyDescent="0.25">
      <c r="E36" s="15" t="s">
        <v>36</v>
      </c>
      <c r="F36" s="15"/>
      <c r="G36" s="15"/>
      <c r="H36" s="23">
        <f>SUM(H29:H35)</f>
        <v>5743.97</v>
      </c>
    </row>
    <row r="38" spans="1:8" x14ac:dyDescent="0.25">
      <c r="C38" s="15" t="s">
        <v>6</v>
      </c>
      <c r="D38" s="16" t="s">
        <v>7</v>
      </c>
      <c r="E38" s="15" t="s">
        <v>8</v>
      </c>
    </row>
    <row r="39" spans="1:8" x14ac:dyDescent="0.25">
      <c r="C39" s="15" t="s">
        <v>9</v>
      </c>
      <c r="D39" s="16" t="s">
        <v>7</v>
      </c>
      <c r="E39" s="15" t="s">
        <v>10</v>
      </c>
    </row>
    <row r="40" spans="1:8" x14ac:dyDescent="0.25">
      <c r="C40" s="15" t="s">
        <v>11</v>
      </c>
      <c r="D40" s="16" t="s">
        <v>56</v>
      </c>
      <c r="E40" s="15" t="s">
        <v>57</v>
      </c>
    </row>
    <row r="42" spans="1:8" x14ac:dyDescent="0.25">
      <c r="A42" s="11" t="s">
        <v>58</v>
      </c>
      <c r="B42" s="11">
        <v>1</v>
      </c>
      <c r="C42" s="11" t="s">
        <v>59</v>
      </c>
      <c r="D42" s="17" t="s">
        <v>18</v>
      </c>
      <c r="E42" s="22" t="s">
        <v>60</v>
      </c>
      <c r="F42" s="19">
        <v>13.35</v>
      </c>
      <c r="G42" s="20">
        <v>139.85</v>
      </c>
      <c r="H42" s="21">
        <f>ROUND(ROUND(F42,2)*ROUND(G42,3),2)</f>
        <v>1867</v>
      </c>
    </row>
    <row r="43" spans="1:8" x14ac:dyDescent="0.25">
      <c r="A43" s="11" t="s">
        <v>58</v>
      </c>
      <c r="B43" s="11">
        <v>2</v>
      </c>
      <c r="C43" s="11" t="s">
        <v>61</v>
      </c>
      <c r="D43" s="17" t="s">
        <v>18</v>
      </c>
      <c r="E43" s="22" t="s">
        <v>62</v>
      </c>
      <c r="F43" s="19">
        <v>15.95</v>
      </c>
      <c r="G43" s="20">
        <v>27.879000000000001</v>
      </c>
      <c r="H43" s="21">
        <f>ROUND(ROUND(F43,2)*ROUND(G43,3),2)</f>
        <v>444.67</v>
      </c>
    </row>
    <row r="44" spans="1:8" x14ac:dyDescent="0.25">
      <c r="A44" s="11" t="s">
        <v>58</v>
      </c>
      <c r="B44" s="11">
        <v>3</v>
      </c>
      <c r="C44" s="11" t="s">
        <v>63</v>
      </c>
      <c r="D44" s="17" t="s">
        <v>18</v>
      </c>
      <c r="E44" s="22" t="s">
        <v>64</v>
      </c>
      <c r="F44" s="19">
        <v>9.18</v>
      </c>
      <c r="G44" s="20">
        <v>111.971</v>
      </c>
      <c r="H44" s="21">
        <f>ROUND(ROUND(F44,2)*ROUND(G44,3),2)</f>
        <v>1027.8900000000001</v>
      </c>
    </row>
    <row r="45" spans="1:8" x14ac:dyDescent="0.25">
      <c r="E45" s="15" t="s">
        <v>36</v>
      </c>
      <c r="F45" s="15"/>
      <c r="G45" s="15"/>
      <c r="H45" s="23">
        <f>SUM(H42:H44)</f>
        <v>3339.5600000000004</v>
      </c>
    </row>
    <row r="47" spans="1:8" x14ac:dyDescent="0.25">
      <c r="C47" s="15" t="s">
        <v>6</v>
      </c>
      <c r="D47" s="16" t="s">
        <v>7</v>
      </c>
      <c r="E47" s="15" t="s">
        <v>8</v>
      </c>
    </row>
    <row r="48" spans="1:8" x14ac:dyDescent="0.25">
      <c r="C48" s="15" t="s">
        <v>9</v>
      </c>
      <c r="D48" s="16" t="s">
        <v>7</v>
      </c>
      <c r="E48" s="15" t="s">
        <v>10</v>
      </c>
    </row>
    <row r="49" spans="1:8" x14ac:dyDescent="0.25">
      <c r="C49" s="15" t="s">
        <v>11</v>
      </c>
      <c r="D49" s="16" t="s">
        <v>65</v>
      </c>
      <c r="E49" s="15" t="s">
        <v>66</v>
      </c>
    </row>
    <row r="51" spans="1:8" x14ac:dyDescent="0.25">
      <c r="A51" s="11" t="s">
        <v>67</v>
      </c>
      <c r="B51" s="11">
        <v>1</v>
      </c>
      <c r="C51" s="11" t="s">
        <v>68</v>
      </c>
      <c r="D51" s="17" t="s">
        <v>69</v>
      </c>
      <c r="E51" s="22" t="s">
        <v>70</v>
      </c>
      <c r="F51" s="19">
        <v>600</v>
      </c>
      <c r="G51" s="20">
        <v>1</v>
      </c>
      <c r="H51" s="21">
        <f>ROUND(ROUND(F51,2)*ROUND(G51,3),2)</f>
        <v>600</v>
      </c>
    </row>
    <row r="52" spans="1:8" x14ac:dyDescent="0.25">
      <c r="A52" s="11" t="s">
        <v>67</v>
      </c>
      <c r="B52" s="11">
        <v>2</v>
      </c>
      <c r="C52" s="11" t="s">
        <v>71</v>
      </c>
      <c r="D52" s="17" t="s">
        <v>69</v>
      </c>
      <c r="E52" s="22" t="s">
        <v>72</v>
      </c>
      <c r="F52" s="19">
        <v>1000</v>
      </c>
      <c r="G52" s="20">
        <v>1</v>
      </c>
      <c r="H52" s="21">
        <f>ROUND(ROUND(F52,2)*ROUND(G52,3),2)</f>
        <v>1000</v>
      </c>
    </row>
    <row r="53" spans="1:8" x14ac:dyDescent="0.25">
      <c r="E53" s="15" t="s">
        <v>36</v>
      </c>
      <c r="F53" s="15"/>
      <c r="G53" s="15"/>
      <c r="H53" s="23">
        <f>SUM(H51:H52)</f>
        <v>1600</v>
      </c>
    </row>
    <row r="55" spans="1:8" x14ac:dyDescent="0.25">
      <c r="C55" s="15" t="s">
        <v>6</v>
      </c>
      <c r="D55" s="16" t="s">
        <v>7</v>
      </c>
      <c r="E55" s="15" t="s">
        <v>8</v>
      </c>
    </row>
    <row r="56" spans="1:8" x14ac:dyDescent="0.25">
      <c r="C56" s="15" t="s">
        <v>9</v>
      </c>
      <c r="D56" s="16" t="s">
        <v>37</v>
      </c>
      <c r="E56" s="15" t="s">
        <v>73</v>
      </c>
    </row>
    <row r="58" spans="1:8" x14ac:dyDescent="0.25">
      <c r="A58" s="11" t="s">
        <v>74</v>
      </c>
      <c r="B58" s="11">
        <v>1</v>
      </c>
      <c r="C58" s="11" t="s">
        <v>75</v>
      </c>
      <c r="D58" s="17" t="s">
        <v>18</v>
      </c>
      <c r="E58" s="22" t="s">
        <v>76</v>
      </c>
      <c r="F58" s="19">
        <v>29.41</v>
      </c>
      <c r="G58" s="20">
        <v>680</v>
      </c>
      <c r="H58" s="21">
        <f t="shared" ref="H58:H66" si="2">ROUND(ROUND(F58,2)*ROUND(G58,3),2)</f>
        <v>19998.8</v>
      </c>
    </row>
    <row r="59" spans="1:8" x14ac:dyDescent="0.25">
      <c r="A59" s="11" t="s">
        <v>74</v>
      </c>
      <c r="B59" s="11">
        <v>2</v>
      </c>
      <c r="C59" s="11" t="s">
        <v>77</v>
      </c>
      <c r="D59" s="17" t="s">
        <v>25</v>
      </c>
      <c r="E59" s="22" t="s">
        <v>78</v>
      </c>
      <c r="F59" s="19">
        <v>32.770000000000003</v>
      </c>
      <c r="G59" s="20">
        <v>680</v>
      </c>
      <c r="H59" s="21">
        <f t="shared" si="2"/>
        <v>22283.599999999999</v>
      </c>
    </row>
    <row r="60" spans="1:8" x14ac:dyDescent="0.25">
      <c r="A60" s="11" t="s">
        <v>74</v>
      </c>
      <c r="B60" s="11">
        <v>3</v>
      </c>
      <c r="C60" s="11" t="s">
        <v>79</v>
      </c>
      <c r="D60" s="17" t="s">
        <v>25</v>
      </c>
      <c r="E60" s="22" t="s">
        <v>80</v>
      </c>
      <c r="F60" s="19">
        <v>4.2</v>
      </c>
      <c r="G60" s="20">
        <v>680</v>
      </c>
      <c r="H60" s="21">
        <f t="shared" si="2"/>
        <v>2856</v>
      </c>
    </row>
    <row r="61" spans="1:8" ht="57" x14ac:dyDescent="0.25">
      <c r="A61" s="11" t="s">
        <v>74</v>
      </c>
      <c r="B61" s="11">
        <v>4</v>
      </c>
      <c r="C61" s="11" t="s">
        <v>81</v>
      </c>
      <c r="D61" s="17" t="s">
        <v>54</v>
      </c>
      <c r="E61" s="18" t="s">
        <v>82</v>
      </c>
      <c r="F61" s="19">
        <v>504.2</v>
      </c>
      <c r="G61" s="20">
        <v>1</v>
      </c>
      <c r="H61" s="21">
        <f t="shared" si="2"/>
        <v>504.2</v>
      </c>
    </row>
    <row r="62" spans="1:8" x14ac:dyDescent="0.25">
      <c r="A62" s="11" t="s">
        <v>74</v>
      </c>
      <c r="B62" s="11">
        <v>5</v>
      </c>
      <c r="C62" s="11" t="s">
        <v>83</v>
      </c>
      <c r="D62" s="17" t="s">
        <v>28</v>
      </c>
      <c r="E62" s="22" t="s">
        <v>84</v>
      </c>
      <c r="F62" s="19">
        <v>420.17</v>
      </c>
      <c r="G62" s="20">
        <v>1</v>
      </c>
      <c r="H62" s="21">
        <f t="shared" si="2"/>
        <v>420.17</v>
      </c>
    </row>
    <row r="63" spans="1:8" ht="57" x14ac:dyDescent="0.25">
      <c r="A63" s="11" t="s">
        <v>74</v>
      </c>
      <c r="B63" s="11">
        <v>6</v>
      </c>
      <c r="C63" s="11" t="s">
        <v>85</v>
      </c>
      <c r="D63" s="17" t="s">
        <v>54</v>
      </c>
      <c r="E63" s="18" t="s">
        <v>86</v>
      </c>
      <c r="F63" s="19">
        <v>462.01</v>
      </c>
      <c r="G63" s="20">
        <v>1</v>
      </c>
      <c r="H63" s="21">
        <f t="shared" si="2"/>
        <v>462.01</v>
      </c>
    </row>
    <row r="64" spans="1:8" x14ac:dyDescent="0.25">
      <c r="A64" s="11" t="s">
        <v>74</v>
      </c>
      <c r="B64" s="11">
        <v>7</v>
      </c>
      <c r="C64" s="11" t="s">
        <v>87</v>
      </c>
      <c r="D64" s="17" t="s">
        <v>54</v>
      </c>
      <c r="E64" s="22" t="s">
        <v>88</v>
      </c>
      <c r="F64" s="19">
        <v>5042.0200000000004</v>
      </c>
      <c r="G64" s="20">
        <v>1</v>
      </c>
      <c r="H64" s="21">
        <f t="shared" si="2"/>
        <v>5042.0200000000004</v>
      </c>
    </row>
    <row r="65" spans="1:8" x14ac:dyDescent="0.25">
      <c r="A65" s="11" t="s">
        <v>74</v>
      </c>
      <c r="B65" s="11">
        <v>8</v>
      </c>
      <c r="C65" s="11" t="s">
        <v>89</v>
      </c>
      <c r="D65" s="17" t="s">
        <v>28</v>
      </c>
      <c r="E65" s="22" t="s">
        <v>70</v>
      </c>
      <c r="F65" s="19">
        <v>510</v>
      </c>
      <c r="G65" s="20">
        <v>1</v>
      </c>
      <c r="H65" s="21">
        <f t="shared" si="2"/>
        <v>510</v>
      </c>
    </row>
    <row r="66" spans="1:8" x14ac:dyDescent="0.25">
      <c r="A66" s="11" t="s">
        <v>74</v>
      </c>
      <c r="B66" s="11">
        <v>9</v>
      </c>
      <c r="C66" s="11" t="s">
        <v>90</v>
      </c>
      <c r="D66" s="17" t="s">
        <v>28</v>
      </c>
      <c r="E66" s="22" t="s">
        <v>91</v>
      </c>
      <c r="F66" s="19">
        <v>400</v>
      </c>
      <c r="G66" s="20">
        <v>1</v>
      </c>
      <c r="H66" s="21">
        <f t="shared" si="2"/>
        <v>400</v>
      </c>
    </row>
    <row r="67" spans="1:8" x14ac:dyDescent="0.25">
      <c r="E67" s="15" t="s">
        <v>36</v>
      </c>
      <c r="F67" s="15"/>
      <c r="G67" s="15"/>
      <c r="H67" s="23">
        <f>SUM(H58:H66)</f>
        <v>52476.799999999988</v>
      </c>
    </row>
    <row r="69" spans="1:8" x14ac:dyDescent="0.25">
      <c r="C69" s="15" t="s">
        <v>6</v>
      </c>
      <c r="D69" s="16" t="s">
        <v>7</v>
      </c>
      <c r="E69" s="15" t="s">
        <v>8</v>
      </c>
    </row>
    <row r="70" spans="1:8" x14ac:dyDescent="0.25">
      <c r="C70" s="15" t="s">
        <v>9</v>
      </c>
      <c r="D70" s="16" t="s">
        <v>56</v>
      </c>
      <c r="E70" s="15" t="s">
        <v>92</v>
      </c>
    </row>
    <row r="72" spans="1:8" ht="327" x14ac:dyDescent="0.25">
      <c r="A72" s="11" t="s">
        <v>93</v>
      </c>
      <c r="B72" s="11">
        <v>1</v>
      </c>
      <c r="C72" s="11" t="s">
        <v>94</v>
      </c>
      <c r="D72" s="17" t="s">
        <v>28</v>
      </c>
      <c r="E72" s="18" t="s">
        <v>95</v>
      </c>
      <c r="F72" s="19">
        <v>29310</v>
      </c>
      <c r="G72" s="20">
        <v>1</v>
      </c>
      <c r="H72" s="21">
        <f>ROUND(ROUND(F72,2)*ROUND(G72,3),2)</f>
        <v>29310</v>
      </c>
    </row>
    <row r="73" spans="1:8" x14ac:dyDescent="0.25">
      <c r="A73" s="11" t="s">
        <v>93</v>
      </c>
      <c r="B73" s="11">
        <v>2</v>
      </c>
      <c r="C73" s="11" t="s">
        <v>96</v>
      </c>
      <c r="D73" s="17" t="s">
        <v>28</v>
      </c>
      <c r="E73" s="22" t="s">
        <v>70</v>
      </c>
      <c r="F73" s="19">
        <v>500</v>
      </c>
      <c r="G73" s="20">
        <v>1</v>
      </c>
      <c r="H73" s="21">
        <f>ROUND(ROUND(F73,2)*ROUND(G73,3),2)</f>
        <v>500</v>
      </c>
    </row>
    <row r="74" spans="1:8" x14ac:dyDescent="0.25">
      <c r="A74" s="11" t="s">
        <v>93</v>
      </c>
      <c r="B74" s="11">
        <v>3</v>
      </c>
      <c r="C74" s="11" t="s">
        <v>97</v>
      </c>
      <c r="D74" s="17" t="s">
        <v>28</v>
      </c>
      <c r="E74" s="22" t="s">
        <v>98</v>
      </c>
      <c r="F74" s="19">
        <v>400</v>
      </c>
      <c r="G74" s="20">
        <v>1</v>
      </c>
      <c r="H74" s="21">
        <f>ROUND(ROUND(F74,2)*ROUND(G74,3),2)</f>
        <v>400</v>
      </c>
    </row>
    <row r="75" spans="1:8" x14ac:dyDescent="0.25">
      <c r="A75" s="11" t="s">
        <v>93</v>
      </c>
      <c r="B75" s="11">
        <v>4</v>
      </c>
      <c r="C75" s="11" t="s">
        <v>83</v>
      </c>
      <c r="D75" s="17" t="s">
        <v>28</v>
      </c>
      <c r="E75" s="22" t="s">
        <v>84</v>
      </c>
      <c r="F75" s="19">
        <v>420.17</v>
      </c>
      <c r="G75" s="20">
        <v>1</v>
      </c>
      <c r="H75" s="21">
        <f>ROUND(ROUND(F75,2)*ROUND(G75,3),2)</f>
        <v>420.17</v>
      </c>
    </row>
    <row r="76" spans="1:8" x14ac:dyDescent="0.25">
      <c r="E76" s="15" t="s">
        <v>36</v>
      </c>
      <c r="F76" s="15"/>
      <c r="G76" s="15"/>
      <c r="H76" s="23">
        <f>SUM(H72:H75)</f>
        <v>30630.17</v>
      </c>
    </row>
    <row r="78" spans="1:8" x14ac:dyDescent="0.25">
      <c r="E78" s="24" t="s">
        <v>99</v>
      </c>
      <c r="H78" s="25">
        <f>SUM(H9:H77)/2</f>
        <v>98337.62</v>
      </c>
    </row>
  </sheetData>
  <sheetProtection sheet="1"/>
  <mergeCells count="4">
    <mergeCell ref="E1:H1"/>
    <mergeCell ref="E2:H2"/>
    <mergeCell ref="E3:H3"/>
    <mergeCell ref="E4:H4"/>
  </mergeCells>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348"/>
  <sheetViews>
    <sheetView workbookViewId="0">
      <pane ySplit="8" topLeftCell="A9" activePane="bottomLeft" state="frozenSplit"/>
      <selection pane="bottomLeft"/>
    </sheetView>
  </sheetViews>
  <sheetFormatPr defaultRowHeight="15" x14ac:dyDescent="0.25"/>
  <cols>
    <col min="1" max="1" width="6.7109375" customWidth="1"/>
    <col min="2" max="2" width="14.7109375" customWidth="1"/>
    <col min="3" max="3" width="6.140625" customWidth="1"/>
    <col min="4" max="4" width="30.7109375" customWidth="1"/>
    <col min="5" max="5" width="10.7109375" customWidth="1"/>
    <col min="6" max="6" width="3" customWidth="1"/>
    <col min="7" max="7" width="2.140625" customWidth="1"/>
    <col min="8" max="8" width="10.7109375" customWidth="1"/>
    <col min="9" max="9" width="2.140625" customWidth="1"/>
    <col min="10" max="11" width="10.7109375" customWidth="1"/>
  </cols>
  <sheetData>
    <row r="1" spans="1:27" x14ac:dyDescent="0.25">
      <c r="A1" s="9" t="s">
        <v>0</v>
      </c>
      <c r="B1" s="9" t="s">
        <v>0</v>
      </c>
      <c r="C1" s="9" t="s">
        <v>0</v>
      </c>
      <c r="D1" s="9" t="s">
        <v>0</v>
      </c>
      <c r="E1" s="9" t="s">
        <v>0</v>
      </c>
      <c r="F1" s="9" t="s">
        <v>0</v>
      </c>
      <c r="G1" s="9" t="s">
        <v>0</v>
      </c>
      <c r="H1" s="9" t="s">
        <v>0</v>
      </c>
      <c r="I1" s="9" t="s">
        <v>0</v>
      </c>
      <c r="J1" s="9" t="s">
        <v>0</v>
      </c>
      <c r="K1" s="9" t="s">
        <v>0</v>
      </c>
    </row>
    <row r="2" spans="1:27" x14ac:dyDescent="0.25">
      <c r="A2" s="9" t="s">
        <v>1</v>
      </c>
      <c r="B2" s="9" t="s">
        <v>1</v>
      </c>
      <c r="C2" s="9" t="s">
        <v>1</v>
      </c>
      <c r="D2" s="9" t="s">
        <v>1</v>
      </c>
      <c r="E2" s="9" t="s">
        <v>1</v>
      </c>
      <c r="F2" s="9" t="s">
        <v>1</v>
      </c>
      <c r="G2" s="9" t="s">
        <v>1</v>
      </c>
      <c r="H2" s="9" t="s">
        <v>1</v>
      </c>
      <c r="I2" s="9" t="s">
        <v>1</v>
      </c>
      <c r="J2" s="9" t="s">
        <v>1</v>
      </c>
      <c r="K2" s="9" t="s">
        <v>1</v>
      </c>
    </row>
    <row r="3" spans="1:27" x14ac:dyDescent="0.25">
      <c r="A3" s="9"/>
      <c r="B3" s="9"/>
      <c r="C3" s="9"/>
      <c r="D3" s="9"/>
      <c r="E3" s="9"/>
      <c r="F3" s="9"/>
      <c r="G3" s="9"/>
      <c r="H3" s="9"/>
      <c r="I3" s="9"/>
      <c r="J3" s="9"/>
      <c r="K3" s="9"/>
    </row>
    <row r="4" spans="1:27" x14ac:dyDescent="0.25">
      <c r="A4" s="9"/>
      <c r="B4" s="9"/>
      <c r="C4" s="9"/>
      <c r="D4" s="9"/>
      <c r="E4" s="9"/>
      <c r="F4" s="9"/>
      <c r="G4" s="9"/>
      <c r="H4" s="9"/>
      <c r="I4" s="9"/>
      <c r="J4" s="9"/>
      <c r="K4" s="9"/>
    </row>
    <row r="6" spans="1:27" ht="18.75" x14ac:dyDescent="0.3">
      <c r="A6" s="8" t="s">
        <v>100</v>
      </c>
      <c r="B6" s="8" t="s">
        <v>100</v>
      </c>
      <c r="C6" s="8" t="s">
        <v>100</v>
      </c>
      <c r="D6" s="8" t="s">
        <v>100</v>
      </c>
      <c r="E6" s="8" t="s">
        <v>100</v>
      </c>
      <c r="F6" s="8" t="s">
        <v>100</v>
      </c>
      <c r="G6" s="8" t="s">
        <v>100</v>
      </c>
      <c r="H6" s="8" t="s">
        <v>100</v>
      </c>
      <c r="I6" s="8" t="s">
        <v>100</v>
      </c>
      <c r="J6" s="8" t="s">
        <v>100</v>
      </c>
      <c r="K6" s="8" t="s">
        <v>100</v>
      </c>
    </row>
    <row r="8" spans="1:27" x14ac:dyDescent="0.25">
      <c r="A8" s="27" t="s">
        <v>101</v>
      </c>
      <c r="B8" s="27" t="s">
        <v>102</v>
      </c>
      <c r="C8" s="27" t="s">
        <v>103</v>
      </c>
      <c r="D8" s="27" t="s">
        <v>104</v>
      </c>
      <c r="E8" s="27"/>
      <c r="F8" s="27"/>
      <c r="G8" s="27"/>
      <c r="H8" s="27"/>
      <c r="I8" s="27"/>
      <c r="J8" s="27"/>
      <c r="K8" s="27" t="s">
        <v>3</v>
      </c>
    </row>
    <row r="10" spans="1:27" x14ac:dyDescent="0.25">
      <c r="A10" s="26" t="s">
        <v>105</v>
      </c>
      <c r="B10" s="26"/>
    </row>
    <row r="11" spans="1:27" ht="45" customHeight="1" x14ac:dyDescent="0.25">
      <c r="A11" s="28"/>
      <c r="B11" s="28" t="s">
        <v>106</v>
      </c>
      <c r="C11" s="29" t="s">
        <v>28</v>
      </c>
      <c r="D11" s="7" t="s">
        <v>107</v>
      </c>
      <c r="E11" s="6"/>
      <c r="F11" s="6"/>
      <c r="G11" s="29"/>
      <c r="H11" s="30" t="s">
        <v>108</v>
      </c>
      <c r="I11" s="5">
        <v>1</v>
      </c>
      <c r="J11" s="4"/>
      <c r="K11" s="31">
        <v>412</v>
      </c>
      <c r="L11" s="29"/>
      <c r="M11" s="29"/>
      <c r="N11" s="29"/>
      <c r="O11" s="29"/>
      <c r="P11" s="29"/>
      <c r="Q11" s="29"/>
      <c r="R11" s="29"/>
      <c r="S11" s="29"/>
      <c r="T11" s="29"/>
      <c r="U11" s="29"/>
      <c r="V11" s="29"/>
      <c r="W11" s="29"/>
      <c r="X11" s="29"/>
      <c r="Y11" s="29"/>
      <c r="Z11" s="29"/>
      <c r="AA11" s="29"/>
    </row>
    <row r="12" spans="1:27" ht="45" customHeight="1" x14ac:dyDescent="0.25">
      <c r="A12" s="28"/>
      <c r="B12" s="28" t="s">
        <v>109</v>
      </c>
      <c r="C12" s="29" t="s">
        <v>45</v>
      </c>
      <c r="D12" s="7" t="s">
        <v>110</v>
      </c>
      <c r="E12" s="6"/>
      <c r="F12" s="6"/>
      <c r="G12" s="29"/>
      <c r="H12" s="30" t="s">
        <v>108</v>
      </c>
      <c r="I12" s="5">
        <v>1</v>
      </c>
      <c r="J12" s="4"/>
      <c r="K12" s="31">
        <f>ROUND(K18,2)</f>
        <v>3.61</v>
      </c>
      <c r="L12" s="29"/>
      <c r="M12" s="29"/>
      <c r="N12" s="29"/>
      <c r="O12" s="29"/>
      <c r="P12" s="29"/>
      <c r="Q12" s="29"/>
      <c r="R12" s="29"/>
      <c r="S12" s="29"/>
      <c r="T12" s="29"/>
      <c r="U12" s="29"/>
      <c r="V12" s="29"/>
      <c r="W12" s="29"/>
      <c r="X12" s="29"/>
      <c r="Y12" s="29"/>
      <c r="Z12" s="29"/>
      <c r="AA12" s="29"/>
    </row>
    <row r="13" spans="1:27" x14ac:dyDescent="0.25">
      <c r="B13" s="24" t="s">
        <v>111</v>
      </c>
    </row>
    <row r="14" spans="1:27" x14ac:dyDescent="0.25">
      <c r="B14" t="s">
        <v>112</v>
      </c>
      <c r="C14" t="s">
        <v>113</v>
      </c>
      <c r="D14" t="s">
        <v>114</v>
      </c>
      <c r="E14" s="32">
        <v>0.04</v>
      </c>
      <c r="F14" t="s">
        <v>115</v>
      </c>
      <c r="G14" t="s">
        <v>116</v>
      </c>
      <c r="H14" s="33">
        <v>59</v>
      </c>
      <c r="I14" t="s">
        <v>117</v>
      </c>
      <c r="J14" s="34">
        <f>ROUND(E14/I12* H14,5)</f>
        <v>2.36</v>
      </c>
      <c r="K14" s="35"/>
    </row>
    <row r="15" spans="1:27" x14ac:dyDescent="0.25">
      <c r="B15" t="s">
        <v>118</v>
      </c>
      <c r="C15" t="s">
        <v>113</v>
      </c>
      <c r="D15" t="s">
        <v>119</v>
      </c>
      <c r="E15" s="32">
        <v>2.4E-2</v>
      </c>
      <c r="F15" t="s">
        <v>115</v>
      </c>
      <c r="G15" t="s">
        <v>116</v>
      </c>
      <c r="H15" s="33">
        <v>52.25</v>
      </c>
      <c r="I15" t="s">
        <v>117</v>
      </c>
      <c r="J15" s="34">
        <f>ROUND(E15/I12* H15,5)</f>
        <v>1.254</v>
      </c>
      <c r="K15" s="35"/>
    </row>
    <row r="16" spans="1:27" x14ac:dyDescent="0.25">
      <c r="D16" s="36" t="s">
        <v>120</v>
      </c>
      <c r="E16" s="35"/>
      <c r="H16" s="35"/>
      <c r="K16" s="33">
        <f>SUM(J14:J15)</f>
        <v>3.6139999999999999</v>
      </c>
    </row>
    <row r="17" spans="1:27" x14ac:dyDescent="0.25">
      <c r="D17" s="36" t="s">
        <v>121</v>
      </c>
      <c r="E17" s="35"/>
      <c r="H17" s="35"/>
      <c r="K17" s="37">
        <f>SUM(J13:J16)</f>
        <v>3.6139999999999999</v>
      </c>
    </row>
    <row r="18" spans="1:27" x14ac:dyDescent="0.25">
      <c r="D18" s="36" t="s">
        <v>122</v>
      </c>
      <c r="E18" s="35"/>
      <c r="H18" s="35"/>
      <c r="K18" s="37">
        <f>SUM(K17:K17)</f>
        <v>3.6139999999999999</v>
      </c>
    </row>
    <row r="20" spans="1:27" ht="45" customHeight="1" x14ac:dyDescent="0.25">
      <c r="A20" s="28"/>
      <c r="B20" s="28" t="s">
        <v>123</v>
      </c>
      <c r="C20" s="29" t="s">
        <v>18</v>
      </c>
      <c r="D20" s="7" t="s">
        <v>124</v>
      </c>
      <c r="E20" s="6"/>
      <c r="F20" s="6"/>
      <c r="G20" s="29"/>
      <c r="H20" s="30" t="s">
        <v>108</v>
      </c>
      <c r="I20" s="5">
        <v>1</v>
      </c>
      <c r="J20" s="4"/>
      <c r="K20" s="31">
        <f>ROUND(K25,2)</f>
        <v>4.3499999999999996</v>
      </c>
      <c r="L20" s="29"/>
      <c r="M20" s="29"/>
      <c r="N20" s="29"/>
      <c r="O20" s="29"/>
      <c r="P20" s="29"/>
      <c r="Q20" s="29"/>
      <c r="R20" s="29"/>
      <c r="S20" s="29"/>
      <c r="T20" s="29"/>
      <c r="U20" s="29"/>
      <c r="V20" s="29"/>
      <c r="W20" s="29"/>
      <c r="X20" s="29"/>
      <c r="Y20" s="29"/>
      <c r="Z20" s="29"/>
      <c r="AA20" s="29"/>
    </row>
    <row r="21" spans="1:27" x14ac:dyDescent="0.25">
      <c r="B21" s="24" t="s">
        <v>111</v>
      </c>
    </row>
    <row r="22" spans="1:27" x14ac:dyDescent="0.25">
      <c r="B22" t="s">
        <v>125</v>
      </c>
      <c r="C22" t="s">
        <v>113</v>
      </c>
      <c r="D22" t="s">
        <v>126</v>
      </c>
      <c r="E22" s="32">
        <v>4.3999999999999997E-2</v>
      </c>
      <c r="F22" t="s">
        <v>115</v>
      </c>
      <c r="G22" t="s">
        <v>116</v>
      </c>
      <c r="H22" s="33">
        <v>98.75</v>
      </c>
      <c r="I22" t="s">
        <v>117</v>
      </c>
      <c r="J22" s="34">
        <f>ROUND(E22/I20* H22,5)</f>
        <v>4.3449999999999998</v>
      </c>
      <c r="K22" s="35"/>
    </row>
    <row r="23" spans="1:27" x14ac:dyDescent="0.25">
      <c r="D23" s="36" t="s">
        <v>120</v>
      </c>
      <c r="E23" s="35"/>
      <c r="H23" s="35"/>
      <c r="K23" s="33">
        <f>SUM(J22:J22)</f>
        <v>4.3449999999999998</v>
      </c>
    </row>
    <row r="24" spans="1:27" x14ac:dyDescent="0.25">
      <c r="D24" s="36" t="s">
        <v>121</v>
      </c>
      <c r="E24" s="35"/>
      <c r="H24" s="35"/>
      <c r="K24" s="37">
        <f>SUM(J21:J23)</f>
        <v>4.3449999999999998</v>
      </c>
    </row>
    <row r="25" spans="1:27" x14ac:dyDescent="0.25">
      <c r="D25" s="36" t="s">
        <v>122</v>
      </c>
      <c r="E25" s="35"/>
      <c r="H25" s="35"/>
      <c r="K25" s="37">
        <f>SUM(K24:K24)</f>
        <v>4.3449999999999998</v>
      </c>
    </row>
    <row r="27" spans="1:27" ht="45" customHeight="1" x14ac:dyDescent="0.25">
      <c r="A27" s="28"/>
      <c r="B27" s="28" t="s">
        <v>127</v>
      </c>
      <c r="C27" s="29" t="s">
        <v>18</v>
      </c>
      <c r="D27" s="7" t="s">
        <v>128</v>
      </c>
      <c r="E27" s="6"/>
      <c r="F27" s="6"/>
      <c r="G27" s="29"/>
      <c r="H27" s="30" t="s">
        <v>108</v>
      </c>
      <c r="I27" s="5">
        <v>1</v>
      </c>
      <c r="J27" s="4"/>
      <c r="K27" s="31">
        <f>ROUND(K44,2)</f>
        <v>28.37</v>
      </c>
      <c r="L27" s="29"/>
      <c r="M27" s="29"/>
      <c r="N27" s="29"/>
      <c r="O27" s="29"/>
      <c r="P27" s="29"/>
      <c r="Q27" s="29"/>
      <c r="R27" s="29"/>
      <c r="S27" s="29"/>
      <c r="T27" s="29"/>
      <c r="U27" s="29"/>
      <c r="V27" s="29"/>
      <c r="W27" s="29"/>
      <c r="X27" s="29"/>
      <c r="Y27" s="29"/>
      <c r="Z27" s="29"/>
      <c r="AA27" s="29"/>
    </row>
    <row r="28" spans="1:27" x14ac:dyDescent="0.25">
      <c r="B28" s="24" t="s">
        <v>129</v>
      </c>
    </row>
    <row r="29" spans="1:27" x14ac:dyDescent="0.25">
      <c r="B29" t="s">
        <v>130</v>
      </c>
      <c r="C29" t="s">
        <v>113</v>
      </c>
      <c r="D29" t="s">
        <v>131</v>
      </c>
      <c r="E29" s="32">
        <v>3.5999999999999997E-2</v>
      </c>
      <c r="F29" t="s">
        <v>115</v>
      </c>
      <c r="G29" t="s">
        <v>116</v>
      </c>
      <c r="H29" s="33">
        <v>19.55</v>
      </c>
      <c r="I29" t="s">
        <v>117</v>
      </c>
      <c r="J29" s="34">
        <f>ROUND(E29/I27* H29,5)</f>
        <v>0.70379999999999998</v>
      </c>
      <c r="K29" s="35"/>
    </row>
    <row r="30" spans="1:27" x14ac:dyDescent="0.25">
      <c r="D30" s="36" t="s">
        <v>132</v>
      </c>
      <c r="E30" s="35"/>
      <c r="H30" s="35"/>
      <c r="K30" s="33">
        <f>SUM(J29:J29)</f>
        <v>0.70379999999999998</v>
      </c>
    </row>
    <row r="31" spans="1:27" x14ac:dyDescent="0.25">
      <c r="B31" s="24" t="s">
        <v>111</v>
      </c>
      <c r="E31" s="35"/>
      <c r="H31" s="35"/>
      <c r="K31" s="35"/>
    </row>
    <row r="32" spans="1:27" x14ac:dyDescent="0.25">
      <c r="B32" t="s">
        <v>133</v>
      </c>
      <c r="C32" t="s">
        <v>113</v>
      </c>
      <c r="D32" t="s">
        <v>134</v>
      </c>
      <c r="E32" s="32">
        <v>8.9999999999999993E-3</v>
      </c>
      <c r="F32" t="s">
        <v>115</v>
      </c>
      <c r="G32" t="s">
        <v>116</v>
      </c>
      <c r="H32" s="33">
        <v>94.89</v>
      </c>
      <c r="I32" t="s">
        <v>117</v>
      </c>
      <c r="J32" s="34">
        <f>ROUND(E32/I27* H32,5)</f>
        <v>0.85401000000000005</v>
      </c>
      <c r="K32" s="35"/>
    </row>
    <row r="33" spans="1:27" x14ac:dyDescent="0.25">
      <c r="B33" t="s">
        <v>135</v>
      </c>
      <c r="C33" t="s">
        <v>113</v>
      </c>
      <c r="D33" t="s">
        <v>136</v>
      </c>
      <c r="E33" s="32">
        <v>1.4E-2</v>
      </c>
      <c r="F33" t="s">
        <v>115</v>
      </c>
      <c r="G33" t="s">
        <v>116</v>
      </c>
      <c r="H33" s="33">
        <v>52.76</v>
      </c>
      <c r="I33" t="s">
        <v>117</v>
      </c>
      <c r="J33" s="34">
        <f>ROUND(E33/I27* H33,5)</f>
        <v>0.73863999999999996</v>
      </c>
      <c r="K33" s="35"/>
    </row>
    <row r="34" spans="1:27" x14ac:dyDescent="0.25">
      <c r="B34" t="s">
        <v>137</v>
      </c>
      <c r="C34" t="s">
        <v>113</v>
      </c>
      <c r="D34" t="s">
        <v>138</v>
      </c>
      <c r="E34" s="32">
        <v>1.4E-2</v>
      </c>
      <c r="F34" t="s">
        <v>115</v>
      </c>
      <c r="G34" t="s">
        <v>116</v>
      </c>
      <c r="H34" s="33">
        <v>73.88</v>
      </c>
      <c r="I34" t="s">
        <v>117</v>
      </c>
      <c r="J34" s="34">
        <f>ROUND(E34/I27* H34,5)</f>
        <v>1.0343199999999999</v>
      </c>
      <c r="K34" s="35"/>
    </row>
    <row r="35" spans="1:27" x14ac:dyDescent="0.25">
      <c r="B35" t="s">
        <v>139</v>
      </c>
      <c r="C35" t="s">
        <v>113</v>
      </c>
      <c r="D35" t="s">
        <v>140</v>
      </c>
      <c r="E35" s="32">
        <v>7.0000000000000001E-3</v>
      </c>
      <c r="F35" t="s">
        <v>115</v>
      </c>
      <c r="G35" t="s">
        <v>116</v>
      </c>
      <c r="H35" s="33">
        <v>82.36</v>
      </c>
      <c r="I35" t="s">
        <v>117</v>
      </c>
      <c r="J35" s="34">
        <f>ROUND(E35/I27* H35,5)</f>
        <v>0.57652000000000003</v>
      </c>
      <c r="K35" s="35"/>
    </row>
    <row r="36" spans="1:27" x14ac:dyDescent="0.25">
      <c r="D36" s="36" t="s">
        <v>120</v>
      </c>
      <c r="E36" s="35"/>
      <c r="H36" s="35"/>
      <c r="K36" s="33">
        <f>SUM(J32:J35)</f>
        <v>3.2034899999999999</v>
      </c>
    </row>
    <row r="37" spans="1:27" x14ac:dyDescent="0.25">
      <c r="B37" s="24" t="s">
        <v>141</v>
      </c>
      <c r="E37" s="35"/>
      <c r="H37" s="35"/>
      <c r="K37" s="35"/>
    </row>
    <row r="38" spans="1:27" x14ac:dyDescent="0.25">
      <c r="B38" t="s">
        <v>142</v>
      </c>
      <c r="C38" t="s">
        <v>18</v>
      </c>
      <c r="D38" t="s">
        <v>143</v>
      </c>
      <c r="E38" s="32">
        <v>1.2</v>
      </c>
      <c r="G38" t="s">
        <v>116</v>
      </c>
      <c r="H38" s="33">
        <v>20.309999999999999</v>
      </c>
      <c r="I38" t="s">
        <v>117</v>
      </c>
      <c r="J38" s="34">
        <f>ROUND(E38* H38,5)</f>
        <v>24.372</v>
      </c>
      <c r="K38" s="35"/>
    </row>
    <row r="39" spans="1:27" x14ac:dyDescent="0.25">
      <c r="B39" t="s">
        <v>144</v>
      </c>
      <c r="C39" t="s">
        <v>18</v>
      </c>
      <c r="D39" t="s">
        <v>145</v>
      </c>
      <c r="E39" s="32">
        <v>0.05</v>
      </c>
      <c r="G39" t="s">
        <v>116</v>
      </c>
      <c r="H39" s="33">
        <v>1.62</v>
      </c>
      <c r="I39" t="s">
        <v>117</v>
      </c>
      <c r="J39" s="34">
        <f>ROUND(E39* H39,5)</f>
        <v>8.1000000000000003E-2</v>
      </c>
      <c r="K39" s="35"/>
    </row>
    <row r="40" spans="1:27" x14ac:dyDescent="0.25">
      <c r="D40" s="36" t="s">
        <v>146</v>
      </c>
      <c r="E40" s="35"/>
      <c r="H40" s="35"/>
      <c r="K40" s="33">
        <f>SUM(J38:J39)</f>
        <v>24.452999999999999</v>
      </c>
    </row>
    <row r="41" spans="1:27" x14ac:dyDescent="0.25">
      <c r="E41" s="35"/>
      <c r="H41" s="35"/>
      <c r="K41" s="35"/>
    </row>
    <row r="42" spans="1:27" x14ac:dyDescent="0.25">
      <c r="D42" s="36" t="s">
        <v>147</v>
      </c>
      <c r="E42" s="35"/>
      <c r="H42" s="35">
        <v>1.5</v>
      </c>
      <c r="I42" t="s">
        <v>148</v>
      </c>
      <c r="J42">
        <f>ROUND(H42/100*K30,5)</f>
        <v>1.056E-2</v>
      </c>
      <c r="K42" s="35"/>
    </row>
    <row r="43" spans="1:27" x14ac:dyDescent="0.25">
      <c r="D43" s="36" t="s">
        <v>121</v>
      </c>
      <c r="E43" s="35"/>
      <c r="H43" s="35"/>
      <c r="K43" s="37">
        <f>SUM(J28:J42)</f>
        <v>28.370850000000001</v>
      </c>
    </row>
    <row r="44" spans="1:27" x14ac:dyDescent="0.25">
      <c r="D44" s="36" t="s">
        <v>122</v>
      </c>
      <c r="E44" s="35"/>
      <c r="H44" s="35"/>
      <c r="K44" s="37">
        <f>SUM(K43:K43)</f>
        <v>28.370850000000001</v>
      </c>
    </row>
    <row r="46" spans="1:27" ht="45" customHeight="1" x14ac:dyDescent="0.25">
      <c r="A46" s="28"/>
      <c r="B46" s="28" t="s">
        <v>149</v>
      </c>
      <c r="C46" s="29" t="s">
        <v>45</v>
      </c>
      <c r="D46" s="7" t="s">
        <v>150</v>
      </c>
      <c r="E46" s="6"/>
      <c r="F46" s="6"/>
      <c r="G46" s="29"/>
      <c r="H46" s="30" t="s">
        <v>108</v>
      </c>
      <c r="I46" s="5">
        <v>1</v>
      </c>
      <c r="J46" s="4"/>
      <c r="K46" s="31">
        <f>ROUND(K59,2)</f>
        <v>88.49</v>
      </c>
      <c r="L46" s="29"/>
      <c r="M46" s="29"/>
      <c r="N46" s="29"/>
      <c r="O46" s="29"/>
      <c r="P46" s="29"/>
      <c r="Q46" s="29"/>
      <c r="R46" s="29"/>
      <c r="S46" s="29"/>
      <c r="T46" s="29"/>
      <c r="U46" s="29"/>
      <c r="V46" s="29"/>
      <c r="W46" s="29"/>
      <c r="X46" s="29"/>
      <c r="Y46" s="29"/>
      <c r="Z46" s="29"/>
      <c r="AA46" s="29"/>
    </row>
    <row r="47" spans="1:27" x14ac:dyDescent="0.25">
      <c r="B47" s="24" t="s">
        <v>129</v>
      </c>
    </row>
    <row r="48" spans="1:27" x14ac:dyDescent="0.25">
      <c r="B48" t="s">
        <v>151</v>
      </c>
      <c r="C48" t="s">
        <v>113</v>
      </c>
      <c r="D48" t="s">
        <v>152</v>
      </c>
      <c r="E48" s="32">
        <v>0.32</v>
      </c>
      <c r="F48" t="s">
        <v>115</v>
      </c>
      <c r="G48" t="s">
        <v>116</v>
      </c>
      <c r="H48" s="33">
        <v>27.76</v>
      </c>
      <c r="I48" t="s">
        <v>117</v>
      </c>
      <c r="J48" s="34">
        <f>ROUND(E48/I46* H48,5)</f>
        <v>8.8832000000000004</v>
      </c>
      <c r="K48" s="35"/>
    </row>
    <row r="49" spans="1:27" x14ac:dyDescent="0.25">
      <c r="B49" t="s">
        <v>130</v>
      </c>
      <c r="C49" t="s">
        <v>113</v>
      </c>
      <c r="D49" t="s">
        <v>131</v>
      </c>
      <c r="E49" s="32">
        <v>0.50600000000000001</v>
      </c>
      <c r="F49" t="s">
        <v>115</v>
      </c>
      <c r="G49" t="s">
        <v>116</v>
      </c>
      <c r="H49" s="33">
        <v>19.55</v>
      </c>
      <c r="I49" t="s">
        <v>117</v>
      </c>
      <c r="J49" s="34">
        <f>ROUND(E49/I46* H49,5)</f>
        <v>9.8923000000000005</v>
      </c>
      <c r="K49" s="35"/>
    </row>
    <row r="50" spans="1:27" x14ac:dyDescent="0.25">
      <c r="D50" s="36" t="s">
        <v>132</v>
      </c>
      <c r="E50" s="35"/>
      <c r="H50" s="35"/>
      <c r="K50" s="33">
        <f>SUM(J48:J49)</f>
        <v>18.775500000000001</v>
      </c>
    </row>
    <row r="51" spans="1:27" x14ac:dyDescent="0.25">
      <c r="B51" s="24" t="s">
        <v>141</v>
      </c>
      <c r="E51" s="35"/>
      <c r="H51" s="35"/>
      <c r="K51" s="35"/>
    </row>
    <row r="52" spans="1:27" x14ac:dyDescent="0.25">
      <c r="B52" t="s">
        <v>153</v>
      </c>
      <c r="C52" t="s">
        <v>154</v>
      </c>
      <c r="D52" t="s">
        <v>155</v>
      </c>
      <c r="E52" s="32">
        <v>4.1999999999999997E-3</v>
      </c>
      <c r="G52" t="s">
        <v>116</v>
      </c>
      <c r="H52" s="33">
        <v>44.07</v>
      </c>
      <c r="I52" t="s">
        <v>117</v>
      </c>
      <c r="J52" s="34">
        <f>ROUND(E52* H52,5)</f>
        <v>0.18509</v>
      </c>
      <c r="K52" s="35"/>
    </row>
    <row r="53" spans="1:27" x14ac:dyDescent="0.25">
      <c r="B53" t="s">
        <v>156</v>
      </c>
      <c r="C53" t="s">
        <v>18</v>
      </c>
      <c r="D53" t="s">
        <v>157</v>
      </c>
      <c r="E53" s="32">
        <v>0.1221</v>
      </c>
      <c r="G53" t="s">
        <v>116</v>
      </c>
      <c r="H53" s="33">
        <v>79.17</v>
      </c>
      <c r="I53" t="s">
        <v>117</v>
      </c>
      <c r="J53" s="34">
        <f>ROUND(E53* H53,5)</f>
        <v>9.6666600000000003</v>
      </c>
      <c r="K53" s="35"/>
    </row>
    <row r="54" spans="1:27" x14ac:dyDescent="0.25">
      <c r="B54" t="s">
        <v>158</v>
      </c>
      <c r="C54" t="s">
        <v>45</v>
      </c>
      <c r="D54" t="s">
        <v>159</v>
      </c>
      <c r="E54" s="32">
        <v>1.05</v>
      </c>
      <c r="G54" t="s">
        <v>116</v>
      </c>
      <c r="H54" s="33">
        <v>56.74</v>
      </c>
      <c r="I54" t="s">
        <v>117</v>
      </c>
      <c r="J54" s="34">
        <f>ROUND(E54* H54,5)</f>
        <v>59.576999999999998</v>
      </c>
      <c r="K54" s="35"/>
    </row>
    <row r="55" spans="1:27" x14ac:dyDescent="0.25">
      <c r="D55" s="36" t="s">
        <v>146</v>
      </c>
      <c r="E55" s="35"/>
      <c r="H55" s="35"/>
      <c r="K55" s="33">
        <f>SUM(J52:J54)</f>
        <v>69.428749999999994</v>
      </c>
    </row>
    <row r="56" spans="1:27" x14ac:dyDescent="0.25">
      <c r="E56" s="35"/>
      <c r="H56" s="35"/>
      <c r="K56" s="35"/>
    </row>
    <row r="57" spans="1:27" x14ac:dyDescent="0.25">
      <c r="D57" s="36" t="s">
        <v>147</v>
      </c>
      <c r="E57" s="35"/>
      <c r="H57" s="35">
        <v>1.5</v>
      </c>
      <c r="I57" t="s">
        <v>148</v>
      </c>
      <c r="J57">
        <f>ROUND(H57/100*K50,5)</f>
        <v>0.28162999999999999</v>
      </c>
      <c r="K57" s="35"/>
    </row>
    <row r="58" spans="1:27" x14ac:dyDescent="0.25">
      <c r="D58" s="36" t="s">
        <v>121</v>
      </c>
      <c r="E58" s="35"/>
      <c r="H58" s="35"/>
      <c r="K58" s="37">
        <f>SUM(J47:J57)</f>
        <v>88.485880000000009</v>
      </c>
    </row>
    <row r="59" spans="1:27" x14ac:dyDescent="0.25">
      <c r="D59" s="36" t="s">
        <v>122</v>
      </c>
      <c r="E59" s="35"/>
      <c r="H59" s="35"/>
      <c r="K59" s="37">
        <f>SUM(K58:K58)</f>
        <v>88.485880000000009</v>
      </c>
    </row>
    <row r="61" spans="1:27" ht="45" customHeight="1" x14ac:dyDescent="0.25">
      <c r="A61" s="28"/>
      <c r="B61" s="28" t="s">
        <v>160</v>
      </c>
      <c r="C61" s="29" t="s">
        <v>154</v>
      </c>
      <c r="D61" s="7" t="s">
        <v>161</v>
      </c>
      <c r="E61" s="6"/>
      <c r="F61" s="6"/>
      <c r="G61" s="29"/>
      <c r="H61" s="30" t="s">
        <v>108</v>
      </c>
      <c r="I61" s="5">
        <v>1</v>
      </c>
      <c r="J61" s="4"/>
      <c r="K61" s="31">
        <f>ROUND(K82,2)</f>
        <v>177.33</v>
      </c>
      <c r="L61" s="29"/>
      <c r="M61" s="29"/>
      <c r="N61" s="29"/>
      <c r="O61" s="29"/>
      <c r="P61" s="29"/>
      <c r="Q61" s="29"/>
      <c r="R61" s="29"/>
      <c r="S61" s="29"/>
      <c r="T61" s="29"/>
      <c r="U61" s="29"/>
      <c r="V61" s="29"/>
      <c r="W61" s="29"/>
      <c r="X61" s="29"/>
      <c r="Y61" s="29"/>
      <c r="Z61" s="29"/>
      <c r="AA61" s="29"/>
    </row>
    <row r="62" spans="1:27" x14ac:dyDescent="0.25">
      <c r="B62" s="24" t="s">
        <v>129</v>
      </c>
    </row>
    <row r="63" spans="1:27" x14ac:dyDescent="0.25">
      <c r="B63" t="s">
        <v>162</v>
      </c>
      <c r="C63" t="s">
        <v>113</v>
      </c>
      <c r="D63" t="s">
        <v>163</v>
      </c>
      <c r="E63" s="32">
        <v>1.2</v>
      </c>
      <c r="F63" t="s">
        <v>115</v>
      </c>
      <c r="G63" t="s">
        <v>116</v>
      </c>
      <c r="H63" s="33">
        <v>23.96</v>
      </c>
      <c r="I63" t="s">
        <v>117</v>
      </c>
      <c r="J63" s="34">
        <f>ROUND(E63/I61* H63,5)</f>
        <v>28.751999999999999</v>
      </c>
      <c r="K63" s="35"/>
    </row>
    <row r="64" spans="1:27" x14ac:dyDescent="0.25">
      <c r="B64" t="s">
        <v>164</v>
      </c>
      <c r="C64" t="s">
        <v>113</v>
      </c>
      <c r="D64" t="s">
        <v>165</v>
      </c>
      <c r="E64" s="32">
        <v>1.2</v>
      </c>
      <c r="F64" t="s">
        <v>115</v>
      </c>
      <c r="G64" t="s">
        <v>116</v>
      </c>
      <c r="H64" s="33">
        <v>27.76</v>
      </c>
      <c r="I64" t="s">
        <v>117</v>
      </c>
      <c r="J64" s="34">
        <f>ROUND(E64/I61* H64,5)</f>
        <v>33.311999999999998</v>
      </c>
      <c r="K64" s="35"/>
    </row>
    <row r="65" spans="2:11" x14ac:dyDescent="0.25">
      <c r="D65" s="36" t="s">
        <v>132</v>
      </c>
      <c r="E65" s="35"/>
      <c r="H65" s="35"/>
      <c r="K65" s="33">
        <f>SUM(J63:J64)</f>
        <v>62.063999999999993</v>
      </c>
    </row>
    <row r="66" spans="2:11" x14ac:dyDescent="0.25">
      <c r="B66" s="24" t="s">
        <v>111</v>
      </c>
      <c r="E66" s="35"/>
      <c r="H66" s="35"/>
      <c r="K66" s="35"/>
    </row>
    <row r="67" spans="2:11" x14ac:dyDescent="0.25">
      <c r="B67" t="s">
        <v>133</v>
      </c>
      <c r="C67" t="s">
        <v>113</v>
      </c>
      <c r="D67" t="s">
        <v>134</v>
      </c>
      <c r="E67" s="32">
        <v>8.4500000000000006E-2</v>
      </c>
      <c r="F67" t="s">
        <v>115</v>
      </c>
      <c r="G67" t="s">
        <v>116</v>
      </c>
      <c r="H67" s="33">
        <v>94.89</v>
      </c>
      <c r="I67" t="s">
        <v>117</v>
      </c>
      <c r="J67" s="34">
        <f>ROUND(E67/I61* H67,5)</f>
        <v>8.0182099999999998</v>
      </c>
      <c r="K67" s="35"/>
    </row>
    <row r="68" spans="2:11" x14ac:dyDescent="0.25">
      <c r="B68" t="s">
        <v>166</v>
      </c>
      <c r="C68" t="s">
        <v>113</v>
      </c>
      <c r="D68" t="s">
        <v>167</v>
      </c>
      <c r="E68" s="32">
        <v>0.30099999999999999</v>
      </c>
      <c r="F68" t="s">
        <v>115</v>
      </c>
      <c r="G68" t="s">
        <v>116</v>
      </c>
      <c r="H68" s="33">
        <v>54.96</v>
      </c>
      <c r="I68" t="s">
        <v>117</v>
      </c>
      <c r="J68" s="34">
        <f>ROUND(E68/I61* H68,5)</f>
        <v>16.542960000000001</v>
      </c>
      <c r="K68" s="35"/>
    </row>
    <row r="69" spans="2:11" x14ac:dyDescent="0.25">
      <c r="B69" t="s">
        <v>135</v>
      </c>
      <c r="C69" t="s">
        <v>113</v>
      </c>
      <c r="D69" t="s">
        <v>136</v>
      </c>
      <c r="E69" s="32">
        <v>0.13</v>
      </c>
      <c r="F69" t="s">
        <v>115</v>
      </c>
      <c r="G69" t="s">
        <v>116</v>
      </c>
      <c r="H69" s="33">
        <v>52.76</v>
      </c>
      <c r="I69" t="s">
        <v>117</v>
      </c>
      <c r="J69" s="34">
        <f>ROUND(E69/I61* H69,5)</f>
        <v>6.8587999999999996</v>
      </c>
      <c r="K69" s="35"/>
    </row>
    <row r="70" spans="2:11" x14ac:dyDescent="0.25">
      <c r="D70" s="36" t="s">
        <v>120</v>
      </c>
      <c r="E70" s="35"/>
      <c r="H70" s="35"/>
      <c r="K70" s="33">
        <f>SUM(J67:J69)</f>
        <v>31.419969999999999</v>
      </c>
    </row>
    <row r="71" spans="2:11" x14ac:dyDescent="0.25">
      <c r="B71" s="24" t="s">
        <v>141</v>
      </c>
      <c r="E71" s="35"/>
      <c r="H71" s="35"/>
      <c r="K71" s="35"/>
    </row>
    <row r="72" spans="2:11" x14ac:dyDescent="0.25">
      <c r="B72" t="s">
        <v>168</v>
      </c>
      <c r="C72" t="s">
        <v>154</v>
      </c>
      <c r="D72" t="s">
        <v>169</v>
      </c>
      <c r="E72" s="32">
        <v>0.35</v>
      </c>
      <c r="G72" t="s">
        <v>116</v>
      </c>
      <c r="H72" s="33">
        <v>22.42</v>
      </c>
      <c r="I72" t="s">
        <v>117</v>
      </c>
      <c r="J72" s="34">
        <f t="shared" ref="J72:J77" si="0">ROUND(E72* H72,5)</f>
        <v>7.8470000000000004</v>
      </c>
      <c r="K72" s="35"/>
    </row>
    <row r="73" spans="2:11" x14ac:dyDescent="0.25">
      <c r="B73" t="s">
        <v>170</v>
      </c>
      <c r="C73" t="s">
        <v>171</v>
      </c>
      <c r="D73" t="s">
        <v>172</v>
      </c>
      <c r="E73" s="32">
        <v>140</v>
      </c>
      <c r="G73" t="s">
        <v>116</v>
      </c>
      <c r="H73" s="33">
        <v>0.39</v>
      </c>
      <c r="I73" t="s">
        <v>117</v>
      </c>
      <c r="J73" s="34">
        <f t="shared" si="0"/>
        <v>54.6</v>
      </c>
      <c r="K73" s="35"/>
    </row>
    <row r="74" spans="2:11" x14ac:dyDescent="0.25">
      <c r="B74" t="s">
        <v>144</v>
      </c>
      <c r="C74" t="s">
        <v>18</v>
      </c>
      <c r="D74" t="s">
        <v>145</v>
      </c>
      <c r="E74" s="32">
        <v>0.08</v>
      </c>
      <c r="G74" t="s">
        <v>116</v>
      </c>
      <c r="H74" s="33">
        <v>1.62</v>
      </c>
      <c r="I74" t="s">
        <v>117</v>
      </c>
      <c r="J74" s="34">
        <f t="shared" si="0"/>
        <v>0.12959999999999999</v>
      </c>
      <c r="K74" s="35"/>
    </row>
    <row r="75" spans="2:11" x14ac:dyDescent="0.25">
      <c r="B75" t="s">
        <v>173</v>
      </c>
      <c r="C75" t="s">
        <v>154</v>
      </c>
      <c r="D75" t="s">
        <v>174</v>
      </c>
      <c r="E75" s="32">
        <v>5.0000000000000001E-3</v>
      </c>
      <c r="G75" t="s">
        <v>116</v>
      </c>
      <c r="H75" s="33">
        <v>2049.02</v>
      </c>
      <c r="I75" t="s">
        <v>117</v>
      </c>
      <c r="J75" s="34">
        <f t="shared" si="0"/>
        <v>10.245100000000001</v>
      </c>
      <c r="K75" s="35"/>
    </row>
    <row r="76" spans="2:11" x14ac:dyDescent="0.25">
      <c r="B76" t="s">
        <v>175</v>
      </c>
      <c r="C76" t="s">
        <v>154</v>
      </c>
      <c r="D76" t="s">
        <v>176</v>
      </c>
      <c r="E76" s="32">
        <v>0.43</v>
      </c>
      <c r="G76" t="s">
        <v>116</v>
      </c>
      <c r="H76" s="33">
        <v>19.39</v>
      </c>
      <c r="I76" t="s">
        <v>117</v>
      </c>
      <c r="J76" s="34">
        <f t="shared" si="0"/>
        <v>8.3376999999999999</v>
      </c>
      <c r="K76" s="35"/>
    </row>
    <row r="77" spans="2:11" x14ac:dyDescent="0.25">
      <c r="B77" t="s">
        <v>177</v>
      </c>
      <c r="C77" t="s">
        <v>154</v>
      </c>
      <c r="D77" t="s">
        <v>178</v>
      </c>
      <c r="E77" s="32">
        <v>0.01</v>
      </c>
      <c r="G77" t="s">
        <v>116</v>
      </c>
      <c r="H77" s="33">
        <v>144.78</v>
      </c>
      <c r="I77" t="s">
        <v>117</v>
      </c>
      <c r="J77" s="34">
        <f t="shared" si="0"/>
        <v>1.4478</v>
      </c>
      <c r="K77" s="35"/>
    </row>
    <row r="78" spans="2:11" x14ac:dyDescent="0.25">
      <c r="D78" s="36" t="s">
        <v>146</v>
      </c>
      <c r="E78" s="35"/>
      <c r="H78" s="35"/>
      <c r="K78" s="33">
        <f>SUM(J72:J77)</f>
        <v>82.607200000000006</v>
      </c>
    </row>
    <row r="79" spans="2:11" x14ac:dyDescent="0.25">
      <c r="E79" s="35"/>
      <c r="H79" s="35"/>
      <c r="K79" s="35"/>
    </row>
    <row r="80" spans="2:11" x14ac:dyDescent="0.25">
      <c r="D80" s="36" t="s">
        <v>147</v>
      </c>
      <c r="E80" s="35"/>
      <c r="H80" s="35">
        <v>2</v>
      </c>
      <c r="I80" t="s">
        <v>148</v>
      </c>
      <c r="J80">
        <f>ROUND(H80/100*K65,5)</f>
        <v>1.2412799999999999</v>
      </c>
      <c r="K80" s="35"/>
    </row>
    <row r="81" spans="1:27" x14ac:dyDescent="0.25">
      <c r="D81" s="36" t="s">
        <v>121</v>
      </c>
      <c r="E81" s="35"/>
      <c r="H81" s="35"/>
      <c r="K81" s="37">
        <f>SUM(J62:J80)</f>
        <v>177.33245000000002</v>
      </c>
    </row>
    <row r="82" spans="1:27" x14ac:dyDescent="0.25">
      <c r="D82" s="36" t="s">
        <v>122</v>
      </c>
      <c r="E82" s="35"/>
      <c r="H82" s="35"/>
      <c r="K82" s="37">
        <f>SUM(K81:K81)</f>
        <v>177.33245000000002</v>
      </c>
    </row>
    <row r="84" spans="1:27" ht="45" customHeight="1" x14ac:dyDescent="0.25">
      <c r="A84" s="28"/>
      <c r="B84" s="28" t="s">
        <v>179</v>
      </c>
      <c r="C84" s="29" t="s">
        <v>25</v>
      </c>
      <c r="D84" s="7" t="s">
        <v>180</v>
      </c>
      <c r="E84" s="6"/>
      <c r="F84" s="6"/>
      <c r="G84" s="29"/>
      <c r="H84" s="30" t="s">
        <v>108</v>
      </c>
      <c r="I84" s="5">
        <v>1</v>
      </c>
      <c r="J84" s="4"/>
      <c r="K84" s="31">
        <f>ROUND(K101,2)</f>
        <v>14.09</v>
      </c>
      <c r="L84" s="29"/>
      <c r="M84" s="29"/>
      <c r="N84" s="29"/>
      <c r="O84" s="29"/>
      <c r="P84" s="29"/>
      <c r="Q84" s="29"/>
      <c r="R84" s="29"/>
      <c r="S84" s="29"/>
      <c r="T84" s="29"/>
      <c r="U84" s="29"/>
      <c r="V84" s="29"/>
      <c r="W84" s="29"/>
      <c r="X84" s="29"/>
      <c r="Y84" s="29"/>
      <c r="Z84" s="29"/>
      <c r="AA84" s="29"/>
    </row>
    <row r="85" spans="1:27" x14ac:dyDescent="0.25">
      <c r="B85" s="24" t="s">
        <v>129</v>
      </c>
    </row>
    <row r="86" spans="1:27" x14ac:dyDescent="0.25">
      <c r="B86" t="s">
        <v>130</v>
      </c>
      <c r="C86" t="s">
        <v>113</v>
      </c>
      <c r="D86" t="s">
        <v>131</v>
      </c>
      <c r="E86" s="32">
        <v>0.12</v>
      </c>
      <c r="F86" t="s">
        <v>115</v>
      </c>
      <c r="G86" t="s">
        <v>116</v>
      </c>
      <c r="H86" s="33">
        <v>19.55</v>
      </c>
      <c r="I86" t="s">
        <v>117</v>
      </c>
      <c r="J86" s="34">
        <f>ROUND(E86/I84* H86,5)</f>
        <v>2.3460000000000001</v>
      </c>
      <c r="K86" s="35"/>
    </row>
    <row r="87" spans="1:27" x14ac:dyDescent="0.25">
      <c r="B87" t="s">
        <v>151</v>
      </c>
      <c r="C87" t="s">
        <v>113</v>
      </c>
      <c r="D87" t="s">
        <v>152</v>
      </c>
      <c r="E87" s="32">
        <v>0.08</v>
      </c>
      <c r="F87" t="s">
        <v>115</v>
      </c>
      <c r="G87" t="s">
        <v>116</v>
      </c>
      <c r="H87" s="33">
        <v>27.76</v>
      </c>
      <c r="I87" t="s">
        <v>117</v>
      </c>
      <c r="J87" s="34">
        <f>ROUND(E87/I84* H87,5)</f>
        <v>2.2208000000000001</v>
      </c>
      <c r="K87" s="35"/>
    </row>
    <row r="88" spans="1:27" x14ac:dyDescent="0.25">
      <c r="D88" s="36" t="s">
        <v>132</v>
      </c>
      <c r="E88" s="35"/>
      <c r="H88" s="35"/>
      <c r="K88" s="33">
        <f>SUM(J86:J87)</f>
        <v>4.5668000000000006</v>
      </c>
    </row>
    <row r="89" spans="1:27" x14ac:dyDescent="0.25">
      <c r="B89" s="24" t="s">
        <v>111</v>
      </c>
      <c r="E89" s="35"/>
      <c r="H89" s="35"/>
      <c r="K89" s="35"/>
    </row>
    <row r="90" spans="1:27" x14ac:dyDescent="0.25">
      <c r="B90" t="s">
        <v>181</v>
      </c>
      <c r="C90" t="s">
        <v>113</v>
      </c>
      <c r="D90" t="s">
        <v>182</v>
      </c>
      <c r="E90" s="32">
        <v>5.5E-2</v>
      </c>
      <c r="F90" t="s">
        <v>115</v>
      </c>
      <c r="G90" t="s">
        <v>116</v>
      </c>
      <c r="H90" s="33">
        <v>59.75</v>
      </c>
      <c r="I90" t="s">
        <v>117</v>
      </c>
      <c r="J90" s="34">
        <f>ROUND(E90/I84* H90,5)</f>
        <v>3.2862499999999999</v>
      </c>
      <c r="K90" s="35"/>
    </row>
    <row r="91" spans="1:27" x14ac:dyDescent="0.25">
      <c r="B91" t="s">
        <v>183</v>
      </c>
      <c r="C91" t="s">
        <v>113</v>
      </c>
      <c r="D91" t="s">
        <v>184</v>
      </c>
      <c r="E91" s="32">
        <v>1.0999999999999999E-2</v>
      </c>
      <c r="F91" t="s">
        <v>115</v>
      </c>
      <c r="G91" t="s">
        <v>116</v>
      </c>
      <c r="H91" s="33">
        <v>65.2</v>
      </c>
      <c r="I91" t="s">
        <v>117</v>
      </c>
      <c r="J91" s="34">
        <f>ROUND(E91/I84* H91,5)</f>
        <v>0.71719999999999995</v>
      </c>
      <c r="K91" s="35"/>
    </row>
    <row r="92" spans="1:27" x14ac:dyDescent="0.25">
      <c r="B92" t="s">
        <v>185</v>
      </c>
      <c r="C92" t="s">
        <v>113</v>
      </c>
      <c r="D92" t="s">
        <v>186</v>
      </c>
      <c r="E92" s="32">
        <v>2.1999999999999999E-2</v>
      </c>
      <c r="F92" t="s">
        <v>115</v>
      </c>
      <c r="G92" t="s">
        <v>116</v>
      </c>
      <c r="H92" s="33">
        <v>66</v>
      </c>
      <c r="I92" t="s">
        <v>117</v>
      </c>
      <c r="J92" s="34">
        <f>ROUND(E92/I84* H92,5)</f>
        <v>1.452</v>
      </c>
      <c r="K92" s="35"/>
    </row>
    <row r="93" spans="1:27" x14ac:dyDescent="0.25">
      <c r="B93" t="s">
        <v>187</v>
      </c>
      <c r="C93" t="s">
        <v>113</v>
      </c>
      <c r="D93" t="s">
        <v>188</v>
      </c>
      <c r="E93" s="32">
        <v>1.0999999999999999E-2</v>
      </c>
      <c r="F93" t="s">
        <v>115</v>
      </c>
      <c r="G93" t="s">
        <v>116</v>
      </c>
      <c r="H93" s="33">
        <v>57.71</v>
      </c>
      <c r="I93" t="s">
        <v>117</v>
      </c>
      <c r="J93" s="34">
        <f>ROUND(E93/I84* H93,5)</f>
        <v>0.63480999999999999</v>
      </c>
      <c r="K93" s="35"/>
    </row>
    <row r="94" spans="1:27" x14ac:dyDescent="0.25">
      <c r="D94" s="36" t="s">
        <v>120</v>
      </c>
      <c r="E94" s="35"/>
      <c r="H94" s="35"/>
      <c r="K94" s="33">
        <f>SUM(J90:J93)</f>
        <v>6.0902599999999998</v>
      </c>
    </row>
    <row r="95" spans="1:27" x14ac:dyDescent="0.25">
      <c r="B95" s="24" t="s">
        <v>141</v>
      </c>
      <c r="E95" s="35"/>
      <c r="H95" s="35"/>
      <c r="K95" s="35"/>
    </row>
    <row r="96" spans="1:27" x14ac:dyDescent="0.25">
      <c r="B96" t="s">
        <v>189</v>
      </c>
      <c r="C96" t="s">
        <v>154</v>
      </c>
      <c r="D96" t="s">
        <v>190</v>
      </c>
      <c r="E96" s="32">
        <v>2.8000000000000001E-2</v>
      </c>
      <c r="G96" t="s">
        <v>116</v>
      </c>
      <c r="H96" s="33">
        <v>120</v>
      </c>
      <c r="I96" t="s">
        <v>117</v>
      </c>
      <c r="J96" s="34">
        <f>ROUND(E96* H96,5)</f>
        <v>3.36</v>
      </c>
      <c r="K96" s="35"/>
    </row>
    <row r="97" spans="1:27" x14ac:dyDescent="0.25">
      <c r="D97" s="36" t="s">
        <v>146</v>
      </c>
      <c r="E97" s="35"/>
      <c r="H97" s="35"/>
      <c r="K97" s="33">
        <f>SUM(J96:J96)</f>
        <v>3.36</v>
      </c>
    </row>
    <row r="98" spans="1:27" x14ac:dyDescent="0.25">
      <c r="E98" s="35"/>
      <c r="H98" s="35"/>
      <c r="K98" s="35"/>
    </row>
    <row r="99" spans="1:27" x14ac:dyDescent="0.25">
      <c r="D99" s="36" t="s">
        <v>147</v>
      </c>
      <c r="E99" s="35"/>
      <c r="H99" s="35">
        <v>1.5</v>
      </c>
      <c r="I99" t="s">
        <v>148</v>
      </c>
      <c r="J99">
        <f>ROUND(H99/100*K88,5)</f>
        <v>6.8500000000000005E-2</v>
      </c>
      <c r="K99" s="35"/>
    </row>
    <row r="100" spans="1:27" x14ac:dyDescent="0.25">
      <c r="D100" s="36" t="s">
        <v>121</v>
      </c>
      <c r="E100" s="35"/>
      <c r="H100" s="35"/>
      <c r="K100" s="37">
        <f>SUM(J85:J99)</f>
        <v>14.085559999999999</v>
      </c>
    </row>
    <row r="101" spans="1:27" x14ac:dyDescent="0.25">
      <c r="D101" s="36" t="s">
        <v>122</v>
      </c>
      <c r="E101" s="35"/>
      <c r="H101" s="35"/>
      <c r="K101" s="37">
        <f>SUM(K100:K100)</f>
        <v>14.085559999999999</v>
      </c>
    </row>
    <row r="103" spans="1:27" ht="45" customHeight="1" x14ac:dyDescent="0.25">
      <c r="A103" s="28"/>
      <c r="B103" s="28" t="s">
        <v>191</v>
      </c>
      <c r="C103" s="29" t="s">
        <v>45</v>
      </c>
      <c r="D103" s="7" t="s">
        <v>192</v>
      </c>
      <c r="E103" s="6"/>
      <c r="F103" s="6"/>
      <c r="G103" s="29"/>
      <c r="H103" s="30" t="s">
        <v>108</v>
      </c>
      <c r="I103" s="5">
        <v>1</v>
      </c>
      <c r="J103" s="4"/>
      <c r="K103" s="31">
        <f>ROUND(K118,2)</f>
        <v>0.56999999999999995</v>
      </c>
      <c r="L103" s="29"/>
      <c r="M103" s="29"/>
      <c r="N103" s="29"/>
      <c r="O103" s="29"/>
      <c r="P103" s="29"/>
      <c r="Q103" s="29"/>
      <c r="R103" s="29"/>
      <c r="S103" s="29"/>
      <c r="T103" s="29"/>
      <c r="U103" s="29"/>
      <c r="V103" s="29"/>
      <c r="W103" s="29"/>
      <c r="X103" s="29"/>
      <c r="Y103" s="29"/>
      <c r="Z103" s="29"/>
      <c r="AA103" s="29"/>
    </row>
    <row r="104" spans="1:27" x14ac:dyDescent="0.25">
      <c r="B104" s="24" t="s">
        <v>129</v>
      </c>
    </row>
    <row r="105" spans="1:27" x14ac:dyDescent="0.25">
      <c r="B105" t="s">
        <v>164</v>
      </c>
      <c r="C105" t="s">
        <v>113</v>
      </c>
      <c r="D105" t="s">
        <v>165</v>
      </c>
      <c r="E105" s="32">
        <v>7.0000000000000001E-3</v>
      </c>
      <c r="F105" t="s">
        <v>115</v>
      </c>
      <c r="G105" t="s">
        <v>116</v>
      </c>
      <c r="H105" s="33">
        <v>27.76</v>
      </c>
      <c r="I105" t="s">
        <v>117</v>
      </c>
      <c r="J105" s="34">
        <f>ROUND(E105/I103* H105,5)</f>
        <v>0.19431999999999999</v>
      </c>
      <c r="K105" s="35"/>
    </row>
    <row r="106" spans="1:27" x14ac:dyDescent="0.25">
      <c r="B106" t="s">
        <v>130</v>
      </c>
      <c r="C106" t="s">
        <v>113</v>
      </c>
      <c r="D106" t="s">
        <v>131</v>
      </c>
      <c r="E106" s="32">
        <v>3.5000000000000001E-3</v>
      </c>
      <c r="F106" t="s">
        <v>115</v>
      </c>
      <c r="G106" t="s">
        <v>116</v>
      </c>
      <c r="H106" s="33">
        <v>19.55</v>
      </c>
      <c r="I106" t="s">
        <v>117</v>
      </c>
      <c r="J106" s="34">
        <f>ROUND(E106/I103* H106,5)</f>
        <v>6.8430000000000005E-2</v>
      </c>
      <c r="K106" s="35"/>
    </row>
    <row r="107" spans="1:27" x14ac:dyDescent="0.25">
      <c r="D107" s="36" t="s">
        <v>132</v>
      </c>
      <c r="E107" s="35"/>
      <c r="H107" s="35"/>
      <c r="K107" s="33">
        <f>SUM(J105:J106)</f>
        <v>0.26274999999999998</v>
      </c>
    </row>
    <row r="108" spans="1:27" x14ac:dyDescent="0.25">
      <c r="B108" s="24" t="s">
        <v>111</v>
      </c>
      <c r="E108" s="35"/>
      <c r="H108" s="35"/>
      <c r="K108" s="35"/>
    </row>
    <row r="109" spans="1:27" x14ac:dyDescent="0.25">
      <c r="B109" t="s">
        <v>193</v>
      </c>
      <c r="C109" t="s">
        <v>113</v>
      </c>
      <c r="D109" t="s">
        <v>194</v>
      </c>
      <c r="E109" s="32">
        <v>3.5000000000000001E-3</v>
      </c>
      <c r="F109" t="s">
        <v>115</v>
      </c>
      <c r="G109" t="s">
        <v>116</v>
      </c>
      <c r="H109" s="33">
        <v>35.53</v>
      </c>
      <c r="I109" t="s">
        <v>117</v>
      </c>
      <c r="J109" s="34">
        <f>ROUND(E109/I103* H109,5)</f>
        <v>0.12436</v>
      </c>
      <c r="K109" s="35"/>
    </row>
    <row r="110" spans="1:27" x14ac:dyDescent="0.25">
      <c r="D110" s="36" t="s">
        <v>120</v>
      </c>
      <c r="E110" s="35"/>
      <c r="H110" s="35"/>
      <c r="K110" s="33">
        <f>SUM(J109:J109)</f>
        <v>0.12436</v>
      </c>
    </row>
    <row r="111" spans="1:27" x14ac:dyDescent="0.25">
      <c r="B111" s="24" t="s">
        <v>141</v>
      </c>
      <c r="E111" s="35"/>
      <c r="H111" s="35"/>
      <c r="K111" s="35"/>
    </row>
    <row r="112" spans="1:27" x14ac:dyDescent="0.25">
      <c r="B112" t="s">
        <v>195</v>
      </c>
      <c r="C112" t="s">
        <v>171</v>
      </c>
      <c r="D112" t="s">
        <v>196</v>
      </c>
      <c r="E112" s="32">
        <v>3.2599999999999997E-2</v>
      </c>
      <c r="G112" t="s">
        <v>116</v>
      </c>
      <c r="H112" s="33">
        <v>1.64</v>
      </c>
      <c r="I112" t="s">
        <v>117</v>
      </c>
      <c r="J112" s="34">
        <f>ROUND(E112* H112,5)</f>
        <v>5.3460000000000001E-2</v>
      </c>
      <c r="K112" s="35"/>
    </row>
    <row r="113" spans="1:27" x14ac:dyDescent="0.25">
      <c r="B113" t="s">
        <v>197</v>
      </c>
      <c r="C113" t="s">
        <v>171</v>
      </c>
      <c r="D113" t="s">
        <v>198</v>
      </c>
      <c r="E113" s="32">
        <v>4.9000000000000002E-2</v>
      </c>
      <c r="G113" t="s">
        <v>116</v>
      </c>
      <c r="H113" s="33">
        <v>2.58</v>
      </c>
      <c r="I113" t="s">
        <v>117</v>
      </c>
      <c r="J113" s="34">
        <f>ROUND(E113* H113,5)</f>
        <v>0.12642</v>
      </c>
      <c r="K113" s="35"/>
    </row>
    <row r="114" spans="1:27" x14ac:dyDescent="0.25">
      <c r="D114" s="36" t="s">
        <v>146</v>
      </c>
      <c r="E114" s="35"/>
      <c r="H114" s="35"/>
      <c r="K114" s="33">
        <f>SUM(J112:J113)</f>
        <v>0.17988000000000001</v>
      </c>
    </row>
    <row r="115" spans="1:27" x14ac:dyDescent="0.25">
      <c r="E115" s="35"/>
      <c r="H115" s="35"/>
      <c r="K115" s="35"/>
    </row>
    <row r="116" spans="1:27" x14ac:dyDescent="0.25">
      <c r="D116" s="36" t="s">
        <v>147</v>
      </c>
      <c r="E116" s="35"/>
      <c r="H116" s="35">
        <v>1.5</v>
      </c>
      <c r="I116" t="s">
        <v>148</v>
      </c>
      <c r="J116">
        <f>ROUND(H116/100*K107,5)</f>
        <v>3.9399999999999999E-3</v>
      </c>
      <c r="K116" s="35"/>
    </row>
    <row r="117" spans="1:27" x14ac:dyDescent="0.25">
      <c r="D117" s="36" t="s">
        <v>121</v>
      </c>
      <c r="E117" s="35"/>
      <c r="H117" s="35"/>
      <c r="K117" s="37">
        <f>SUM(J104:J116)</f>
        <v>0.57093000000000005</v>
      </c>
    </row>
    <row r="118" spans="1:27" x14ac:dyDescent="0.25">
      <c r="D118" s="36" t="s">
        <v>122</v>
      </c>
      <c r="E118" s="35"/>
      <c r="H118" s="35"/>
      <c r="K118" s="37">
        <f>SUM(K117:K117)</f>
        <v>0.57093000000000005</v>
      </c>
    </row>
    <row r="120" spans="1:27" ht="45" customHeight="1" x14ac:dyDescent="0.25">
      <c r="A120" s="28"/>
      <c r="B120" s="28" t="s">
        <v>199</v>
      </c>
      <c r="C120" s="29" t="s">
        <v>45</v>
      </c>
      <c r="D120" s="7" t="s">
        <v>200</v>
      </c>
      <c r="E120" s="6"/>
      <c r="F120" s="6"/>
      <c r="G120" s="29"/>
      <c r="H120" s="30" t="s">
        <v>108</v>
      </c>
      <c r="I120" s="5">
        <v>1</v>
      </c>
      <c r="J120" s="4"/>
      <c r="K120" s="31">
        <f>ROUND(K131,2)</f>
        <v>20.170000000000002</v>
      </c>
      <c r="L120" s="29"/>
      <c r="M120" s="29"/>
      <c r="N120" s="29"/>
      <c r="O120" s="29"/>
      <c r="P120" s="29"/>
      <c r="Q120" s="29"/>
      <c r="R120" s="29"/>
      <c r="S120" s="29"/>
      <c r="T120" s="29"/>
      <c r="U120" s="29"/>
      <c r="V120" s="29"/>
      <c r="W120" s="29"/>
      <c r="X120" s="29"/>
      <c r="Y120" s="29"/>
      <c r="Z120" s="29"/>
      <c r="AA120" s="29"/>
    </row>
    <row r="121" spans="1:27" x14ac:dyDescent="0.25">
      <c r="B121" s="24" t="s">
        <v>129</v>
      </c>
    </row>
    <row r="122" spans="1:27" x14ac:dyDescent="0.25">
      <c r="B122" t="s">
        <v>201</v>
      </c>
      <c r="C122" t="s">
        <v>113</v>
      </c>
      <c r="D122" t="s">
        <v>202</v>
      </c>
      <c r="E122" s="32">
        <v>0.19</v>
      </c>
      <c r="F122" t="s">
        <v>115</v>
      </c>
      <c r="G122" t="s">
        <v>116</v>
      </c>
      <c r="H122" s="33">
        <v>27.76</v>
      </c>
      <c r="I122" t="s">
        <v>117</v>
      </c>
      <c r="J122" s="34">
        <f>ROUND(E122/I120* H122,5)</f>
        <v>5.2744</v>
      </c>
      <c r="K122" s="35"/>
    </row>
    <row r="123" spans="1:27" x14ac:dyDescent="0.25">
      <c r="B123" t="s">
        <v>130</v>
      </c>
      <c r="C123" t="s">
        <v>113</v>
      </c>
      <c r="D123" t="s">
        <v>131</v>
      </c>
      <c r="E123" s="32">
        <v>9.5000000000000001E-2</v>
      </c>
      <c r="F123" t="s">
        <v>115</v>
      </c>
      <c r="G123" t="s">
        <v>116</v>
      </c>
      <c r="H123" s="33">
        <v>19.55</v>
      </c>
      <c r="I123" t="s">
        <v>117</v>
      </c>
      <c r="J123" s="34">
        <f>ROUND(E123/I120* H123,5)</f>
        <v>1.8572500000000001</v>
      </c>
      <c r="K123" s="35"/>
    </row>
    <row r="124" spans="1:27" x14ac:dyDescent="0.25">
      <c r="D124" s="36" t="s">
        <v>132</v>
      </c>
      <c r="E124" s="35"/>
      <c r="H124" s="35"/>
      <c r="K124" s="33">
        <f>SUM(J122:J123)</f>
        <v>7.1316500000000005</v>
      </c>
    </row>
    <row r="125" spans="1:27" x14ac:dyDescent="0.25">
      <c r="B125" s="24" t="s">
        <v>141</v>
      </c>
      <c r="E125" s="35"/>
      <c r="H125" s="35"/>
      <c r="K125" s="35"/>
    </row>
    <row r="126" spans="1:27" x14ac:dyDescent="0.25">
      <c r="B126" t="s">
        <v>203</v>
      </c>
      <c r="C126" t="s">
        <v>45</v>
      </c>
      <c r="D126" t="s">
        <v>204</v>
      </c>
      <c r="E126" s="32">
        <v>1.05</v>
      </c>
      <c r="G126" t="s">
        <v>116</v>
      </c>
      <c r="H126" s="33">
        <v>12.32</v>
      </c>
      <c r="I126" t="s">
        <v>117</v>
      </c>
      <c r="J126" s="34">
        <f>ROUND(E126* H126,5)</f>
        <v>12.936</v>
      </c>
      <c r="K126" s="35"/>
    </row>
    <row r="127" spans="1:27" x14ac:dyDescent="0.25">
      <c r="D127" s="36" t="s">
        <v>146</v>
      </c>
      <c r="E127" s="35"/>
      <c r="H127" s="35"/>
      <c r="K127" s="33">
        <f>SUM(J126:J126)</f>
        <v>12.936</v>
      </c>
    </row>
    <row r="128" spans="1:27" x14ac:dyDescent="0.25">
      <c r="E128" s="35"/>
      <c r="H128" s="35"/>
      <c r="K128" s="35"/>
    </row>
    <row r="129" spans="1:27" x14ac:dyDescent="0.25">
      <c r="D129" s="36" t="s">
        <v>147</v>
      </c>
      <c r="E129" s="35"/>
      <c r="H129" s="35">
        <v>1.5</v>
      </c>
      <c r="I129" t="s">
        <v>148</v>
      </c>
      <c r="J129">
        <f>ROUND(H129/100*K124,5)</f>
        <v>0.10697</v>
      </c>
      <c r="K129" s="35"/>
    </row>
    <row r="130" spans="1:27" x14ac:dyDescent="0.25">
      <c r="D130" s="36" t="s">
        <v>121</v>
      </c>
      <c r="E130" s="35"/>
      <c r="H130" s="35"/>
      <c r="K130" s="37">
        <f>SUM(J121:J129)</f>
        <v>20.174620000000001</v>
      </c>
    </row>
    <row r="131" spans="1:27" x14ac:dyDescent="0.25">
      <c r="D131" s="36" t="s">
        <v>122</v>
      </c>
      <c r="E131" s="35"/>
      <c r="H131" s="35"/>
      <c r="K131" s="37">
        <f>SUM(K130:K130)</f>
        <v>20.174620000000001</v>
      </c>
    </row>
    <row r="133" spans="1:27" ht="45" customHeight="1" x14ac:dyDescent="0.25">
      <c r="A133" s="28" t="s">
        <v>205</v>
      </c>
      <c r="B133" s="28" t="s">
        <v>53</v>
      </c>
      <c r="C133" s="29" t="s">
        <v>54</v>
      </c>
      <c r="D133" s="7" t="s">
        <v>55</v>
      </c>
      <c r="E133" s="6"/>
      <c r="F133" s="6"/>
      <c r="G133" s="29"/>
      <c r="H133" s="30" t="s">
        <v>108</v>
      </c>
      <c r="I133" s="5">
        <v>1</v>
      </c>
      <c r="J133" s="4"/>
      <c r="K133" s="31">
        <v>400</v>
      </c>
      <c r="L133" s="29"/>
      <c r="M133" s="29"/>
      <c r="N133" s="29"/>
      <c r="O133" s="29"/>
      <c r="P133" s="29"/>
      <c r="Q133" s="29"/>
      <c r="R133" s="29"/>
      <c r="S133" s="29"/>
      <c r="T133" s="29"/>
      <c r="U133" s="29"/>
      <c r="V133" s="29"/>
      <c r="W133" s="29"/>
      <c r="X133" s="29"/>
      <c r="Y133" s="29"/>
      <c r="Z133" s="29"/>
      <c r="AA133" s="29"/>
    </row>
    <row r="134" spans="1:27" ht="45" customHeight="1" x14ac:dyDescent="0.25">
      <c r="A134" s="28" t="s">
        <v>206</v>
      </c>
      <c r="B134" s="28" t="s">
        <v>32</v>
      </c>
      <c r="C134" s="29" t="s">
        <v>28</v>
      </c>
      <c r="D134" s="7" t="s">
        <v>33</v>
      </c>
      <c r="E134" s="6"/>
      <c r="F134" s="6"/>
      <c r="G134" s="29"/>
      <c r="H134" s="30" t="s">
        <v>108</v>
      </c>
      <c r="I134" s="5">
        <v>1</v>
      </c>
      <c r="J134" s="4"/>
      <c r="K134" s="31">
        <v>250</v>
      </c>
      <c r="L134" s="29"/>
      <c r="M134" s="29"/>
      <c r="N134" s="29"/>
      <c r="O134" s="29"/>
      <c r="P134" s="29"/>
      <c r="Q134" s="29"/>
      <c r="R134" s="29"/>
      <c r="S134" s="29"/>
      <c r="T134" s="29"/>
      <c r="U134" s="29"/>
      <c r="V134" s="29"/>
      <c r="W134" s="29"/>
      <c r="X134" s="29"/>
      <c r="Y134" s="29"/>
      <c r="Z134" s="29"/>
      <c r="AA134" s="29"/>
    </row>
    <row r="135" spans="1:27" ht="45" customHeight="1" x14ac:dyDescent="0.25">
      <c r="A135" s="28" t="s">
        <v>207</v>
      </c>
      <c r="B135" s="28" t="s">
        <v>90</v>
      </c>
      <c r="C135" s="29" t="s">
        <v>28</v>
      </c>
      <c r="D135" s="7" t="s">
        <v>91</v>
      </c>
      <c r="E135" s="6"/>
      <c r="F135" s="6"/>
      <c r="G135" s="29"/>
      <c r="H135" s="30" t="s">
        <v>108</v>
      </c>
      <c r="I135" s="5">
        <v>1</v>
      </c>
      <c r="J135" s="4"/>
      <c r="K135" s="31">
        <v>400</v>
      </c>
      <c r="L135" s="29"/>
      <c r="M135" s="29"/>
      <c r="N135" s="29"/>
      <c r="O135" s="29"/>
      <c r="P135" s="29"/>
      <c r="Q135" s="29"/>
      <c r="R135" s="29"/>
      <c r="S135" s="29"/>
      <c r="T135" s="29"/>
      <c r="U135" s="29"/>
      <c r="V135" s="29"/>
      <c r="W135" s="29"/>
      <c r="X135" s="29"/>
      <c r="Y135" s="29"/>
      <c r="Z135" s="29"/>
      <c r="AA135" s="29"/>
    </row>
    <row r="136" spans="1:27" ht="45" customHeight="1" x14ac:dyDescent="0.25">
      <c r="A136" s="28" t="s">
        <v>208</v>
      </c>
      <c r="B136" s="28" t="s">
        <v>97</v>
      </c>
      <c r="C136" s="29" t="s">
        <v>28</v>
      </c>
      <c r="D136" s="7" t="s">
        <v>98</v>
      </c>
      <c r="E136" s="6"/>
      <c r="F136" s="6"/>
      <c r="G136" s="29"/>
      <c r="H136" s="30" t="s">
        <v>108</v>
      </c>
      <c r="I136" s="5">
        <v>1</v>
      </c>
      <c r="J136" s="4"/>
      <c r="K136" s="31">
        <v>400</v>
      </c>
      <c r="L136" s="29"/>
      <c r="M136" s="29"/>
      <c r="N136" s="29"/>
      <c r="O136" s="29"/>
      <c r="P136" s="29"/>
      <c r="Q136" s="29"/>
      <c r="R136" s="29"/>
      <c r="S136" s="29"/>
      <c r="T136" s="29"/>
      <c r="U136" s="29"/>
      <c r="V136" s="29"/>
      <c r="W136" s="29"/>
      <c r="X136" s="29"/>
      <c r="Y136" s="29"/>
      <c r="Z136" s="29"/>
      <c r="AA136" s="29"/>
    </row>
    <row r="137" spans="1:27" ht="45" customHeight="1" x14ac:dyDescent="0.25">
      <c r="A137" s="28" t="s">
        <v>209</v>
      </c>
      <c r="B137" s="28" t="s">
        <v>24</v>
      </c>
      <c r="C137" s="29" t="s">
        <v>25</v>
      </c>
      <c r="D137" s="7" t="s">
        <v>26</v>
      </c>
      <c r="E137" s="6"/>
      <c r="F137" s="6"/>
      <c r="G137" s="29"/>
      <c r="H137" s="30" t="s">
        <v>108</v>
      </c>
      <c r="I137" s="5">
        <v>1</v>
      </c>
      <c r="J137" s="4"/>
      <c r="K137" s="31">
        <f>ROUND(K148,2)</f>
        <v>1.48</v>
      </c>
      <c r="L137" s="29"/>
      <c r="M137" s="29"/>
      <c r="N137" s="29"/>
      <c r="O137" s="29"/>
      <c r="P137" s="29"/>
      <c r="Q137" s="29"/>
      <c r="R137" s="29"/>
      <c r="S137" s="29"/>
      <c r="T137" s="29"/>
      <c r="U137" s="29"/>
      <c r="V137" s="29"/>
      <c r="W137" s="29"/>
      <c r="X137" s="29"/>
      <c r="Y137" s="29"/>
      <c r="Z137" s="29"/>
      <c r="AA137" s="29"/>
    </row>
    <row r="138" spans="1:27" x14ac:dyDescent="0.25">
      <c r="B138" s="24" t="s">
        <v>129</v>
      </c>
    </row>
    <row r="139" spans="1:27" x14ac:dyDescent="0.25">
      <c r="B139" t="s">
        <v>162</v>
      </c>
      <c r="C139" t="s">
        <v>113</v>
      </c>
      <c r="D139" t="s">
        <v>163</v>
      </c>
      <c r="E139" s="32">
        <v>0.03</v>
      </c>
      <c r="F139" t="s">
        <v>115</v>
      </c>
      <c r="G139" t="s">
        <v>116</v>
      </c>
      <c r="H139" s="33">
        <v>23.96</v>
      </c>
      <c r="I139" t="s">
        <v>117</v>
      </c>
      <c r="J139" s="34">
        <f>ROUND(E139/I137* H139,5)</f>
        <v>0.71879999999999999</v>
      </c>
      <c r="K139" s="35"/>
    </row>
    <row r="140" spans="1:27" x14ac:dyDescent="0.25">
      <c r="B140" t="s">
        <v>130</v>
      </c>
      <c r="C140" t="s">
        <v>113</v>
      </c>
      <c r="D140" t="s">
        <v>131</v>
      </c>
      <c r="E140" s="32">
        <v>0.03</v>
      </c>
      <c r="F140" t="s">
        <v>115</v>
      </c>
      <c r="G140" t="s">
        <v>116</v>
      </c>
      <c r="H140" s="33">
        <v>19.55</v>
      </c>
      <c r="I140" t="s">
        <v>117</v>
      </c>
      <c r="J140" s="34">
        <f>ROUND(E140/I137* H140,5)</f>
        <v>0.58650000000000002</v>
      </c>
      <c r="K140" s="35"/>
    </row>
    <row r="141" spans="1:27" x14ac:dyDescent="0.25">
      <c r="D141" s="36" t="s">
        <v>132</v>
      </c>
      <c r="E141" s="35"/>
      <c r="H141" s="35"/>
      <c r="K141" s="33">
        <f>SUM(J139:J140)</f>
        <v>1.3052999999999999</v>
      </c>
    </row>
    <row r="142" spans="1:27" x14ac:dyDescent="0.25">
      <c r="B142" s="24" t="s">
        <v>111</v>
      </c>
      <c r="E142" s="35"/>
      <c r="H142" s="35"/>
      <c r="K142" s="35"/>
    </row>
    <row r="143" spans="1:27" x14ac:dyDescent="0.25">
      <c r="B143" t="s">
        <v>210</v>
      </c>
      <c r="C143" t="s">
        <v>113</v>
      </c>
      <c r="D143" t="s">
        <v>211</v>
      </c>
      <c r="E143" s="32">
        <v>0.03</v>
      </c>
      <c r="F143" t="s">
        <v>115</v>
      </c>
      <c r="G143" t="s">
        <v>116</v>
      </c>
      <c r="H143" s="33">
        <v>5.09</v>
      </c>
      <c r="I143" t="s">
        <v>117</v>
      </c>
      <c r="J143" s="34">
        <f>ROUND(E143/I137* H143,5)</f>
        <v>0.1527</v>
      </c>
      <c r="K143" s="35"/>
    </row>
    <row r="144" spans="1:27" x14ac:dyDescent="0.25">
      <c r="D144" s="36" t="s">
        <v>120</v>
      </c>
      <c r="E144" s="35"/>
      <c r="H144" s="35"/>
      <c r="K144" s="33">
        <f>SUM(J143:J143)</f>
        <v>0.1527</v>
      </c>
    </row>
    <row r="145" spans="1:27" x14ac:dyDescent="0.25">
      <c r="E145" s="35"/>
      <c r="H145" s="35"/>
      <c r="K145" s="35"/>
    </row>
    <row r="146" spans="1:27" x14ac:dyDescent="0.25">
      <c r="D146" s="36" t="s">
        <v>147</v>
      </c>
      <c r="E146" s="35"/>
      <c r="H146" s="35">
        <v>1.5</v>
      </c>
      <c r="I146" t="s">
        <v>148</v>
      </c>
      <c r="J146">
        <f>ROUND(H146/100*K141,5)</f>
        <v>1.958E-2</v>
      </c>
      <c r="K146" s="35"/>
    </row>
    <row r="147" spans="1:27" x14ac:dyDescent="0.25">
      <c r="D147" s="36" t="s">
        <v>121</v>
      </c>
      <c r="E147" s="35"/>
      <c r="H147" s="35"/>
      <c r="K147" s="37">
        <f>SUM(J138:J146)</f>
        <v>1.4775799999999999</v>
      </c>
    </row>
    <row r="148" spans="1:27" x14ac:dyDescent="0.25">
      <c r="D148" s="36" t="s">
        <v>122</v>
      </c>
      <c r="E148" s="35"/>
      <c r="H148" s="35"/>
      <c r="K148" s="37">
        <f>SUM(K147:K147)</f>
        <v>1.4775799999999999</v>
      </c>
    </row>
    <row r="150" spans="1:27" ht="45" customHeight="1" x14ac:dyDescent="0.25">
      <c r="A150" s="28" t="s">
        <v>212</v>
      </c>
      <c r="B150" s="28" t="s">
        <v>17</v>
      </c>
      <c r="C150" s="29" t="s">
        <v>18</v>
      </c>
      <c r="D150" s="7" t="s">
        <v>19</v>
      </c>
      <c r="E150" s="6"/>
      <c r="F150" s="6"/>
      <c r="G150" s="29"/>
      <c r="H150" s="30" t="s">
        <v>108</v>
      </c>
      <c r="I150" s="5">
        <v>1</v>
      </c>
      <c r="J150" s="4"/>
      <c r="K150" s="31">
        <f>ROUND(K155,2)</f>
        <v>7.2</v>
      </c>
      <c r="L150" s="29"/>
      <c r="M150" s="29"/>
      <c r="N150" s="29"/>
      <c r="O150" s="29"/>
      <c r="P150" s="29"/>
      <c r="Q150" s="29"/>
      <c r="R150" s="29"/>
      <c r="S150" s="29"/>
      <c r="T150" s="29"/>
      <c r="U150" s="29"/>
      <c r="V150" s="29"/>
      <c r="W150" s="29"/>
      <c r="X150" s="29"/>
      <c r="Y150" s="29"/>
      <c r="Z150" s="29"/>
      <c r="AA150" s="29"/>
    </row>
    <row r="151" spans="1:27" x14ac:dyDescent="0.25">
      <c r="B151" s="24" t="s">
        <v>111</v>
      </c>
    </row>
    <row r="152" spans="1:27" x14ac:dyDescent="0.25">
      <c r="B152" t="s">
        <v>213</v>
      </c>
      <c r="C152" t="s">
        <v>113</v>
      </c>
      <c r="D152" t="s">
        <v>214</v>
      </c>
      <c r="E152" s="32">
        <v>0.14499999999999999</v>
      </c>
      <c r="F152" t="s">
        <v>115</v>
      </c>
      <c r="G152" t="s">
        <v>116</v>
      </c>
      <c r="H152" s="33">
        <v>49.68</v>
      </c>
      <c r="I152" t="s">
        <v>117</v>
      </c>
      <c r="J152" s="34">
        <f>ROUND(E152/I150* H152,5)</f>
        <v>7.2035999999999998</v>
      </c>
      <c r="K152" s="35"/>
    </row>
    <row r="153" spans="1:27" x14ac:dyDescent="0.25">
      <c r="D153" s="36" t="s">
        <v>120</v>
      </c>
      <c r="E153" s="35"/>
      <c r="H153" s="35"/>
      <c r="K153" s="33">
        <f>SUM(J152:J152)</f>
        <v>7.2035999999999998</v>
      </c>
    </row>
    <row r="154" spans="1:27" x14ac:dyDescent="0.25">
      <c r="D154" s="36" t="s">
        <v>121</v>
      </c>
      <c r="E154" s="35"/>
      <c r="H154" s="35"/>
      <c r="K154" s="37">
        <f>SUM(J151:J153)</f>
        <v>7.2035999999999998</v>
      </c>
    </row>
    <row r="155" spans="1:27" x14ac:dyDescent="0.25">
      <c r="D155" s="36" t="s">
        <v>122</v>
      </c>
      <c r="E155" s="35"/>
      <c r="H155" s="35"/>
      <c r="K155" s="37">
        <f>SUM(K154:K154)</f>
        <v>7.2035999999999998</v>
      </c>
    </row>
    <row r="157" spans="1:27" ht="45" customHeight="1" x14ac:dyDescent="0.25">
      <c r="A157" s="28" t="s">
        <v>215</v>
      </c>
      <c r="B157" s="28" t="s">
        <v>40</v>
      </c>
      <c r="C157" s="29" t="s">
        <v>18</v>
      </c>
      <c r="D157" s="7" t="s">
        <v>41</v>
      </c>
      <c r="E157" s="6"/>
      <c r="F157" s="6"/>
      <c r="G157" s="29"/>
      <c r="H157" s="30" t="s">
        <v>108</v>
      </c>
      <c r="I157" s="5">
        <v>1</v>
      </c>
      <c r="J157" s="4"/>
      <c r="K157" s="31">
        <f>ROUND(K162,2)</f>
        <v>7.2</v>
      </c>
      <c r="L157" s="29"/>
      <c r="M157" s="29"/>
      <c r="N157" s="29"/>
      <c r="O157" s="29"/>
      <c r="P157" s="29"/>
      <c r="Q157" s="29"/>
      <c r="R157" s="29"/>
      <c r="S157" s="29"/>
      <c r="T157" s="29"/>
      <c r="U157" s="29"/>
      <c r="V157" s="29"/>
      <c r="W157" s="29"/>
      <c r="X157" s="29"/>
      <c r="Y157" s="29"/>
      <c r="Z157" s="29"/>
      <c r="AA157" s="29"/>
    </row>
    <row r="158" spans="1:27" x14ac:dyDescent="0.25">
      <c r="B158" s="24" t="s">
        <v>111</v>
      </c>
    </row>
    <row r="159" spans="1:27" x14ac:dyDescent="0.25">
      <c r="B159" t="s">
        <v>213</v>
      </c>
      <c r="C159" t="s">
        <v>113</v>
      </c>
      <c r="D159" t="s">
        <v>214</v>
      </c>
      <c r="E159" s="32">
        <v>0.14499999999999999</v>
      </c>
      <c r="F159" t="s">
        <v>115</v>
      </c>
      <c r="G159" t="s">
        <v>116</v>
      </c>
      <c r="H159" s="33">
        <v>49.68</v>
      </c>
      <c r="I159" t="s">
        <v>117</v>
      </c>
      <c r="J159" s="34">
        <f>ROUND(E159/I157* H159,5)</f>
        <v>7.2035999999999998</v>
      </c>
      <c r="K159" s="35"/>
    </row>
    <row r="160" spans="1:27" x14ac:dyDescent="0.25">
      <c r="D160" s="36" t="s">
        <v>120</v>
      </c>
      <c r="E160" s="35"/>
      <c r="H160" s="35"/>
      <c r="K160" s="33">
        <f>SUM(J159:J159)</f>
        <v>7.2035999999999998</v>
      </c>
    </row>
    <row r="161" spans="1:27" x14ac:dyDescent="0.25">
      <c r="D161" s="36" t="s">
        <v>121</v>
      </c>
      <c r="E161" s="35"/>
      <c r="H161" s="35"/>
      <c r="K161" s="37">
        <f>SUM(J158:J160)</f>
        <v>7.2035999999999998</v>
      </c>
    </row>
    <row r="162" spans="1:27" x14ac:dyDescent="0.25">
      <c r="D162" s="36" t="s">
        <v>122</v>
      </c>
      <c r="E162" s="35"/>
      <c r="H162" s="35"/>
      <c r="K162" s="37">
        <f>SUM(K161:K161)</f>
        <v>7.2035999999999998</v>
      </c>
    </row>
    <row r="164" spans="1:27" ht="45" customHeight="1" x14ac:dyDescent="0.25">
      <c r="A164" s="28" t="s">
        <v>216</v>
      </c>
      <c r="B164" s="28" t="s">
        <v>20</v>
      </c>
      <c r="C164" s="29" t="s">
        <v>18</v>
      </c>
      <c r="D164" s="7" t="s">
        <v>21</v>
      </c>
      <c r="E164" s="6"/>
      <c r="F164" s="6"/>
      <c r="G164" s="29"/>
      <c r="H164" s="30" t="s">
        <v>108</v>
      </c>
      <c r="I164" s="5">
        <v>1</v>
      </c>
      <c r="J164" s="4"/>
      <c r="K164" s="31">
        <f>ROUND(K175,2)</f>
        <v>19.53</v>
      </c>
      <c r="L164" s="29"/>
      <c r="M164" s="29"/>
      <c r="N164" s="29"/>
      <c r="O164" s="29"/>
      <c r="P164" s="29"/>
      <c r="Q164" s="29"/>
      <c r="R164" s="29"/>
      <c r="S164" s="29"/>
      <c r="T164" s="29"/>
      <c r="U164" s="29"/>
      <c r="V164" s="29"/>
      <c r="W164" s="29"/>
      <c r="X164" s="29"/>
      <c r="Y164" s="29"/>
      <c r="Z164" s="29"/>
      <c r="AA164" s="29"/>
    </row>
    <row r="165" spans="1:27" x14ac:dyDescent="0.25">
      <c r="B165" s="24" t="s">
        <v>129</v>
      </c>
    </row>
    <row r="166" spans="1:27" x14ac:dyDescent="0.25">
      <c r="B166" t="s">
        <v>162</v>
      </c>
      <c r="C166" t="s">
        <v>113</v>
      </c>
      <c r="D166" t="s">
        <v>163</v>
      </c>
      <c r="E166" s="32">
        <v>0.55000000000000004</v>
      </c>
      <c r="F166" t="s">
        <v>115</v>
      </c>
      <c r="G166" t="s">
        <v>116</v>
      </c>
      <c r="H166" s="33">
        <v>23.96</v>
      </c>
      <c r="I166" t="s">
        <v>117</v>
      </c>
      <c r="J166" s="34">
        <f>ROUND(E166/I164* H166,5)</f>
        <v>13.178000000000001</v>
      </c>
      <c r="K166" s="35"/>
    </row>
    <row r="167" spans="1:27" x14ac:dyDescent="0.25">
      <c r="D167" s="36" t="s">
        <v>132</v>
      </c>
      <c r="E167" s="35"/>
      <c r="H167" s="35"/>
      <c r="K167" s="33">
        <f>SUM(J166:J166)</f>
        <v>13.178000000000001</v>
      </c>
    </row>
    <row r="168" spans="1:27" x14ac:dyDescent="0.25">
      <c r="B168" s="24" t="s">
        <v>111</v>
      </c>
      <c r="E168" s="35"/>
      <c r="H168" s="35"/>
      <c r="K168" s="35"/>
    </row>
    <row r="169" spans="1:27" x14ac:dyDescent="0.25">
      <c r="B169" t="s">
        <v>118</v>
      </c>
      <c r="C169" t="s">
        <v>113</v>
      </c>
      <c r="D169" t="s">
        <v>119</v>
      </c>
      <c r="E169" s="32">
        <v>0.06</v>
      </c>
      <c r="F169" t="s">
        <v>115</v>
      </c>
      <c r="G169" t="s">
        <v>116</v>
      </c>
      <c r="H169" s="33">
        <v>52.25</v>
      </c>
      <c r="I169" t="s">
        <v>117</v>
      </c>
      <c r="J169" s="34">
        <f>ROUND(E169/I164* H169,5)</f>
        <v>3.1349999999999998</v>
      </c>
      <c r="K169" s="35"/>
    </row>
    <row r="170" spans="1:27" x14ac:dyDescent="0.25">
      <c r="B170" t="s">
        <v>217</v>
      </c>
      <c r="C170" t="s">
        <v>113</v>
      </c>
      <c r="D170" t="s">
        <v>218</v>
      </c>
      <c r="E170" s="32">
        <v>0.55000000000000004</v>
      </c>
      <c r="F170" t="s">
        <v>115</v>
      </c>
      <c r="G170" t="s">
        <v>116</v>
      </c>
      <c r="H170" s="33">
        <v>5.49</v>
      </c>
      <c r="I170" t="s">
        <v>117</v>
      </c>
      <c r="J170" s="34">
        <f>ROUND(E170/I164* H170,5)</f>
        <v>3.0194999999999999</v>
      </c>
      <c r="K170" s="35"/>
    </row>
    <row r="171" spans="1:27" x14ac:dyDescent="0.25">
      <c r="D171" s="36" t="s">
        <v>120</v>
      </c>
      <c r="E171" s="35"/>
      <c r="H171" s="35"/>
      <c r="K171" s="33">
        <f>SUM(J169:J170)</f>
        <v>6.1544999999999996</v>
      </c>
    </row>
    <row r="172" spans="1:27" x14ac:dyDescent="0.25">
      <c r="E172" s="35"/>
      <c r="H172" s="35"/>
      <c r="K172" s="35"/>
    </row>
    <row r="173" spans="1:27" x14ac:dyDescent="0.25">
      <c r="D173" s="36" t="s">
        <v>147</v>
      </c>
      <c r="E173" s="35"/>
      <c r="H173" s="35">
        <v>1.5</v>
      </c>
      <c r="I173" t="s">
        <v>148</v>
      </c>
      <c r="J173">
        <f>ROUND(H173/100*K167,5)</f>
        <v>0.19767000000000001</v>
      </c>
      <c r="K173" s="35"/>
    </row>
    <row r="174" spans="1:27" x14ac:dyDescent="0.25">
      <c r="D174" s="36" t="s">
        <v>121</v>
      </c>
      <c r="E174" s="35"/>
      <c r="H174" s="35"/>
      <c r="K174" s="37">
        <f>SUM(J165:J173)</f>
        <v>19.530170000000002</v>
      </c>
    </row>
    <row r="175" spans="1:27" x14ac:dyDescent="0.25">
      <c r="D175" s="36" t="s">
        <v>122</v>
      </c>
      <c r="E175" s="35"/>
      <c r="H175" s="35"/>
      <c r="K175" s="37">
        <f>SUM(K174:K174)</f>
        <v>19.530170000000002</v>
      </c>
    </row>
    <row r="177" spans="1:27" ht="45" customHeight="1" x14ac:dyDescent="0.25">
      <c r="A177" s="28" t="s">
        <v>219</v>
      </c>
      <c r="B177" s="28" t="s">
        <v>42</v>
      </c>
      <c r="C177" s="29" t="s">
        <v>18</v>
      </c>
      <c r="D177" s="7" t="s">
        <v>43</v>
      </c>
      <c r="E177" s="6"/>
      <c r="F177" s="6"/>
      <c r="G177" s="29"/>
      <c r="H177" s="30" t="s">
        <v>108</v>
      </c>
      <c r="I177" s="5">
        <v>1</v>
      </c>
      <c r="J177" s="4"/>
      <c r="K177" s="31">
        <f>ROUND(K191,2)</f>
        <v>29.15</v>
      </c>
      <c r="L177" s="29"/>
      <c r="M177" s="29"/>
      <c r="N177" s="29"/>
      <c r="O177" s="29"/>
      <c r="P177" s="29"/>
      <c r="Q177" s="29"/>
      <c r="R177" s="29"/>
      <c r="S177" s="29"/>
      <c r="T177" s="29"/>
      <c r="U177" s="29"/>
      <c r="V177" s="29"/>
      <c r="W177" s="29"/>
      <c r="X177" s="29"/>
      <c r="Y177" s="29"/>
      <c r="Z177" s="29"/>
      <c r="AA177" s="29"/>
    </row>
    <row r="178" spans="1:27" x14ac:dyDescent="0.25">
      <c r="B178" s="24" t="s">
        <v>129</v>
      </c>
    </row>
    <row r="179" spans="1:27" x14ac:dyDescent="0.25">
      <c r="B179" t="s">
        <v>162</v>
      </c>
      <c r="C179" t="s">
        <v>113</v>
      </c>
      <c r="D179" t="s">
        <v>163</v>
      </c>
      <c r="E179" s="32">
        <v>0.26</v>
      </c>
      <c r="F179" t="s">
        <v>115</v>
      </c>
      <c r="G179" t="s">
        <v>116</v>
      </c>
      <c r="H179" s="33">
        <v>23.96</v>
      </c>
      <c r="I179" t="s">
        <v>117</v>
      </c>
      <c r="J179" s="34">
        <f>ROUND(E179/I177* H179,5)</f>
        <v>6.2295999999999996</v>
      </c>
      <c r="K179" s="35"/>
    </row>
    <row r="180" spans="1:27" x14ac:dyDescent="0.25">
      <c r="D180" s="36" t="s">
        <v>132</v>
      </c>
      <c r="E180" s="35"/>
      <c r="H180" s="35"/>
      <c r="K180" s="33">
        <f>SUM(J179:J179)</f>
        <v>6.2295999999999996</v>
      </c>
    </row>
    <row r="181" spans="1:27" x14ac:dyDescent="0.25">
      <c r="B181" s="24" t="s">
        <v>111</v>
      </c>
      <c r="E181" s="35"/>
      <c r="H181" s="35"/>
      <c r="K181" s="35"/>
    </row>
    <row r="182" spans="1:27" x14ac:dyDescent="0.25">
      <c r="B182" t="s">
        <v>217</v>
      </c>
      <c r="C182" t="s">
        <v>113</v>
      </c>
      <c r="D182" t="s">
        <v>218</v>
      </c>
      <c r="E182" s="32">
        <v>0.25</v>
      </c>
      <c r="F182" t="s">
        <v>115</v>
      </c>
      <c r="G182" t="s">
        <v>116</v>
      </c>
      <c r="H182" s="33">
        <v>5.49</v>
      </c>
      <c r="I182" t="s">
        <v>117</v>
      </c>
      <c r="J182" s="34">
        <f>ROUND(E182/I177* H182,5)</f>
        <v>1.3725000000000001</v>
      </c>
      <c r="K182" s="35"/>
    </row>
    <row r="183" spans="1:27" x14ac:dyDescent="0.25">
      <c r="B183" t="s">
        <v>118</v>
      </c>
      <c r="C183" t="s">
        <v>113</v>
      </c>
      <c r="D183" t="s">
        <v>119</v>
      </c>
      <c r="E183" s="32">
        <v>0.06</v>
      </c>
      <c r="F183" t="s">
        <v>115</v>
      </c>
      <c r="G183" t="s">
        <v>116</v>
      </c>
      <c r="H183" s="33">
        <v>52.25</v>
      </c>
      <c r="I183" t="s">
        <v>117</v>
      </c>
      <c r="J183" s="34">
        <f>ROUND(E183/I177* H183,5)</f>
        <v>3.1349999999999998</v>
      </c>
      <c r="K183" s="35"/>
    </row>
    <row r="184" spans="1:27" x14ac:dyDescent="0.25">
      <c r="D184" s="36" t="s">
        <v>120</v>
      </c>
      <c r="E184" s="35"/>
      <c r="H184" s="35"/>
      <c r="K184" s="33">
        <f>SUM(J182:J183)</f>
        <v>4.5075000000000003</v>
      </c>
    </row>
    <row r="185" spans="1:27" x14ac:dyDescent="0.25">
      <c r="B185" s="24" t="s">
        <v>141</v>
      </c>
      <c r="E185" s="35"/>
      <c r="H185" s="35"/>
      <c r="K185" s="35"/>
    </row>
    <row r="186" spans="1:27" x14ac:dyDescent="0.25">
      <c r="B186" t="s">
        <v>220</v>
      </c>
      <c r="C186" t="s">
        <v>154</v>
      </c>
      <c r="D186" t="s">
        <v>221</v>
      </c>
      <c r="E186" s="32">
        <v>1.65</v>
      </c>
      <c r="G186" t="s">
        <v>116</v>
      </c>
      <c r="H186" s="33">
        <v>11.1</v>
      </c>
      <c r="I186" t="s">
        <v>117</v>
      </c>
      <c r="J186" s="34">
        <f>ROUND(E186* H186,5)</f>
        <v>18.315000000000001</v>
      </c>
      <c r="K186" s="35"/>
    </row>
    <row r="187" spans="1:27" x14ac:dyDescent="0.25">
      <c r="D187" s="36" t="s">
        <v>146</v>
      </c>
      <c r="E187" s="35"/>
      <c r="H187" s="35"/>
      <c r="K187" s="33">
        <f>SUM(J186:J186)</f>
        <v>18.315000000000001</v>
      </c>
    </row>
    <row r="188" spans="1:27" x14ac:dyDescent="0.25">
      <c r="E188" s="35"/>
      <c r="H188" s="35"/>
      <c r="K188" s="35"/>
    </row>
    <row r="189" spans="1:27" x14ac:dyDescent="0.25">
      <c r="D189" s="36" t="s">
        <v>147</v>
      </c>
      <c r="E189" s="35"/>
      <c r="H189" s="35">
        <v>1.5</v>
      </c>
      <c r="I189" t="s">
        <v>148</v>
      </c>
      <c r="J189">
        <f>ROUND(H189/100*K180,5)</f>
        <v>9.3439999999999995E-2</v>
      </c>
      <c r="K189" s="35"/>
    </row>
    <row r="190" spans="1:27" x14ac:dyDescent="0.25">
      <c r="D190" s="36" t="s">
        <v>121</v>
      </c>
      <c r="E190" s="35"/>
      <c r="H190" s="35"/>
      <c r="K190" s="37">
        <f>SUM(J178:J189)</f>
        <v>29.145540000000004</v>
      </c>
    </row>
    <row r="191" spans="1:27" x14ac:dyDescent="0.25">
      <c r="D191" s="36" t="s">
        <v>122</v>
      </c>
      <c r="E191" s="35"/>
      <c r="H191" s="35"/>
      <c r="K191" s="37">
        <f>SUM(K190:K190)</f>
        <v>29.145540000000004</v>
      </c>
    </row>
    <row r="193" spans="1:27" ht="45" customHeight="1" x14ac:dyDescent="0.25">
      <c r="A193" s="28" t="s">
        <v>222</v>
      </c>
      <c r="B193" s="28" t="s">
        <v>22</v>
      </c>
      <c r="C193" s="29" t="s">
        <v>18</v>
      </c>
      <c r="D193" s="7" t="s">
        <v>23</v>
      </c>
      <c r="E193" s="6"/>
      <c r="F193" s="6"/>
      <c r="G193" s="29"/>
      <c r="H193" s="30" t="s">
        <v>108</v>
      </c>
      <c r="I193" s="5">
        <v>1</v>
      </c>
      <c r="J193" s="4"/>
      <c r="K193" s="31">
        <f>ROUND(K207,2)</f>
        <v>31.34</v>
      </c>
      <c r="L193" s="29"/>
      <c r="M193" s="29"/>
      <c r="N193" s="29"/>
      <c r="O193" s="29"/>
      <c r="P193" s="29"/>
      <c r="Q193" s="29"/>
      <c r="R193" s="29"/>
      <c r="S193" s="29"/>
      <c r="T193" s="29"/>
      <c r="U193" s="29"/>
      <c r="V193" s="29"/>
      <c r="W193" s="29"/>
      <c r="X193" s="29"/>
      <c r="Y193" s="29"/>
      <c r="Z193" s="29"/>
      <c r="AA193" s="29"/>
    </row>
    <row r="194" spans="1:27" x14ac:dyDescent="0.25">
      <c r="B194" s="24" t="s">
        <v>129</v>
      </c>
    </row>
    <row r="195" spans="1:27" x14ac:dyDescent="0.25">
      <c r="B195" t="s">
        <v>162</v>
      </c>
      <c r="C195" t="s">
        <v>113</v>
      </c>
      <c r="D195" t="s">
        <v>163</v>
      </c>
      <c r="E195" s="32">
        <v>0.2</v>
      </c>
      <c r="F195" t="s">
        <v>115</v>
      </c>
      <c r="G195" t="s">
        <v>116</v>
      </c>
      <c r="H195" s="33">
        <v>23.96</v>
      </c>
      <c r="I195" t="s">
        <v>117</v>
      </c>
      <c r="J195" s="34">
        <f>ROUND(E195/I193* H195,5)</f>
        <v>4.7919999999999998</v>
      </c>
      <c r="K195" s="35"/>
    </row>
    <row r="196" spans="1:27" x14ac:dyDescent="0.25">
      <c r="D196" s="36" t="s">
        <v>132</v>
      </c>
      <c r="E196" s="35"/>
      <c r="H196" s="35"/>
      <c r="K196" s="33">
        <f>SUM(J195:J195)</f>
        <v>4.7919999999999998</v>
      </c>
    </row>
    <row r="197" spans="1:27" x14ac:dyDescent="0.25">
      <c r="B197" s="24" t="s">
        <v>111</v>
      </c>
      <c r="E197" s="35"/>
      <c r="H197" s="35"/>
      <c r="K197" s="35"/>
    </row>
    <row r="198" spans="1:27" x14ac:dyDescent="0.25">
      <c r="B198" t="s">
        <v>217</v>
      </c>
      <c r="C198" t="s">
        <v>113</v>
      </c>
      <c r="D198" t="s">
        <v>218</v>
      </c>
      <c r="E198" s="32">
        <v>0.2</v>
      </c>
      <c r="F198" t="s">
        <v>115</v>
      </c>
      <c r="G198" t="s">
        <v>116</v>
      </c>
      <c r="H198" s="33">
        <v>5.49</v>
      </c>
      <c r="I198" t="s">
        <v>117</v>
      </c>
      <c r="J198" s="34">
        <f>ROUND(E198/I193* H198,5)</f>
        <v>1.0980000000000001</v>
      </c>
      <c r="K198" s="35"/>
    </row>
    <row r="199" spans="1:27" x14ac:dyDescent="0.25">
      <c r="B199" t="s">
        <v>118</v>
      </c>
      <c r="C199" t="s">
        <v>113</v>
      </c>
      <c r="D199" t="s">
        <v>119</v>
      </c>
      <c r="E199" s="32">
        <v>0.1208</v>
      </c>
      <c r="F199" t="s">
        <v>115</v>
      </c>
      <c r="G199" t="s">
        <v>116</v>
      </c>
      <c r="H199" s="33">
        <v>52.25</v>
      </c>
      <c r="I199" t="s">
        <v>117</v>
      </c>
      <c r="J199" s="34">
        <f>ROUND(E199/I193* H199,5)</f>
        <v>6.3117999999999999</v>
      </c>
      <c r="K199" s="35"/>
    </row>
    <row r="200" spans="1:27" x14ac:dyDescent="0.25">
      <c r="D200" s="36" t="s">
        <v>120</v>
      </c>
      <c r="E200" s="35"/>
      <c r="H200" s="35"/>
      <c r="K200" s="33">
        <f>SUM(J198:J199)</f>
        <v>7.4097999999999997</v>
      </c>
    </row>
    <row r="201" spans="1:27" x14ac:dyDescent="0.25">
      <c r="B201" s="24" t="s">
        <v>141</v>
      </c>
      <c r="E201" s="35"/>
      <c r="H201" s="35"/>
      <c r="K201" s="35"/>
    </row>
    <row r="202" spans="1:27" x14ac:dyDescent="0.25">
      <c r="B202" t="s">
        <v>223</v>
      </c>
      <c r="C202" t="s">
        <v>18</v>
      </c>
      <c r="D202" t="s">
        <v>224</v>
      </c>
      <c r="E202" s="32">
        <v>1.1499999999999999</v>
      </c>
      <c r="G202" t="s">
        <v>116</v>
      </c>
      <c r="H202" s="33">
        <v>16.579999999999998</v>
      </c>
      <c r="I202" t="s">
        <v>117</v>
      </c>
      <c r="J202" s="34">
        <f>ROUND(E202* H202,5)</f>
        <v>19.067</v>
      </c>
      <c r="K202" s="35"/>
    </row>
    <row r="203" spans="1:27" x14ac:dyDescent="0.25">
      <c r="D203" s="36" t="s">
        <v>146</v>
      </c>
      <c r="E203" s="35"/>
      <c r="H203" s="35"/>
      <c r="K203" s="33">
        <f>SUM(J202:J202)</f>
        <v>19.067</v>
      </c>
    </row>
    <row r="204" spans="1:27" x14ac:dyDescent="0.25">
      <c r="E204" s="35"/>
      <c r="H204" s="35"/>
      <c r="K204" s="35"/>
    </row>
    <row r="205" spans="1:27" x14ac:dyDescent="0.25">
      <c r="D205" s="36" t="s">
        <v>147</v>
      </c>
      <c r="E205" s="35"/>
      <c r="H205" s="35">
        <v>1.5</v>
      </c>
      <c r="I205" t="s">
        <v>148</v>
      </c>
      <c r="J205">
        <f>ROUND(H205/100*K196,5)</f>
        <v>7.1879999999999999E-2</v>
      </c>
      <c r="K205" s="35"/>
    </row>
    <row r="206" spans="1:27" x14ac:dyDescent="0.25">
      <c r="D206" s="36" t="s">
        <v>121</v>
      </c>
      <c r="E206" s="35"/>
      <c r="H206" s="35"/>
      <c r="K206" s="37">
        <f>SUM(J194:J205)</f>
        <v>31.340679999999999</v>
      </c>
    </row>
    <row r="207" spans="1:27" x14ac:dyDescent="0.25">
      <c r="D207" s="36" t="s">
        <v>122</v>
      </c>
      <c r="E207" s="35"/>
      <c r="H207" s="35"/>
      <c r="K207" s="37">
        <f>SUM(K206:K206)</f>
        <v>31.340679999999999</v>
      </c>
    </row>
    <row r="209" spans="1:27" ht="45" customHeight="1" x14ac:dyDescent="0.25">
      <c r="A209" s="28" t="s">
        <v>225</v>
      </c>
      <c r="B209" s="28" t="s">
        <v>59</v>
      </c>
      <c r="C209" s="29" t="s">
        <v>18</v>
      </c>
      <c r="D209" s="7" t="s">
        <v>60</v>
      </c>
      <c r="E209" s="6"/>
      <c r="F209" s="6"/>
      <c r="G209" s="29"/>
      <c r="H209" s="30" t="s">
        <v>108</v>
      </c>
      <c r="I209" s="5">
        <v>1</v>
      </c>
      <c r="J209" s="4"/>
      <c r="K209" s="31">
        <f>ROUND(K214,2)</f>
        <v>13.35</v>
      </c>
      <c r="L209" s="29"/>
      <c r="M209" s="29"/>
      <c r="N209" s="29"/>
      <c r="O209" s="29"/>
      <c r="P209" s="29"/>
      <c r="Q209" s="29"/>
      <c r="R209" s="29"/>
      <c r="S209" s="29"/>
      <c r="T209" s="29"/>
      <c r="U209" s="29"/>
      <c r="V209" s="29"/>
      <c r="W209" s="29"/>
      <c r="X209" s="29"/>
      <c r="Y209" s="29"/>
      <c r="Z209" s="29"/>
      <c r="AA209" s="29"/>
    </row>
    <row r="210" spans="1:27" x14ac:dyDescent="0.25">
      <c r="B210" s="24" t="s">
        <v>111</v>
      </c>
    </row>
    <row r="211" spans="1:27" x14ac:dyDescent="0.25">
      <c r="B211" t="s">
        <v>226</v>
      </c>
      <c r="C211" t="s">
        <v>113</v>
      </c>
      <c r="D211" t="s">
        <v>227</v>
      </c>
      <c r="E211" s="32">
        <v>0.28000000000000003</v>
      </c>
      <c r="F211" t="s">
        <v>115</v>
      </c>
      <c r="G211" t="s">
        <v>116</v>
      </c>
      <c r="H211" s="33">
        <v>47.68</v>
      </c>
      <c r="I211" t="s">
        <v>117</v>
      </c>
      <c r="J211" s="34">
        <f>ROUND(E211/I209* H211,5)</f>
        <v>13.3504</v>
      </c>
      <c r="K211" s="35"/>
    </row>
    <row r="212" spans="1:27" x14ac:dyDescent="0.25">
      <c r="D212" s="36" t="s">
        <v>120</v>
      </c>
      <c r="E212" s="35"/>
      <c r="H212" s="35"/>
      <c r="K212" s="33">
        <f>SUM(J211:J211)</f>
        <v>13.3504</v>
      </c>
    </row>
    <row r="213" spans="1:27" x14ac:dyDescent="0.25">
      <c r="D213" s="36" t="s">
        <v>121</v>
      </c>
      <c r="E213" s="35"/>
      <c r="H213" s="35"/>
      <c r="K213" s="37">
        <f>SUM(J210:J212)</f>
        <v>13.3504</v>
      </c>
    </row>
    <row r="214" spans="1:27" x14ac:dyDescent="0.25">
      <c r="D214" s="36" t="s">
        <v>122</v>
      </c>
      <c r="E214" s="35"/>
      <c r="H214" s="35"/>
      <c r="K214" s="37">
        <f>SUM(K213:K213)</f>
        <v>13.3504</v>
      </c>
    </row>
    <row r="216" spans="1:27" ht="45" customHeight="1" x14ac:dyDescent="0.25">
      <c r="A216" s="28" t="s">
        <v>228</v>
      </c>
      <c r="B216" s="28" t="s">
        <v>61</v>
      </c>
      <c r="C216" s="29" t="s">
        <v>18</v>
      </c>
      <c r="D216" s="7" t="s">
        <v>62</v>
      </c>
      <c r="E216" s="6"/>
      <c r="F216" s="6"/>
      <c r="G216" s="29"/>
      <c r="H216" s="30" t="s">
        <v>108</v>
      </c>
      <c r="I216" s="5">
        <v>1</v>
      </c>
      <c r="J216" s="4"/>
      <c r="K216" s="31">
        <f>ROUND(K221,2)</f>
        <v>15.95</v>
      </c>
      <c r="L216" s="29"/>
      <c r="M216" s="29"/>
      <c r="N216" s="29"/>
      <c r="O216" s="29"/>
      <c r="P216" s="29"/>
      <c r="Q216" s="29"/>
      <c r="R216" s="29"/>
      <c r="S216" s="29"/>
      <c r="T216" s="29"/>
      <c r="U216" s="29"/>
      <c r="V216" s="29"/>
      <c r="W216" s="29"/>
      <c r="X216" s="29"/>
      <c r="Y216" s="29"/>
      <c r="Z216" s="29"/>
      <c r="AA216" s="29"/>
    </row>
    <row r="217" spans="1:27" x14ac:dyDescent="0.25">
      <c r="B217" s="24" t="s">
        <v>141</v>
      </c>
    </row>
    <row r="218" spans="1:27" x14ac:dyDescent="0.25">
      <c r="B218" t="s">
        <v>229</v>
      </c>
      <c r="C218" t="s">
        <v>154</v>
      </c>
      <c r="D218" t="s">
        <v>62</v>
      </c>
      <c r="E218" s="32">
        <v>1.45</v>
      </c>
      <c r="G218" t="s">
        <v>116</v>
      </c>
      <c r="H218" s="33">
        <v>11</v>
      </c>
      <c r="I218" t="s">
        <v>117</v>
      </c>
      <c r="J218" s="34">
        <f>ROUND(E218* H218,5)</f>
        <v>15.95</v>
      </c>
      <c r="K218" s="35"/>
    </row>
    <row r="219" spans="1:27" x14ac:dyDescent="0.25">
      <c r="D219" s="36" t="s">
        <v>146</v>
      </c>
      <c r="E219" s="35"/>
      <c r="H219" s="35"/>
      <c r="K219" s="33">
        <f>SUM(J218:J218)</f>
        <v>15.95</v>
      </c>
    </row>
    <row r="220" spans="1:27" x14ac:dyDescent="0.25">
      <c r="D220" s="36" t="s">
        <v>121</v>
      </c>
      <c r="E220" s="35"/>
      <c r="H220" s="35"/>
      <c r="K220" s="37">
        <f>SUM(J217:J219)</f>
        <v>15.95</v>
      </c>
    </row>
    <row r="221" spans="1:27" x14ac:dyDescent="0.25">
      <c r="D221" s="36" t="s">
        <v>122</v>
      </c>
      <c r="E221" s="35"/>
      <c r="H221" s="35"/>
      <c r="K221" s="37">
        <f>SUM(K220:K220)</f>
        <v>15.95</v>
      </c>
    </row>
    <row r="223" spans="1:27" ht="45" customHeight="1" x14ac:dyDescent="0.25">
      <c r="A223" s="28" t="s">
        <v>230</v>
      </c>
      <c r="B223" s="28" t="s">
        <v>63</v>
      </c>
      <c r="C223" s="29" t="s">
        <v>18</v>
      </c>
      <c r="D223" s="7" t="s">
        <v>64</v>
      </c>
      <c r="E223" s="6"/>
      <c r="F223" s="6"/>
      <c r="G223" s="29"/>
      <c r="H223" s="30" t="s">
        <v>108</v>
      </c>
      <c r="I223" s="5">
        <v>1</v>
      </c>
      <c r="J223" s="4"/>
      <c r="K223" s="31">
        <f>ROUND(K228,2)</f>
        <v>9.18</v>
      </c>
      <c r="L223" s="29"/>
      <c r="M223" s="29"/>
      <c r="N223" s="29"/>
      <c r="O223" s="29"/>
      <c r="P223" s="29"/>
      <c r="Q223" s="29"/>
      <c r="R223" s="29"/>
      <c r="S223" s="29"/>
      <c r="T223" s="29"/>
      <c r="U223" s="29"/>
      <c r="V223" s="29"/>
      <c r="W223" s="29"/>
      <c r="X223" s="29"/>
      <c r="Y223" s="29"/>
      <c r="Z223" s="29"/>
      <c r="AA223" s="29"/>
    </row>
    <row r="224" spans="1:27" x14ac:dyDescent="0.25">
      <c r="B224" s="24" t="s">
        <v>141</v>
      </c>
    </row>
    <row r="225" spans="1:27" x14ac:dyDescent="0.25">
      <c r="B225" t="s">
        <v>231</v>
      </c>
      <c r="C225" t="s">
        <v>154</v>
      </c>
      <c r="D225" t="s">
        <v>232</v>
      </c>
      <c r="E225" s="32">
        <v>2.1</v>
      </c>
      <c r="G225" t="s">
        <v>116</v>
      </c>
      <c r="H225" s="33">
        <v>4.37</v>
      </c>
      <c r="I225" t="s">
        <v>117</v>
      </c>
      <c r="J225" s="34">
        <f>ROUND(E225* H225,5)</f>
        <v>9.1769999999999996</v>
      </c>
      <c r="K225" s="35"/>
    </row>
    <row r="226" spans="1:27" x14ac:dyDescent="0.25">
      <c r="D226" s="36" t="s">
        <v>146</v>
      </c>
      <c r="E226" s="35"/>
      <c r="H226" s="35"/>
      <c r="K226" s="33">
        <f>SUM(J225:J225)</f>
        <v>9.1769999999999996</v>
      </c>
    </row>
    <row r="227" spans="1:27" x14ac:dyDescent="0.25">
      <c r="D227" s="36" t="s">
        <v>121</v>
      </c>
      <c r="E227" s="35"/>
      <c r="H227" s="35"/>
      <c r="K227" s="37">
        <f>SUM(J224:J226)</f>
        <v>9.1769999999999996</v>
      </c>
    </row>
    <row r="228" spans="1:27" x14ac:dyDescent="0.25">
      <c r="D228" s="36" t="s">
        <v>122</v>
      </c>
      <c r="E228" s="35"/>
      <c r="H228" s="35"/>
      <c r="K228" s="37">
        <f>SUM(K227:K227)</f>
        <v>9.1769999999999996</v>
      </c>
    </row>
    <row r="230" spans="1:27" ht="45" customHeight="1" x14ac:dyDescent="0.25">
      <c r="A230" s="28" t="s">
        <v>233</v>
      </c>
      <c r="B230" s="28" t="s">
        <v>27</v>
      </c>
      <c r="C230" s="29" t="s">
        <v>28</v>
      </c>
      <c r="D230" s="7" t="s">
        <v>29</v>
      </c>
      <c r="E230" s="6"/>
      <c r="F230" s="6"/>
      <c r="G230" s="29"/>
      <c r="H230" s="30" t="s">
        <v>108</v>
      </c>
      <c r="I230" s="5">
        <v>1</v>
      </c>
      <c r="J230" s="4"/>
      <c r="K230" s="31">
        <v>50</v>
      </c>
      <c r="L230" s="29"/>
      <c r="M230" s="29"/>
      <c r="N230" s="29"/>
      <c r="O230" s="29"/>
      <c r="P230" s="29"/>
      <c r="Q230" s="29"/>
      <c r="R230" s="29"/>
      <c r="S230" s="29"/>
      <c r="T230" s="29"/>
      <c r="U230" s="29"/>
      <c r="V230" s="29"/>
      <c r="W230" s="29"/>
      <c r="X230" s="29"/>
      <c r="Y230" s="29"/>
      <c r="Z230" s="29"/>
      <c r="AA230" s="29"/>
    </row>
    <row r="231" spans="1:27" ht="45" customHeight="1" x14ac:dyDescent="0.25">
      <c r="A231" s="28" t="s">
        <v>234</v>
      </c>
      <c r="B231" s="28" t="s">
        <v>47</v>
      </c>
      <c r="C231" s="29" t="s">
        <v>25</v>
      </c>
      <c r="D231" s="7" t="s">
        <v>48</v>
      </c>
      <c r="E231" s="6"/>
      <c r="F231" s="6"/>
      <c r="G231" s="29"/>
      <c r="H231" s="30" t="s">
        <v>108</v>
      </c>
      <c r="I231" s="5">
        <v>1</v>
      </c>
      <c r="J231" s="4"/>
      <c r="K231" s="31">
        <f>ROUND(K242,2)</f>
        <v>3.02</v>
      </c>
      <c r="L231" s="29"/>
      <c r="M231" s="29"/>
      <c r="N231" s="29"/>
      <c r="O231" s="29"/>
      <c r="P231" s="29"/>
      <c r="Q231" s="29"/>
      <c r="R231" s="29"/>
      <c r="S231" s="29"/>
      <c r="T231" s="29"/>
      <c r="U231" s="29"/>
      <c r="V231" s="29"/>
      <c r="W231" s="29"/>
      <c r="X231" s="29"/>
      <c r="Y231" s="29"/>
      <c r="Z231" s="29"/>
      <c r="AA231" s="29"/>
    </row>
    <row r="232" spans="1:27" x14ac:dyDescent="0.25">
      <c r="B232" s="24" t="s">
        <v>129</v>
      </c>
    </row>
    <row r="233" spans="1:27" x14ac:dyDescent="0.25">
      <c r="B233" t="s">
        <v>235</v>
      </c>
      <c r="C233" t="s">
        <v>113</v>
      </c>
      <c r="D233" t="s">
        <v>236</v>
      </c>
      <c r="E233" s="32">
        <v>0.02</v>
      </c>
      <c r="F233" t="s">
        <v>115</v>
      </c>
      <c r="G233" t="s">
        <v>116</v>
      </c>
      <c r="H233" s="33">
        <v>24.65</v>
      </c>
      <c r="I233" t="s">
        <v>117</v>
      </c>
      <c r="J233" s="34">
        <f>ROUND(E233/I231* H233,5)</f>
        <v>0.49299999999999999</v>
      </c>
      <c r="K233" s="35"/>
    </row>
    <row r="234" spans="1:27" x14ac:dyDescent="0.25">
      <c r="B234" t="s">
        <v>237</v>
      </c>
      <c r="C234" t="s">
        <v>113</v>
      </c>
      <c r="D234" t="s">
        <v>238</v>
      </c>
      <c r="E234" s="32">
        <v>0.04</v>
      </c>
      <c r="F234" t="s">
        <v>115</v>
      </c>
      <c r="G234" t="s">
        <v>116</v>
      </c>
      <c r="H234" s="33">
        <v>27.76</v>
      </c>
      <c r="I234" t="s">
        <v>117</v>
      </c>
      <c r="J234" s="34">
        <f>ROUND(E234/I231* H234,5)</f>
        <v>1.1104000000000001</v>
      </c>
      <c r="K234" s="35"/>
    </row>
    <row r="235" spans="1:27" x14ac:dyDescent="0.25">
      <c r="D235" s="36" t="s">
        <v>132</v>
      </c>
      <c r="E235" s="35"/>
      <c r="H235" s="35"/>
      <c r="K235" s="33">
        <f>SUM(J233:J234)</f>
        <v>1.6034000000000002</v>
      </c>
    </row>
    <row r="236" spans="1:27" x14ac:dyDescent="0.25">
      <c r="B236" s="24" t="s">
        <v>141</v>
      </c>
      <c r="E236" s="35"/>
      <c r="H236" s="35"/>
      <c r="K236" s="35"/>
    </row>
    <row r="237" spans="1:27" x14ac:dyDescent="0.25">
      <c r="B237" t="s">
        <v>239</v>
      </c>
      <c r="C237" t="s">
        <v>25</v>
      </c>
      <c r="D237" t="s">
        <v>240</v>
      </c>
      <c r="E237" s="32">
        <v>1.1000000000000001</v>
      </c>
      <c r="G237" t="s">
        <v>116</v>
      </c>
      <c r="H237" s="33">
        <v>1.27</v>
      </c>
      <c r="I237" t="s">
        <v>117</v>
      </c>
      <c r="J237" s="34">
        <f>ROUND(E237* H237,5)</f>
        <v>1.397</v>
      </c>
      <c r="K237" s="35"/>
    </row>
    <row r="238" spans="1:27" x14ac:dyDescent="0.25">
      <c r="D238" s="36" t="s">
        <v>146</v>
      </c>
      <c r="E238" s="35"/>
      <c r="H238" s="35"/>
      <c r="K238" s="33">
        <f>SUM(J237:J237)</f>
        <v>1.397</v>
      </c>
    </row>
    <row r="239" spans="1:27" x14ac:dyDescent="0.25">
      <c r="E239" s="35"/>
      <c r="H239" s="35"/>
      <c r="K239" s="35"/>
    </row>
    <row r="240" spans="1:27" x14ac:dyDescent="0.25">
      <c r="D240" s="36" t="s">
        <v>147</v>
      </c>
      <c r="E240" s="35"/>
      <c r="H240" s="35">
        <v>1.5</v>
      </c>
      <c r="I240" t="s">
        <v>148</v>
      </c>
      <c r="J240">
        <f>ROUND(H240/100*K235,5)</f>
        <v>2.4049999999999998E-2</v>
      </c>
      <c r="K240" s="35"/>
    </row>
    <row r="241" spans="1:27" x14ac:dyDescent="0.25">
      <c r="D241" s="36" t="s">
        <v>121</v>
      </c>
      <c r="E241" s="35"/>
      <c r="H241" s="35"/>
      <c r="K241" s="37">
        <f>SUM(J232:J240)</f>
        <v>3.0244499999999999</v>
      </c>
    </row>
    <row r="242" spans="1:27" x14ac:dyDescent="0.25">
      <c r="D242" s="36" t="s">
        <v>122</v>
      </c>
      <c r="E242" s="35"/>
      <c r="H242" s="35"/>
      <c r="K242" s="37">
        <f>SUM(K241:K241)</f>
        <v>3.0244499999999999</v>
      </c>
    </row>
    <row r="244" spans="1:27" ht="45" customHeight="1" x14ac:dyDescent="0.25">
      <c r="A244" s="28" t="s">
        <v>241</v>
      </c>
      <c r="B244" s="28" t="s">
        <v>94</v>
      </c>
      <c r="C244" s="29" t="s">
        <v>28</v>
      </c>
      <c r="D244" s="7" t="s">
        <v>95</v>
      </c>
      <c r="E244" s="6"/>
      <c r="F244" s="6"/>
      <c r="G244" s="29"/>
      <c r="H244" s="30" t="s">
        <v>108</v>
      </c>
      <c r="I244" s="5">
        <v>1</v>
      </c>
      <c r="J244" s="4"/>
      <c r="K244" s="31">
        <v>29310</v>
      </c>
      <c r="L244" s="29"/>
      <c r="M244" s="29"/>
      <c r="N244" s="29"/>
      <c r="O244" s="29"/>
      <c r="P244" s="29"/>
      <c r="Q244" s="29"/>
      <c r="R244" s="29"/>
      <c r="S244" s="29"/>
      <c r="T244" s="29"/>
      <c r="U244" s="29"/>
      <c r="V244" s="29"/>
      <c r="W244" s="29"/>
      <c r="X244" s="29"/>
      <c r="Y244" s="29"/>
      <c r="Z244" s="29"/>
      <c r="AA244" s="29"/>
    </row>
    <row r="245" spans="1:27" ht="45" customHeight="1" x14ac:dyDescent="0.25">
      <c r="A245" s="28" t="s">
        <v>242</v>
      </c>
      <c r="B245" s="28" t="s">
        <v>44</v>
      </c>
      <c r="C245" s="29" t="s">
        <v>45</v>
      </c>
      <c r="D245" s="7" t="s">
        <v>46</v>
      </c>
      <c r="E245" s="6"/>
      <c r="F245" s="6"/>
      <c r="G245" s="29"/>
      <c r="H245" s="30" t="s">
        <v>108</v>
      </c>
      <c r="I245" s="5">
        <v>1</v>
      </c>
      <c r="J245" s="4"/>
      <c r="K245" s="31">
        <f>ROUND(K257,2)</f>
        <v>12.42</v>
      </c>
      <c r="L245" s="29"/>
      <c r="M245" s="29"/>
      <c r="N245" s="29"/>
      <c r="O245" s="29"/>
      <c r="P245" s="29"/>
      <c r="Q245" s="29"/>
      <c r="R245" s="29"/>
      <c r="S245" s="29"/>
      <c r="T245" s="29"/>
      <c r="U245" s="29"/>
      <c r="V245" s="29"/>
      <c r="W245" s="29"/>
      <c r="X245" s="29"/>
      <c r="Y245" s="29"/>
      <c r="Z245" s="29"/>
      <c r="AA245" s="29"/>
    </row>
    <row r="246" spans="1:27" x14ac:dyDescent="0.25">
      <c r="B246" s="24" t="s">
        <v>129</v>
      </c>
    </row>
    <row r="247" spans="1:27" x14ac:dyDescent="0.25">
      <c r="B247" t="s">
        <v>151</v>
      </c>
      <c r="C247" t="s">
        <v>113</v>
      </c>
      <c r="D247" t="s">
        <v>152</v>
      </c>
      <c r="E247" s="32">
        <v>0.19</v>
      </c>
      <c r="F247" t="s">
        <v>115</v>
      </c>
      <c r="G247" t="s">
        <v>116</v>
      </c>
      <c r="H247" s="33">
        <v>27.76</v>
      </c>
      <c r="I247" t="s">
        <v>117</v>
      </c>
      <c r="J247" s="34">
        <f>ROUND(E247/I245* H247,5)</f>
        <v>5.2744</v>
      </c>
      <c r="K247" s="35"/>
    </row>
    <row r="248" spans="1:27" x14ac:dyDescent="0.25">
      <c r="B248" t="s">
        <v>130</v>
      </c>
      <c r="C248" t="s">
        <v>113</v>
      </c>
      <c r="D248" t="s">
        <v>131</v>
      </c>
      <c r="E248" s="32">
        <v>9.5000000000000001E-2</v>
      </c>
      <c r="F248" t="s">
        <v>115</v>
      </c>
      <c r="G248" t="s">
        <v>116</v>
      </c>
      <c r="H248" s="33">
        <v>19.55</v>
      </c>
      <c r="I248" t="s">
        <v>117</v>
      </c>
      <c r="J248" s="34">
        <f>ROUND(E248/I245* H248,5)</f>
        <v>1.8572500000000001</v>
      </c>
      <c r="K248" s="35"/>
    </row>
    <row r="249" spans="1:27" x14ac:dyDescent="0.25">
      <c r="D249" s="36" t="s">
        <v>132</v>
      </c>
      <c r="E249" s="35"/>
      <c r="H249" s="35"/>
      <c r="K249" s="33">
        <f>SUM(J247:J248)</f>
        <v>7.1316500000000005</v>
      </c>
    </row>
    <row r="250" spans="1:27" x14ac:dyDescent="0.25">
      <c r="B250" s="24" t="s">
        <v>141</v>
      </c>
      <c r="E250" s="35"/>
      <c r="H250" s="35"/>
      <c r="K250" s="35"/>
    </row>
    <row r="251" spans="1:27" x14ac:dyDescent="0.25">
      <c r="B251" t="s">
        <v>243</v>
      </c>
      <c r="C251" t="s">
        <v>25</v>
      </c>
      <c r="D251" t="s">
        <v>244</v>
      </c>
      <c r="E251" s="32">
        <v>1.26</v>
      </c>
      <c r="G251" t="s">
        <v>116</v>
      </c>
      <c r="H251" s="33">
        <v>1.41</v>
      </c>
      <c r="I251" t="s">
        <v>117</v>
      </c>
      <c r="J251" s="34">
        <f>ROUND(E251* H251,5)</f>
        <v>1.7766</v>
      </c>
      <c r="K251" s="35"/>
    </row>
    <row r="252" spans="1:27" x14ac:dyDescent="0.25">
      <c r="B252" t="s">
        <v>245</v>
      </c>
      <c r="C252" t="s">
        <v>45</v>
      </c>
      <c r="D252" t="s">
        <v>246</v>
      </c>
      <c r="E252" s="32">
        <v>1.05</v>
      </c>
      <c r="G252" t="s">
        <v>116</v>
      </c>
      <c r="H252" s="33">
        <v>3.28</v>
      </c>
      <c r="I252" t="s">
        <v>117</v>
      </c>
      <c r="J252" s="34">
        <f>ROUND(E252* H252,5)</f>
        <v>3.444</v>
      </c>
      <c r="K252" s="35"/>
    </row>
    <row r="253" spans="1:27" x14ac:dyDescent="0.25">
      <c r="D253" s="36" t="s">
        <v>146</v>
      </c>
      <c r="E253" s="35"/>
      <c r="H253" s="35"/>
      <c r="K253" s="33">
        <f>SUM(J251:J252)</f>
        <v>5.2206000000000001</v>
      </c>
    </row>
    <row r="254" spans="1:27" x14ac:dyDescent="0.25">
      <c r="E254" s="35"/>
      <c r="H254" s="35"/>
      <c r="K254" s="35"/>
    </row>
    <row r="255" spans="1:27" x14ac:dyDescent="0.25">
      <c r="D255" s="36" t="s">
        <v>147</v>
      </c>
      <c r="E255" s="35"/>
      <c r="H255" s="35">
        <v>1</v>
      </c>
      <c r="I255" t="s">
        <v>148</v>
      </c>
      <c r="J255">
        <f>ROUND(H255/100*K249,5)</f>
        <v>7.1319999999999995E-2</v>
      </c>
      <c r="K255" s="35"/>
    </row>
    <row r="256" spans="1:27" x14ac:dyDescent="0.25">
      <c r="D256" s="36" t="s">
        <v>121</v>
      </c>
      <c r="E256" s="35"/>
      <c r="H256" s="35"/>
      <c r="K256" s="37">
        <f>SUM(J246:J255)</f>
        <v>12.423570000000002</v>
      </c>
    </row>
    <row r="257" spans="1:27" x14ac:dyDescent="0.25">
      <c r="D257" s="36" t="s">
        <v>122</v>
      </c>
      <c r="E257" s="35"/>
      <c r="H257" s="35"/>
      <c r="K257" s="37">
        <f>SUM(K256:K256)</f>
        <v>12.423570000000002</v>
      </c>
    </row>
    <row r="259" spans="1:27" ht="45" customHeight="1" x14ac:dyDescent="0.25">
      <c r="A259" s="28" t="s">
        <v>247</v>
      </c>
      <c r="B259" s="28" t="s">
        <v>49</v>
      </c>
      <c r="C259" s="29" t="s">
        <v>18</v>
      </c>
      <c r="D259" s="7" t="s">
        <v>50</v>
      </c>
      <c r="E259" s="6"/>
      <c r="F259" s="6"/>
      <c r="G259" s="29"/>
      <c r="H259" s="30" t="s">
        <v>108</v>
      </c>
      <c r="I259" s="5">
        <v>1</v>
      </c>
      <c r="J259" s="4"/>
      <c r="K259" s="31">
        <f>ROUND(K272,2)</f>
        <v>77.27</v>
      </c>
      <c r="L259" s="29"/>
      <c r="M259" s="29"/>
      <c r="N259" s="29"/>
      <c r="O259" s="29"/>
      <c r="P259" s="29"/>
      <c r="Q259" s="29"/>
      <c r="R259" s="29"/>
      <c r="S259" s="29"/>
      <c r="T259" s="29"/>
      <c r="U259" s="29"/>
      <c r="V259" s="29"/>
      <c r="W259" s="29"/>
      <c r="X259" s="29"/>
      <c r="Y259" s="29"/>
      <c r="Z259" s="29"/>
      <c r="AA259" s="29"/>
    </row>
    <row r="260" spans="1:27" x14ac:dyDescent="0.25">
      <c r="B260" s="24" t="s">
        <v>129</v>
      </c>
    </row>
    <row r="261" spans="1:27" x14ac:dyDescent="0.25">
      <c r="B261" t="s">
        <v>248</v>
      </c>
      <c r="C261" t="s">
        <v>113</v>
      </c>
      <c r="D261" t="s">
        <v>249</v>
      </c>
      <c r="E261" s="32">
        <v>0.65</v>
      </c>
      <c r="F261" t="s">
        <v>115</v>
      </c>
      <c r="G261" t="s">
        <v>116</v>
      </c>
      <c r="H261" s="33">
        <v>28.65</v>
      </c>
      <c r="I261" t="s">
        <v>117</v>
      </c>
      <c r="J261" s="34">
        <f>ROUND(E261/I259* H261,5)</f>
        <v>18.622499999999999</v>
      </c>
      <c r="K261" s="35"/>
    </row>
    <row r="262" spans="1:27" x14ac:dyDescent="0.25">
      <c r="D262" s="36" t="s">
        <v>132</v>
      </c>
      <c r="E262" s="35"/>
      <c r="H262" s="35"/>
      <c r="K262" s="33">
        <f>SUM(J261:J261)</f>
        <v>18.622499999999999</v>
      </c>
    </row>
    <row r="263" spans="1:27" x14ac:dyDescent="0.25">
      <c r="B263" s="24" t="s">
        <v>111</v>
      </c>
      <c r="E263" s="35"/>
      <c r="H263" s="35"/>
      <c r="K263" s="35"/>
    </row>
    <row r="264" spans="1:27" x14ac:dyDescent="0.25">
      <c r="B264" t="s">
        <v>250</v>
      </c>
      <c r="C264" t="s">
        <v>113</v>
      </c>
      <c r="D264" t="s">
        <v>251</v>
      </c>
      <c r="E264" s="32">
        <v>0.65</v>
      </c>
      <c r="F264" t="s">
        <v>115</v>
      </c>
      <c r="G264" t="s">
        <v>116</v>
      </c>
      <c r="H264" s="33">
        <v>55.1</v>
      </c>
      <c r="I264" t="s">
        <v>117</v>
      </c>
      <c r="J264" s="34">
        <f>ROUND(E264/I259* H264,5)</f>
        <v>35.814999999999998</v>
      </c>
      <c r="K264" s="35"/>
    </row>
    <row r="265" spans="1:27" x14ac:dyDescent="0.25">
      <c r="D265" s="36" t="s">
        <v>120</v>
      </c>
      <c r="E265" s="35"/>
      <c r="H265" s="35"/>
      <c r="K265" s="33">
        <f>SUM(J264:J264)</f>
        <v>35.814999999999998</v>
      </c>
    </row>
    <row r="266" spans="1:27" x14ac:dyDescent="0.25">
      <c r="B266" s="24" t="s">
        <v>141</v>
      </c>
      <c r="E266" s="35"/>
      <c r="H266" s="35"/>
      <c r="K266" s="35"/>
    </row>
    <row r="267" spans="1:27" x14ac:dyDescent="0.25">
      <c r="B267" t="s">
        <v>252</v>
      </c>
      <c r="C267" t="s">
        <v>18</v>
      </c>
      <c r="D267" t="s">
        <v>253</v>
      </c>
      <c r="E267" s="32">
        <v>1.155</v>
      </c>
      <c r="G267" t="s">
        <v>116</v>
      </c>
      <c r="H267" s="33">
        <v>19.53</v>
      </c>
      <c r="I267" t="s">
        <v>117</v>
      </c>
      <c r="J267" s="34">
        <f>ROUND(E267* H267,5)</f>
        <v>22.55715</v>
      </c>
      <c r="K267" s="35"/>
    </row>
    <row r="268" spans="1:27" x14ac:dyDescent="0.25">
      <c r="D268" s="36" t="s">
        <v>146</v>
      </c>
      <c r="E268" s="35"/>
      <c r="H268" s="35"/>
      <c r="K268" s="33">
        <f>SUM(J267:J267)</f>
        <v>22.55715</v>
      </c>
    </row>
    <row r="269" spans="1:27" x14ac:dyDescent="0.25">
      <c r="E269" s="35"/>
      <c r="H269" s="35"/>
      <c r="K269" s="35"/>
    </row>
    <row r="270" spans="1:27" x14ac:dyDescent="0.25">
      <c r="D270" s="36" t="s">
        <v>147</v>
      </c>
      <c r="E270" s="35"/>
      <c r="H270" s="35">
        <v>1.5</v>
      </c>
      <c r="I270" t="s">
        <v>148</v>
      </c>
      <c r="J270">
        <f>ROUND(H270/100*K262,5)</f>
        <v>0.27933999999999998</v>
      </c>
      <c r="K270" s="35"/>
    </row>
    <row r="271" spans="1:27" x14ac:dyDescent="0.25">
      <c r="D271" s="36" t="s">
        <v>121</v>
      </c>
      <c r="E271" s="35"/>
      <c r="H271" s="35"/>
      <c r="K271" s="37">
        <f>SUM(J260:J270)</f>
        <v>77.273990000000012</v>
      </c>
    </row>
    <row r="272" spans="1:27" x14ac:dyDescent="0.25">
      <c r="D272" s="36" t="s">
        <v>122</v>
      </c>
      <c r="E272" s="35"/>
      <c r="H272" s="35"/>
      <c r="K272" s="37">
        <f>SUM(K271:K271)</f>
        <v>77.273990000000012</v>
      </c>
    </row>
    <row r="274" spans="1:27" ht="45" customHeight="1" x14ac:dyDescent="0.25">
      <c r="A274" s="28" t="s">
        <v>254</v>
      </c>
      <c r="B274" s="28" t="s">
        <v>51</v>
      </c>
      <c r="C274" s="29" t="s">
        <v>25</v>
      </c>
      <c r="D274" s="7" t="s">
        <v>52</v>
      </c>
      <c r="E274" s="6"/>
      <c r="F274" s="6"/>
      <c r="G274" s="29"/>
      <c r="H274" s="30" t="s">
        <v>108</v>
      </c>
      <c r="I274" s="5">
        <v>1</v>
      </c>
      <c r="J274" s="4"/>
      <c r="K274" s="31">
        <f>ROUND(K285,2)</f>
        <v>1.61</v>
      </c>
      <c r="L274" s="29"/>
      <c r="M274" s="29"/>
      <c r="N274" s="29"/>
      <c r="O274" s="29"/>
      <c r="P274" s="29"/>
      <c r="Q274" s="29"/>
      <c r="R274" s="29"/>
      <c r="S274" s="29"/>
      <c r="T274" s="29"/>
      <c r="U274" s="29"/>
      <c r="V274" s="29"/>
      <c r="W274" s="29"/>
      <c r="X274" s="29"/>
      <c r="Y274" s="29"/>
      <c r="Z274" s="29"/>
      <c r="AA274" s="29"/>
    </row>
    <row r="275" spans="1:27" x14ac:dyDescent="0.25">
      <c r="B275" s="24" t="s">
        <v>129</v>
      </c>
    </row>
    <row r="276" spans="1:27" x14ac:dyDescent="0.25">
      <c r="B276" t="s">
        <v>255</v>
      </c>
      <c r="C276" t="s">
        <v>113</v>
      </c>
      <c r="D276" t="s">
        <v>256</v>
      </c>
      <c r="E276" s="32">
        <v>5.8000000000000003E-2</v>
      </c>
      <c r="F276" t="s">
        <v>115</v>
      </c>
      <c r="G276" t="s">
        <v>116</v>
      </c>
      <c r="H276" s="33">
        <v>23.21</v>
      </c>
      <c r="I276" t="s">
        <v>117</v>
      </c>
      <c r="J276" s="34">
        <f>ROUND(E276/I274* H276,5)</f>
        <v>1.3461799999999999</v>
      </c>
      <c r="K276" s="35"/>
    </row>
    <row r="277" spans="1:27" x14ac:dyDescent="0.25">
      <c r="B277" t="s">
        <v>257</v>
      </c>
      <c r="C277" t="s">
        <v>113</v>
      </c>
      <c r="D277" t="s">
        <v>258</v>
      </c>
      <c r="E277" s="32">
        <v>7.0000000000000001E-3</v>
      </c>
      <c r="F277" t="s">
        <v>115</v>
      </c>
      <c r="G277" t="s">
        <v>116</v>
      </c>
      <c r="H277" s="33">
        <v>25.13</v>
      </c>
      <c r="I277" t="s">
        <v>117</v>
      </c>
      <c r="J277" s="34">
        <f>ROUND(E277/I274* H277,5)</f>
        <v>0.17591000000000001</v>
      </c>
      <c r="K277" s="35"/>
    </row>
    <row r="278" spans="1:27" x14ac:dyDescent="0.25">
      <c r="D278" s="36" t="s">
        <v>132</v>
      </c>
      <c r="E278" s="35"/>
      <c r="H278" s="35"/>
      <c r="K278" s="33">
        <f>SUM(J276:J277)</f>
        <v>1.5220899999999999</v>
      </c>
    </row>
    <row r="279" spans="1:27" x14ac:dyDescent="0.25">
      <c r="B279" s="24" t="s">
        <v>141</v>
      </c>
      <c r="E279" s="35"/>
      <c r="H279" s="35"/>
      <c r="K279" s="35"/>
    </row>
    <row r="280" spans="1:27" x14ac:dyDescent="0.25">
      <c r="B280" t="s">
        <v>259</v>
      </c>
      <c r="C280" t="s">
        <v>171</v>
      </c>
      <c r="D280" t="s">
        <v>260</v>
      </c>
      <c r="E280" s="32">
        <v>0.01</v>
      </c>
      <c r="G280" t="s">
        <v>116</v>
      </c>
      <c r="H280" s="33">
        <v>5.87</v>
      </c>
      <c r="I280" t="s">
        <v>117</v>
      </c>
      <c r="J280" s="34">
        <f>ROUND(E280* H280,5)</f>
        <v>5.8700000000000002E-2</v>
      </c>
      <c r="K280" s="35"/>
    </row>
    <row r="281" spans="1:27" x14ac:dyDescent="0.25">
      <c r="D281" s="36" t="s">
        <v>146</v>
      </c>
      <c r="E281" s="35"/>
      <c r="H281" s="35"/>
      <c r="K281" s="33">
        <f>SUM(J280:J280)</f>
        <v>5.8700000000000002E-2</v>
      </c>
    </row>
    <row r="282" spans="1:27" x14ac:dyDescent="0.25">
      <c r="E282" s="35"/>
      <c r="H282" s="35"/>
      <c r="K282" s="35"/>
    </row>
    <row r="283" spans="1:27" x14ac:dyDescent="0.25">
      <c r="D283" s="36" t="s">
        <v>147</v>
      </c>
      <c r="E283" s="35"/>
      <c r="H283" s="35">
        <v>2</v>
      </c>
      <c r="I283" t="s">
        <v>148</v>
      </c>
      <c r="J283">
        <f>ROUND(H283/100*K278,5)</f>
        <v>3.0439999999999998E-2</v>
      </c>
      <c r="K283" s="35"/>
    </row>
    <row r="284" spans="1:27" x14ac:dyDescent="0.25">
      <c r="D284" s="36" t="s">
        <v>121</v>
      </c>
      <c r="E284" s="35"/>
      <c r="H284" s="35"/>
      <c r="K284" s="37">
        <f>SUM(J275:J283)</f>
        <v>1.6112299999999999</v>
      </c>
    </row>
    <row r="285" spans="1:27" x14ac:dyDescent="0.25">
      <c r="D285" s="36" t="s">
        <v>122</v>
      </c>
      <c r="E285" s="35"/>
      <c r="H285" s="35"/>
      <c r="K285" s="37">
        <f>SUM(K284:K284)</f>
        <v>1.6112299999999999</v>
      </c>
    </row>
    <row r="287" spans="1:27" ht="45" customHeight="1" x14ac:dyDescent="0.25">
      <c r="A287" s="28" t="s">
        <v>261</v>
      </c>
      <c r="B287" s="28" t="s">
        <v>83</v>
      </c>
      <c r="C287" s="29" t="s">
        <v>28</v>
      </c>
      <c r="D287" s="7" t="s">
        <v>84</v>
      </c>
      <c r="E287" s="6"/>
      <c r="F287" s="6"/>
      <c r="G287" s="29"/>
      <c r="H287" s="30" t="s">
        <v>108</v>
      </c>
      <c r="I287" s="5">
        <v>1</v>
      </c>
      <c r="J287" s="4"/>
      <c r="K287" s="31">
        <v>420.17</v>
      </c>
      <c r="L287" s="29"/>
      <c r="M287" s="29"/>
      <c r="N287" s="29"/>
      <c r="O287" s="29"/>
      <c r="P287" s="29"/>
      <c r="Q287" s="29"/>
      <c r="R287" s="29"/>
      <c r="S287" s="29"/>
      <c r="T287" s="29"/>
      <c r="U287" s="29"/>
      <c r="V287" s="29"/>
      <c r="W287" s="29"/>
      <c r="X287" s="29"/>
      <c r="Y287" s="29"/>
      <c r="Z287" s="29"/>
      <c r="AA287" s="29"/>
    </row>
    <row r="288" spans="1:27" ht="45" customHeight="1" x14ac:dyDescent="0.25">
      <c r="A288" s="28" t="s">
        <v>262</v>
      </c>
      <c r="B288" s="28" t="s">
        <v>87</v>
      </c>
      <c r="C288" s="29" t="s">
        <v>54</v>
      </c>
      <c r="D288" s="7" t="s">
        <v>88</v>
      </c>
      <c r="E288" s="6"/>
      <c r="F288" s="6"/>
      <c r="G288" s="29"/>
      <c r="H288" s="30" t="s">
        <v>108</v>
      </c>
      <c r="I288" s="5">
        <v>1</v>
      </c>
      <c r="J288" s="4"/>
      <c r="K288" s="31">
        <v>5042.0200000000004</v>
      </c>
      <c r="L288" s="29"/>
      <c r="M288" s="29"/>
      <c r="N288" s="29"/>
      <c r="O288" s="29"/>
      <c r="P288" s="29"/>
      <c r="Q288" s="29"/>
      <c r="R288" s="29"/>
      <c r="S288" s="29"/>
      <c r="T288" s="29"/>
      <c r="U288" s="29"/>
      <c r="V288" s="29"/>
      <c r="W288" s="29"/>
      <c r="X288" s="29"/>
      <c r="Y288" s="29"/>
      <c r="Z288" s="29"/>
      <c r="AA288" s="29"/>
    </row>
    <row r="289" spans="1:27" ht="45" customHeight="1" x14ac:dyDescent="0.25">
      <c r="A289" s="28" t="s">
        <v>263</v>
      </c>
      <c r="B289" s="28" t="s">
        <v>89</v>
      </c>
      <c r="C289" s="29" t="s">
        <v>28</v>
      </c>
      <c r="D289" s="7" t="s">
        <v>70</v>
      </c>
      <c r="E289" s="6"/>
      <c r="F289" s="6"/>
      <c r="G289" s="29"/>
      <c r="H289" s="30" t="s">
        <v>108</v>
      </c>
      <c r="I289" s="5">
        <v>1</v>
      </c>
      <c r="J289" s="4"/>
      <c r="K289" s="31">
        <v>510</v>
      </c>
      <c r="L289" s="29"/>
      <c r="M289" s="29"/>
      <c r="N289" s="29"/>
      <c r="O289" s="29"/>
      <c r="P289" s="29"/>
      <c r="Q289" s="29"/>
      <c r="R289" s="29"/>
      <c r="S289" s="29"/>
      <c r="T289" s="29"/>
      <c r="U289" s="29"/>
      <c r="V289" s="29"/>
      <c r="W289" s="29"/>
      <c r="X289" s="29"/>
      <c r="Y289" s="29"/>
      <c r="Z289" s="29"/>
      <c r="AA289" s="29"/>
    </row>
    <row r="290" spans="1:27" ht="45" customHeight="1" x14ac:dyDescent="0.25">
      <c r="A290" s="28" t="s">
        <v>264</v>
      </c>
      <c r="B290" s="28" t="s">
        <v>96</v>
      </c>
      <c r="C290" s="29" t="s">
        <v>28</v>
      </c>
      <c r="D290" s="7" t="s">
        <v>70</v>
      </c>
      <c r="E290" s="6"/>
      <c r="F290" s="6"/>
      <c r="G290" s="29"/>
      <c r="H290" s="30" t="s">
        <v>108</v>
      </c>
      <c r="I290" s="5">
        <v>1</v>
      </c>
      <c r="J290" s="4"/>
      <c r="K290" s="31">
        <v>500</v>
      </c>
      <c r="L290" s="29"/>
      <c r="M290" s="29"/>
      <c r="N290" s="29"/>
      <c r="O290" s="29"/>
      <c r="P290" s="29"/>
      <c r="Q290" s="29"/>
      <c r="R290" s="29"/>
      <c r="S290" s="29"/>
      <c r="T290" s="29"/>
      <c r="U290" s="29"/>
      <c r="V290" s="29"/>
      <c r="W290" s="29"/>
      <c r="X290" s="29"/>
      <c r="Y290" s="29"/>
      <c r="Z290" s="29"/>
      <c r="AA290" s="29"/>
    </row>
    <row r="291" spans="1:27" ht="45" customHeight="1" x14ac:dyDescent="0.25">
      <c r="A291" s="28" t="s">
        <v>265</v>
      </c>
      <c r="B291" s="28" t="s">
        <v>30</v>
      </c>
      <c r="C291" s="29" t="s">
        <v>28</v>
      </c>
      <c r="D291" s="7" t="s">
        <v>31</v>
      </c>
      <c r="E291" s="6"/>
      <c r="F291" s="6"/>
      <c r="G291" s="29"/>
      <c r="H291" s="30" t="s">
        <v>108</v>
      </c>
      <c r="I291" s="5">
        <v>1</v>
      </c>
      <c r="J291" s="4"/>
      <c r="K291" s="31">
        <f>ROUND(K293,2)</f>
        <v>0</v>
      </c>
      <c r="L291" s="29"/>
      <c r="M291" s="29"/>
      <c r="N291" s="29"/>
      <c r="O291" s="29"/>
      <c r="P291" s="29"/>
      <c r="Q291" s="29"/>
      <c r="R291" s="29"/>
      <c r="S291" s="29"/>
      <c r="T291" s="29"/>
      <c r="U291" s="29"/>
      <c r="V291" s="29"/>
      <c r="W291" s="29"/>
      <c r="X291" s="29"/>
      <c r="Y291" s="29"/>
      <c r="Z291" s="29"/>
      <c r="AA291" s="29"/>
    </row>
    <row r="292" spans="1:27" x14ac:dyDescent="0.25">
      <c r="D292" s="36" t="s">
        <v>121</v>
      </c>
      <c r="E292" s="35"/>
      <c r="H292" s="35"/>
      <c r="K292" s="37">
        <f>SUM(J291:J291)</f>
        <v>0</v>
      </c>
    </row>
    <row r="293" spans="1:27" x14ac:dyDescent="0.25">
      <c r="D293" s="36" t="s">
        <v>122</v>
      </c>
      <c r="E293" s="35"/>
      <c r="H293" s="35"/>
      <c r="K293" s="37">
        <f>SUM(K292:K292)</f>
        <v>0</v>
      </c>
    </row>
    <row r="295" spans="1:27" x14ac:dyDescent="0.25">
      <c r="A295" s="26" t="s">
        <v>266</v>
      </c>
      <c r="B295" s="26"/>
    </row>
    <row r="296" spans="1:27" ht="45" customHeight="1" x14ac:dyDescent="0.25">
      <c r="A296" s="28"/>
      <c r="B296" s="28" t="s">
        <v>71</v>
      </c>
      <c r="C296" s="29" t="s">
        <v>69</v>
      </c>
      <c r="D296" s="7" t="s">
        <v>72</v>
      </c>
      <c r="E296" s="6"/>
      <c r="F296" s="6"/>
      <c r="G296" s="29"/>
      <c r="H296" s="30" t="s">
        <v>108</v>
      </c>
      <c r="I296" s="5">
        <v>1</v>
      </c>
      <c r="J296" s="4"/>
      <c r="K296" s="31">
        <v>1000</v>
      </c>
      <c r="L296" s="29"/>
      <c r="M296" s="29"/>
      <c r="N296" s="29"/>
      <c r="O296" s="29"/>
      <c r="P296" s="29"/>
      <c r="Q296" s="29"/>
      <c r="R296" s="29"/>
      <c r="S296" s="29"/>
      <c r="T296" s="29"/>
      <c r="U296" s="29"/>
      <c r="V296" s="29"/>
      <c r="W296" s="29"/>
      <c r="X296" s="29"/>
      <c r="Y296" s="29"/>
      <c r="Z296" s="29"/>
      <c r="AA296" s="29"/>
    </row>
    <row r="297" spans="1:27" ht="45" customHeight="1" x14ac:dyDescent="0.25">
      <c r="A297" s="28"/>
      <c r="B297" s="28" t="s">
        <v>68</v>
      </c>
      <c r="C297" s="29" t="s">
        <v>69</v>
      </c>
      <c r="D297" s="7" t="s">
        <v>70</v>
      </c>
      <c r="E297" s="6"/>
      <c r="F297" s="6"/>
      <c r="G297" s="29"/>
      <c r="H297" s="30" t="s">
        <v>108</v>
      </c>
      <c r="I297" s="5">
        <v>1</v>
      </c>
      <c r="J297" s="4"/>
      <c r="K297" s="31">
        <f>ROUND(K299,2)</f>
        <v>0</v>
      </c>
      <c r="L297" s="29"/>
      <c r="M297" s="29"/>
      <c r="N297" s="29"/>
      <c r="O297" s="29"/>
      <c r="P297" s="29"/>
      <c r="Q297" s="29"/>
      <c r="R297" s="29"/>
      <c r="S297" s="29"/>
      <c r="T297" s="29"/>
      <c r="U297" s="29"/>
      <c r="V297" s="29"/>
      <c r="W297" s="29"/>
      <c r="X297" s="29"/>
      <c r="Y297" s="29"/>
      <c r="Z297" s="29"/>
      <c r="AA297" s="29"/>
    </row>
    <row r="298" spans="1:27" x14ac:dyDescent="0.25">
      <c r="D298" s="36" t="s">
        <v>121</v>
      </c>
      <c r="E298" s="35"/>
      <c r="H298" s="35"/>
      <c r="K298" s="37">
        <f>SUM(J297:J297)</f>
        <v>0</v>
      </c>
    </row>
    <row r="299" spans="1:27" x14ac:dyDescent="0.25">
      <c r="D299" s="36" t="s">
        <v>122</v>
      </c>
      <c r="E299" s="35"/>
      <c r="H299" s="35"/>
      <c r="K299" s="37">
        <f>SUM(K298:K298)</f>
        <v>0</v>
      </c>
    </row>
    <row r="301" spans="1:27" x14ac:dyDescent="0.25">
      <c r="A301" s="26" t="s">
        <v>105</v>
      </c>
      <c r="B301" s="26"/>
    </row>
    <row r="302" spans="1:27" ht="45" customHeight="1" x14ac:dyDescent="0.25">
      <c r="A302" s="28" t="s">
        <v>267</v>
      </c>
      <c r="B302" s="28" t="s">
        <v>14</v>
      </c>
      <c r="C302" s="29" t="s">
        <v>15</v>
      </c>
      <c r="D302" s="7" t="s">
        <v>16</v>
      </c>
      <c r="E302" s="6"/>
      <c r="F302" s="6"/>
      <c r="G302" s="29"/>
      <c r="H302" s="30" t="s">
        <v>108</v>
      </c>
      <c r="I302" s="5">
        <v>1</v>
      </c>
      <c r="J302" s="4"/>
      <c r="K302" s="31">
        <f>ROUND(K307,2)</f>
        <v>6.51</v>
      </c>
      <c r="L302" s="29"/>
      <c r="M302" s="29"/>
      <c r="N302" s="29"/>
      <c r="O302" s="29"/>
      <c r="P302" s="29"/>
      <c r="Q302" s="29"/>
      <c r="R302" s="29"/>
      <c r="S302" s="29"/>
      <c r="T302" s="29"/>
      <c r="U302" s="29"/>
      <c r="V302" s="29"/>
      <c r="W302" s="29"/>
      <c r="X302" s="29"/>
      <c r="Y302" s="29"/>
      <c r="Z302" s="29"/>
      <c r="AA302" s="29"/>
    </row>
    <row r="303" spans="1:27" x14ac:dyDescent="0.25">
      <c r="B303" s="24" t="s">
        <v>105</v>
      </c>
    </row>
    <row r="304" spans="1:27" x14ac:dyDescent="0.25">
      <c r="B304" t="s">
        <v>109</v>
      </c>
      <c r="C304" t="s">
        <v>45</v>
      </c>
      <c r="D304" t="s">
        <v>110</v>
      </c>
      <c r="E304" s="32">
        <v>1.8</v>
      </c>
      <c r="G304" t="s">
        <v>116</v>
      </c>
      <c r="H304" s="33">
        <v>3.6139999999999999</v>
      </c>
      <c r="I304" t="s">
        <v>117</v>
      </c>
      <c r="J304" s="34">
        <f>ROUND(E304* H304,5)</f>
        <v>6.5052000000000003</v>
      </c>
      <c r="K304" s="35"/>
    </row>
    <row r="305" spans="1:27" x14ac:dyDescent="0.25">
      <c r="D305" s="36" t="s">
        <v>268</v>
      </c>
      <c r="E305" s="35"/>
      <c r="H305" s="35"/>
      <c r="K305" s="33">
        <f>SUM(J304:J304)</f>
        <v>6.5052000000000003</v>
      </c>
    </row>
    <row r="306" spans="1:27" x14ac:dyDescent="0.25">
      <c r="D306" s="36" t="s">
        <v>121</v>
      </c>
      <c r="E306" s="35"/>
      <c r="H306" s="35"/>
      <c r="K306" s="37">
        <f>SUM(J303:J305)</f>
        <v>6.5052000000000003</v>
      </c>
    </row>
    <row r="307" spans="1:27" x14ac:dyDescent="0.25">
      <c r="D307" s="36" t="s">
        <v>122</v>
      </c>
      <c r="E307" s="35"/>
      <c r="H307" s="35"/>
      <c r="K307" s="37">
        <f>SUM(K306:K306)</f>
        <v>6.5052000000000003</v>
      </c>
    </row>
    <row r="309" spans="1:27" ht="45" customHeight="1" x14ac:dyDescent="0.25">
      <c r="A309" s="28" t="s">
        <v>269</v>
      </c>
      <c r="B309" s="28" t="s">
        <v>77</v>
      </c>
      <c r="C309" s="29" t="s">
        <v>25</v>
      </c>
      <c r="D309" s="7" t="s">
        <v>78</v>
      </c>
      <c r="E309" s="6"/>
      <c r="F309" s="6"/>
      <c r="G309" s="29"/>
      <c r="H309" s="30" t="s">
        <v>108</v>
      </c>
      <c r="I309" s="5">
        <v>1</v>
      </c>
      <c r="J309" s="4"/>
      <c r="K309" s="31">
        <f>ROUND(K314,2)</f>
        <v>32.770000000000003</v>
      </c>
      <c r="L309" s="29"/>
      <c r="M309" s="29"/>
      <c r="N309" s="29"/>
      <c r="O309" s="29"/>
      <c r="P309" s="29"/>
      <c r="Q309" s="29"/>
      <c r="R309" s="29"/>
      <c r="S309" s="29"/>
      <c r="T309" s="29"/>
      <c r="U309" s="29"/>
      <c r="V309" s="29"/>
      <c r="W309" s="29"/>
      <c r="X309" s="29"/>
      <c r="Y309" s="29"/>
      <c r="Z309" s="29"/>
      <c r="AA309" s="29"/>
    </row>
    <row r="310" spans="1:27" x14ac:dyDescent="0.25">
      <c r="B310" s="24" t="s">
        <v>105</v>
      </c>
    </row>
    <row r="311" spans="1:27" x14ac:dyDescent="0.25">
      <c r="B311" t="s">
        <v>179</v>
      </c>
      <c r="C311" t="s">
        <v>25</v>
      </c>
      <c r="D311" t="s">
        <v>180</v>
      </c>
      <c r="E311" s="32">
        <v>2.3268</v>
      </c>
      <c r="G311" t="s">
        <v>116</v>
      </c>
      <c r="H311" s="33">
        <v>14.085559999999999</v>
      </c>
      <c r="I311" t="s">
        <v>117</v>
      </c>
      <c r="J311" s="34">
        <f>ROUND(E311* H311,5)</f>
        <v>32.774279999999997</v>
      </c>
      <c r="K311" s="35"/>
    </row>
    <row r="312" spans="1:27" x14ac:dyDescent="0.25">
      <c r="D312" s="36" t="s">
        <v>268</v>
      </c>
      <c r="E312" s="35"/>
      <c r="H312" s="35"/>
      <c r="K312" s="33">
        <f>SUM(J311:J311)</f>
        <v>32.774279999999997</v>
      </c>
    </row>
    <row r="313" spans="1:27" x14ac:dyDescent="0.25">
      <c r="D313" s="36" t="s">
        <v>121</v>
      </c>
      <c r="E313" s="35"/>
      <c r="H313" s="35"/>
      <c r="K313" s="37">
        <f>SUM(J310:J312)</f>
        <v>32.774279999999997</v>
      </c>
    </row>
    <row r="314" spans="1:27" x14ac:dyDescent="0.25">
      <c r="D314" s="36" t="s">
        <v>122</v>
      </c>
      <c r="E314" s="35"/>
      <c r="H314" s="35"/>
      <c r="K314" s="37">
        <f>SUM(K313:K313)</f>
        <v>32.774279999999997</v>
      </c>
    </row>
    <row r="316" spans="1:27" ht="45" customHeight="1" x14ac:dyDescent="0.25">
      <c r="A316" s="28" t="s">
        <v>270</v>
      </c>
      <c r="B316" s="28" t="s">
        <v>79</v>
      </c>
      <c r="C316" s="29" t="s">
        <v>25</v>
      </c>
      <c r="D316" s="7" t="s">
        <v>80</v>
      </c>
      <c r="E316" s="6"/>
      <c r="F316" s="6"/>
      <c r="G316" s="29"/>
      <c r="H316" s="30" t="s">
        <v>108</v>
      </c>
      <c r="I316" s="5">
        <v>1</v>
      </c>
      <c r="J316" s="4"/>
      <c r="K316" s="31">
        <f>ROUND(K321,2)</f>
        <v>4.2</v>
      </c>
      <c r="L316" s="29"/>
      <c r="M316" s="29"/>
      <c r="N316" s="29"/>
      <c r="O316" s="29"/>
      <c r="P316" s="29"/>
      <c r="Q316" s="29"/>
      <c r="R316" s="29"/>
      <c r="S316" s="29"/>
      <c r="T316" s="29"/>
      <c r="U316" s="29"/>
      <c r="V316" s="29"/>
      <c r="W316" s="29"/>
      <c r="X316" s="29"/>
      <c r="Y316" s="29"/>
      <c r="Z316" s="29"/>
      <c r="AA316" s="29"/>
    </row>
    <row r="317" spans="1:27" x14ac:dyDescent="0.25">
      <c r="B317" s="24" t="s">
        <v>105</v>
      </c>
    </row>
    <row r="318" spans="1:27" x14ac:dyDescent="0.25">
      <c r="B318" t="s">
        <v>160</v>
      </c>
      <c r="C318" t="s">
        <v>154</v>
      </c>
      <c r="D318" t="s">
        <v>161</v>
      </c>
      <c r="E318" s="32">
        <v>2.3699999999999999E-2</v>
      </c>
      <c r="G318" t="s">
        <v>116</v>
      </c>
      <c r="H318" s="33">
        <v>177.33244999999999</v>
      </c>
      <c r="I318" t="s">
        <v>117</v>
      </c>
      <c r="J318" s="34">
        <f>ROUND(E318* H318,5)</f>
        <v>4.2027799999999997</v>
      </c>
      <c r="K318" s="35"/>
    </row>
    <row r="319" spans="1:27" x14ac:dyDescent="0.25">
      <c r="D319" s="36" t="s">
        <v>268</v>
      </c>
      <c r="E319" s="35"/>
      <c r="H319" s="35"/>
      <c r="K319" s="33">
        <f>SUM(J318:J318)</f>
        <v>4.2027799999999997</v>
      </c>
    </row>
    <row r="320" spans="1:27" x14ac:dyDescent="0.25">
      <c r="D320" s="36" t="s">
        <v>121</v>
      </c>
      <c r="E320" s="35"/>
      <c r="H320" s="35"/>
      <c r="K320" s="37">
        <f>SUM(J317:J319)</f>
        <v>4.2027799999999997</v>
      </c>
    </row>
    <row r="321" spans="1:27" x14ac:dyDescent="0.25">
      <c r="D321" s="36" t="s">
        <v>122</v>
      </c>
      <c r="E321" s="35"/>
      <c r="H321" s="35"/>
      <c r="K321" s="37">
        <f>SUM(K320:K320)</f>
        <v>4.2027799999999997</v>
      </c>
    </row>
    <row r="323" spans="1:27" ht="45" customHeight="1" x14ac:dyDescent="0.25">
      <c r="A323" s="28" t="s">
        <v>271</v>
      </c>
      <c r="B323" s="28" t="s">
        <v>85</v>
      </c>
      <c r="C323" s="29" t="s">
        <v>54</v>
      </c>
      <c r="D323" s="7" t="s">
        <v>86</v>
      </c>
      <c r="E323" s="6"/>
      <c r="F323" s="6"/>
      <c r="G323" s="29"/>
      <c r="H323" s="30" t="s">
        <v>108</v>
      </c>
      <c r="I323" s="5">
        <v>1</v>
      </c>
      <c r="J323" s="4"/>
      <c r="K323" s="31">
        <f>ROUND(K328,2)</f>
        <v>462.01</v>
      </c>
      <c r="L323" s="29"/>
      <c r="M323" s="29"/>
      <c r="N323" s="29"/>
      <c r="O323" s="29"/>
      <c r="P323" s="29"/>
      <c r="Q323" s="29"/>
      <c r="R323" s="29"/>
      <c r="S323" s="29"/>
      <c r="T323" s="29"/>
      <c r="U323" s="29"/>
      <c r="V323" s="29"/>
      <c r="W323" s="29"/>
      <c r="X323" s="29"/>
      <c r="Y323" s="29"/>
      <c r="Z323" s="29"/>
      <c r="AA323" s="29"/>
    </row>
    <row r="324" spans="1:27" x14ac:dyDescent="0.25">
      <c r="B324" s="24" t="s">
        <v>105</v>
      </c>
    </row>
    <row r="325" spans="1:27" x14ac:dyDescent="0.25">
      <c r="B325" t="s">
        <v>199</v>
      </c>
      <c r="C325" t="s">
        <v>45</v>
      </c>
      <c r="D325" t="s">
        <v>200</v>
      </c>
      <c r="E325" s="32">
        <v>22.900500000000001</v>
      </c>
      <c r="G325" t="s">
        <v>116</v>
      </c>
      <c r="H325" s="33">
        <v>20.174620000000001</v>
      </c>
      <c r="I325" t="s">
        <v>117</v>
      </c>
      <c r="J325" s="34">
        <f>ROUND(E325* H325,5)</f>
        <v>462.00889000000001</v>
      </c>
      <c r="K325" s="35"/>
    </row>
    <row r="326" spans="1:27" x14ac:dyDescent="0.25">
      <c r="D326" s="36" t="s">
        <v>268</v>
      </c>
      <c r="E326" s="35"/>
      <c r="H326" s="35"/>
      <c r="K326" s="33">
        <f>SUM(J325:J325)</f>
        <v>462.00889000000001</v>
      </c>
    </row>
    <row r="327" spans="1:27" x14ac:dyDescent="0.25">
      <c r="D327" s="36" t="s">
        <v>121</v>
      </c>
      <c r="E327" s="35"/>
      <c r="H327" s="35"/>
      <c r="K327" s="37">
        <f>SUM(J324:J326)</f>
        <v>462.00889000000001</v>
      </c>
    </row>
    <row r="328" spans="1:27" x14ac:dyDescent="0.25">
      <c r="D328" s="36" t="s">
        <v>122</v>
      </c>
      <c r="E328" s="35"/>
      <c r="H328" s="35"/>
      <c r="K328" s="37">
        <f>SUM(K327:K327)</f>
        <v>462.00889000000001</v>
      </c>
    </row>
    <row r="330" spans="1:27" ht="45" customHeight="1" x14ac:dyDescent="0.25">
      <c r="A330" s="28" t="s">
        <v>272</v>
      </c>
      <c r="B330" s="28" t="s">
        <v>75</v>
      </c>
      <c r="C330" s="29" t="s">
        <v>18</v>
      </c>
      <c r="D330" s="7" t="s">
        <v>76</v>
      </c>
      <c r="E330" s="6"/>
      <c r="F330" s="6"/>
      <c r="G330" s="29"/>
      <c r="H330" s="30" t="s">
        <v>108</v>
      </c>
      <c r="I330" s="5">
        <v>1</v>
      </c>
      <c r="J330" s="4"/>
      <c r="K330" s="31">
        <f>ROUND(K335,2)</f>
        <v>29.41</v>
      </c>
      <c r="L330" s="29"/>
      <c r="M330" s="29"/>
      <c r="N330" s="29"/>
      <c r="O330" s="29"/>
      <c r="P330" s="29"/>
      <c r="Q330" s="29"/>
      <c r="R330" s="29"/>
      <c r="S330" s="29"/>
      <c r="T330" s="29"/>
      <c r="U330" s="29"/>
      <c r="V330" s="29"/>
      <c r="W330" s="29"/>
      <c r="X330" s="29"/>
      <c r="Y330" s="29"/>
      <c r="Z330" s="29"/>
      <c r="AA330" s="29"/>
    </row>
    <row r="331" spans="1:27" x14ac:dyDescent="0.25">
      <c r="B331" s="24" t="s">
        <v>105</v>
      </c>
    </row>
    <row r="332" spans="1:27" x14ac:dyDescent="0.25">
      <c r="B332" t="s">
        <v>127</v>
      </c>
      <c r="C332" t="s">
        <v>18</v>
      </c>
      <c r="D332" t="s">
        <v>128</v>
      </c>
      <c r="E332" s="32">
        <v>1.0365</v>
      </c>
      <c r="G332" t="s">
        <v>116</v>
      </c>
      <c r="H332" s="33">
        <v>28.370850000000001</v>
      </c>
      <c r="I332" t="s">
        <v>117</v>
      </c>
      <c r="J332" s="34">
        <f>ROUND(E332* H332,5)</f>
        <v>29.406389999999998</v>
      </c>
      <c r="K332" s="35"/>
    </row>
    <row r="333" spans="1:27" x14ac:dyDescent="0.25">
      <c r="D333" s="36" t="s">
        <v>268</v>
      </c>
      <c r="E333" s="35"/>
      <c r="H333" s="35"/>
      <c r="K333" s="33">
        <f>SUM(J332:J332)</f>
        <v>29.406389999999998</v>
      </c>
    </row>
    <row r="334" spans="1:27" x14ac:dyDescent="0.25">
      <c r="D334" s="36" t="s">
        <v>121</v>
      </c>
      <c r="E334" s="35"/>
      <c r="H334" s="35"/>
      <c r="K334" s="37">
        <f>SUM(J331:J333)</f>
        <v>29.406389999999998</v>
      </c>
    </row>
    <row r="335" spans="1:27" x14ac:dyDescent="0.25">
      <c r="D335" s="36" t="s">
        <v>122</v>
      </c>
      <c r="E335" s="35"/>
      <c r="H335" s="35"/>
      <c r="K335" s="37">
        <f>SUM(K334:K334)</f>
        <v>29.406389999999998</v>
      </c>
    </row>
    <row r="337" spans="1:27" ht="45" customHeight="1" x14ac:dyDescent="0.25">
      <c r="A337" s="28" t="s">
        <v>273</v>
      </c>
      <c r="B337" s="28" t="s">
        <v>81</v>
      </c>
      <c r="C337" s="29" t="s">
        <v>54</v>
      </c>
      <c r="D337" s="7" t="s">
        <v>82</v>
      </c>
      <c r="E337" s="6"/>
      <c r="F337" s="6"/>
      <c r="G337" s="29"/>
      <c r="H337" s="30" t="s">
        <v>108</v>
      </c>
      <c r="I337" s="5">
        <v>1</v>
      </c>
      <c r="J337" s="4"/>
      <c r="K337" s="31">
        <f>ROUND(K342,2)</f>
        <v>504.2</v>
      </c>
      <c r="L337" s="29"/>
      <c r="M337" s="29"/>
      <c r="N337" s="29"/>
      <c r="O337" s="29"/>
      <c r="P337" s="29"/>
      <c r="Q337" s="29"/>
      <c r="R337" s="29"/>
      <c r="S337" s="29"/>
      <c r="T337" s="29"/>
      <c r="U337" s="29"/>
      <c r="V337" s="29"/>
      <c r="W337" s="29"/>
      <c r="X337" s="29"/>
      <c r="Y337" s="29"/>
      <c r="Z337" s="29"/>
      <c r="AA337" s="29"/>
    </row>
    <row r="338" spans="1:27" x14ac:dyDescent="0.25">
      <c r="B338" s="24" t="s">
        <v>105</v>
      </c>
    </row>
    <row r="339" spans="1:27" x14ac:dyDescent="0.25">
      <c r="B339" t="s">
        <v>191</v>
      </c>
      <c r="C339" t="s">
        <v>45</v>
      </c>
      <c r="D339" t="s">
        <v>192</v>
      </c>
      <c r="E339" s="32">
        <v>883.12</v>
      </c>
      <c r="G339" t="s">
        <v>116</v>
      </c>
      <c r="H339" s="33">
        <v>0.57093000000000005</v>
      </c>
      <c r="I339" t="s">
        <v>117</v>
      </c>
      <c r="J339" s="34">
        <f>ROUND(E339* H339,5)</f>
        <v>504.19970000000001</v>
      </c>
      <c r="K339" s="35"/>
    </row>
    <row r="340" spans="1:27" x14ac:dyDescent="0.25">
      <c r="D340" s="36" t="s">
        <v>268</v>
      </c>
      <c r="E340" s="35"/>
      <c r="H340" s="35"/>
      <c r="K340" s="33">
        <f>SUM(J339:J339)</f>
        <v>504.19970000000001</v>
      </c>
    </row>
    <row r="341" spans="1:27" x14ac:dyDescent="0.25">
      <c r="D341" s="36" t="s">
        <v>121</v>
      </c>
      <c r="E341" s="35"/>
      <c r="H341" s="35"/>
      <c r="K341" s="37">
        <f>SUM(J338:J340)</f>
        <v>504.19970000000001</v>
      </c>
    </row>
    <row r="342" spans="1:27" x14ac:dyDescent="0.25">
      <c r="D342" s="36" t="s">
        <v>122</v>
      </c>
      <c r="E342" s="35"/>
      <c r="H342" s="35"/>
      <c r="K342" s="37">
        <f>SUM(K341:K341)</f>
        <v>504.19970000000001</v>
      </c>
    </row>
    <row r="344" spans="1:27" ht="45" customHeight="1" x14ac:dyDescent="0.25">
      <c r="A344" s="28" t="s">
        <v>274</v>
      </c>
      <c r="B344" s="28" t="s">
        <v>34</v>
      </c>
      <c r="C344" s="29" t="s">
        <v>15</v>
      </c>
      <c r="D344" s="7" t="s">
        <v>35</v>
      </c>
      <c r="E344" s="6"/>
      <c r="F344" s="6"/>
      <c r="G344" s="29"/>
      <c r="H344" s="30" t="s">
        <v>108</v>
      </c>
      <c r="I344" s="5">
        <v>1</v>
      </c>
      <c r="J344" s="4"/>
      <c r="K344" s="31">
        <f>ROUND(K348,2)</f>
        <v>35.46</v>
      </c>
      <c r="L344" s="29"/>
      <c r="M344" s="29"/>
      <c r="N344" s="29"/>
      <c r="O344" s="29"/>
      <c r="P344" s="29"/>
      <c r="Q344" s="29"/>
      <c r="R344" s="29"/>
      <c r="S344" s="29"/>
      <c r="T344" s="29"/>
      <c r="U344" s="29"/>
      <c r="V344" s="29"/>
      <c r="W344" s="29"/>
      <c r="X344" s="29"/>
      <c r="Y344" s="29"/>
      <c r="Z344" s="29"/>
      <c r="AA344" s="29"/>
    </row>
    <row r="345" spans="1:27" x14ac:dyDescent="0.25">
      <c r="B345" s="24" t="s">
        <v>105</v>
      </c>
    </row>
    <row r="346" spans="1:27" x14ac:dyDescent="0.25">
      <c r="B346" t="s">
        <v>149</v>
      </c>
      <c r="C346" t="s">
        <v>45</v>
      </c>
      <c r="D346" t="s">
        <v>150</v>
      </c>
      <c r="E346" s="32">
        <v>0.4007</v>
      </c>
      <c r="G346" t="s">
        <v>116</v>
      </c>
      <c r="H346" s="33">
        <v>88.485879999999995</v>
      </c>
      <c r="I346" t="s">
        <v>117</v>
      </c>
      <c r="J346" s="34">
        <f>ROUND(E346* H346,5)</f>
        <v>35.456290000000003</v>
      </c>
      <c r="K346" s="35"/>
    </row>
    <row r="347" spans="1:27" x14ac:dyDescent="0.25">
      <c r="D347" s="36" t="s">
        <v>121</v>
      </c>
      <c r="E347" s="35"/>
      <c r="H347" s="35"/>
      <c r="K347" s="37">
        <f>SUM(J345:J346)</f>
        <v>35.456290000000003</v>
      </c>
    </row>
    <row r="348" spans="1:27" x14ac:dyDescent="0.25">
      <c r="D348" s="36" t="s">
        <v>122</v>
      </c>
      <c r="E348" s="35"/>
      <c r="H348" s="35"/>
      <c r="K348" s="37">
        <f>SUM(K347:K347)</f>
        <v>35.456290000000003</v>
      </c>
    </row>
  </sheetData>
  <sheetProtection sheet="1"/>
  <mergeCells count="89">
    <mergeCell ref="D330:F330"/>
    <mergeCell ref="I330:J330"/>
    <mergeCell ref="D337:F337"/>
    <mergeCell ref="I337:J337"/>
    <mergeCell ref="D344:F344"/>
    <mergeCell ref="I344:J344"/>
    <mergeCell ref="D309:F309"/>
    <mergeCell ref="I309:J309"/>
    <mergeCell ref="D316:F316"/>
    <mergeCell ref="I316:J316"/>
    <mergeCell ref="D323:F323"/>
    <mergeCell ref="I323:J323"/>
    <mergeCell ref="D296:F296"/>
    <mergeCell ref="I296:J296"/>
    <mergeCell ref="D297:F297"/>
    <mergeCell ref="I297:J297"/>
    <mergeCell ref="D302:F302"/>
    <mergeCell ref="I302:J302"/>
    <mergeCell ref="D289:F289"/>
    <mergeCell ref="I289:J289"/>
    <mergeCell ref="D290:F290"/>
    <mergeCell ref="I290:J290"/>
    <mergeCell ref="D291:F291"/>
    <mergeCell ref="I291:J291"/>
    <mergeCell ref="D274:F274"/>
    <mergeCell ref="I274:J274"/>
    <mergeCell ref="D287:F287"/>
    <mergeCell ref="I287:J287"/>
    <mergeCell ref="D288:F288"/>
    <mergeCell ref="I288:J288"/>
    <mergeCell ref="D244:F244"/>
    <mergeCell ref="I244:J244"/>
    <mergeCell ref="D245:F245"/>
    <mergeCell ref="I245:J245"/>
    <mergeCell ref="D259:F259"/>
    <mergeCell ref="I259:J259"/>
    <mergeCell ref="D223:F223"/>
    <mergeCell ref="I223:J223"/>
    <mergeCell ref="D230:F230"/>
    <mergeCell ref="I230:J230"/>
    <mergeCell ref="D231:F231"/>
    <mergeCell ref="I231:J231"/>
    <mergeCell ref="D193:F193"/>
    <mergeCell ref="I193:J193"/>
    <mergeCell ref="D209:F209"/>
    <mergeCell ref="I209:J209"/>
    <mergeCell ref="D216:F216"/>
    <mergeCell ref="I216:J216"/>
    <mergeCell ref="D157:F157"/>
    <mergeCell ref="I157:J157"/>
    <mergeCell ref="D164:F164"/>
    <mergeCell ref="I164:J164"/>
    <mergeCell ref="D177:F177"/>
    <mergeCell ref="I177:J177"/>
    <mergeCell ref="D136:F136"/>
    <mergeCell ref="I136:J136"/>
    <mergeCell ref="D137:F137"/>
    <mergeCell ref="I137:J137"/>
    <mergeCell ref="D150:F150"/>
    <mergeCell ref="I150:J150"/>
    <mergeCell ref="D133:F133"/>
    <mergeCell ref="I133:J133"/>
    <mergeCell ref="D134:F134"/>
    <mergeCell ref="I134:J134"/>
    <mergeCell ref="D135:F135"/>
    <mergeCell ref="I135:J135"/>
    <mergeCell ref="D84:F84"/>
    <mergeCell ref="I84:J84"/>
    <mergeCell ref="D103:F103"/>
    <mergeCell ref="I103:J103"/>
    <mergeCell ref="D120:F120"/>
    <mergeCell ref="I120:J120"/>
    <mergeCell ref="D27:F27"/>
    <mergeCell ref="I27:J27"/>
    <mergeCell ref="D46:F46"/>
    <mergeCell ref="I46:J46"/>
    <mergeCell ref="D61:F61"/>
    <mergeCell ref="I61:J61"/>
    <mergeCell ref="D11:F11"/>
    <mergeCell ref="I11:J11"/>
    <mergeCell ref="D12:F12"/>
    <mergeCell ref="I12:J12"/>
    <mergeCell ref="D20:F20"/>
    <mergeCell ref="I20:J20"/>
    <mergeCell ref="A1:K1"/>
    <mergeCell ref="A2:K2"/>
    <mergeCell ref="A3:K3"/>
    <mergeCell ref="A4:K4"/>
    <mergeCell ref="A6:K6"/>
  </mergeCells>
  <pageMargins left="0.75" right="0.75" top="0.75" bottom="0.5" header="0.5" footer="0.7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69"/>
  <sheetViews>
    <sheetView workbookViewId="0">
      <pane ySplit="8" topLeftCell="A9" activePane="bottomLeft" state="frozenSplit"/>
      <selection pane="bottomLeft"/>
    </sheetView>
  </sheetViews>
  <sheetFormatPr defaultRowHeight="15" x14ac:dyDescent="0.25"/>
  <cols>
    <col min="1" max="1" width="14.7109375" customWidth="1"/>
    <col min="2" max="2" width="6.140625" customWidth="1"/>
    <col min="3" max="3" width="65.7109375" customWidth="1"/>
    <col min="4" max="4" width="13.7109375" customWidth="1"/>
    <col min="5" max="5" width="3.42578125" customWidth="1"/>
  </cols>
  <sheetData>
    <row r="1" spans="1:4" x14ac:dyDescent="0.25">
      <c r="A1" s="9" t="s">
        <v>0</v>
      </c>
      <c r="B1" s="9" t="s">
        <v>0</v>
      </c>
      <c r="C1" s="9" t="s">
        <v>0</v>
      </c>
      <c r="D1" s="9" t="s">
        <v>0</v>
      </c>
    </row>
    <row r="2" spans="1:4" x14ac:dyDescent="0.25">
      <c r="A2" s="9" t="s">
        <v>1</v>
      </c>
      <c r="B2" s="9" t="s">
        <v>1</v>
      </c>
      <c r="C2" s="9" t="s">
        <v>1</v>
      </c>
      <c r="D2" s="9" t="s">
        <v>1</v>
      </c>
    </row>
    <row r="3" spans="1:4" x14ac:dyDescent="0.25">
      <c r="A3" s="9"/>
      <c r="B3" s="9"/>
      <c r="C3" s="9"/>
      <c r="D3" s="9"/>
    </row>
    <row r="4" spans="1:4" x14ac:dyDescent="0.25">
      <c r="A4" s="9"/>
      <c r="B4" s="9"/>
      <c r="C4" s="9"/>
      <c r="D4" s="9"/>
    </row>
    <row r="6" spans="1:4" ht="18.75" x14ac:dyDescent="0.3">
      <c r="A6" s="8" t="s">
        <v>100</v>
      </c>
      <c r="B6" s="8" t="s">
        <v>100</v>
      </c>
      <c r="C6" s="8" t="s">
        <v>100</v>
      </c>
      <c r="D6" s="8" t="s">
        <v>100</v>
      </c>
    </row>
    <row r="8" spans="1:4" x14ac:dyDescent="0.25">
      <c r="A8" s="27" t="s">
        <v>102</v>
      </c>
      <c r="B8" s="27" t="s">
        <v>103</v>
      </c>
      <c r="C8" s="27" t="s">
        <v>104</v>
      </c>
      <c r="D8" s="27" t="s">
        <v>3</v>
      </c>
    </row>
    <row r="10" spans="1:4" x14ac:dyDescent="0.25">
      <c r="A10" s="26" t="s">
        <v>129</v>
      </c>
    </row>
    <row r="11" spans="1:4" x14ac:dyDescent="0.25">
      <c r="A11" t="s">
        <v>235</v>
      </c>
      <c r="B11" t="s">
        <v>113</v>
      </c>
      <c r="C11" t="s">
        <v>236</v>
      </c>
      <c r="D11" s="33">
        <v>24.65</v>
      </c>
    </row>
    <row r="12" spans="1:4" x14ac:dyDescent="0.25">
      <c r="A12" t="s">
        <v>248</v>
      </c>
      <c r="B12" t="s">
        <v>113</v>
      </c>
      <c r="C12" t="s">
        <v>249</v>
      </c>
      <c r="D12" s="33">
        <v>28.65</v>
      </c>
    </row>
    <row r="13" spans="1:4" x14ac:dyDescent="0.25">
      <c r="A13" t="s">
        <v>257</v>
      </c>
      <c r="B13" t="s">
        <v>113</v>
      </c>
      <c r="C13" t="s">
        <v>258</v>
      </c>
      <c r="D13" s="33">
        <v>25.13</v>
      </c>
    </row>
    <row r="14" spans="1:4" x14ac:dyDescent="0.25">
      <c r="A14" t="s">
        <v>130</v>
      </c>
      <c r="B14" t="s">
        <v>113</v>
      </c>
      <c r="C14" t="s">
        <v>131</v>
      </c>
      <c r="D14" s="33">
        <v>19.55</v>
      </c>
    </row>
    <row r="15" spans="1:4" x14ac:dyDescent="0.25">
      <c r="A15" t="s">
        <v>162</v>
      </c>
      <c r="B15" t="s">
        <v>113</v>
      </c>
      <c r="C15" t="s">
        <v>163</v>
      </c>
      <c r="D15" s="33">
        <v>23.96</v>
      </c>
    </row>
    <row r="16" spans="1:4" x14ac:dyDescent="0.25">
      <c r="A16" t="s">
        <v>164</v>
      </c>
      <c r="B16" t="s">
        <v>113</v>
      </c>
      <c r="C16" t="s">
        <v>165</v>
      </c>
      <c r="D16" s="33">
        <v>27.76</v>
      </c>
    </row>
    <row r="17" spans="1:4" x14ac:dyDescent="0.25">
      <c r="A17" t="s">
        <v>237</v>
      </c>
      <c r="B17" t="s">
        <v>113</v>
      </c>
      <c r="C17" t="s">
        <v>238</v>
      </c>
      <c r="D17" s="33">
        <v>27.76</v>
      </c>
    </row>
    <row r="18" spans="1:4" x14ac:dyDescent="0.25">
      <c r="A18" t="s">
        <v>151</v>
      </c>
      <c r="B18" t="s">
        <v>113</v>
      </c>
      <c r="C18" t="s">
        <v>152</v>
      </c>
      <c r="D18" s="33">
        <v>27.76</v>
      </c>
    </row>
    <row r="19" spans="1:4" x14ac:dyDescent="0.25">
      <c r="A19" t="s">
        <v>201</v>
      </c>
      <c r="B19" t="s">
        <v>113</v>
      </c>
      <c r="C19" t="s">
        <v>202</v>
      </c>
      <c r="D19" s="33">
        <v>27.76</v>
      </c>
    </row>
    <row r="20" spans="1:4" x14ac:dyDescent="0.25">
      <c r="A20" t="s">
        <v>255</v>
      </c>
      <c r="B20" t="s">
        <v>113</v>
      </c>
      <c r="C20" t="s">
        <v>256</v>
      </c>
      <c r="D20" s="33">
        <v>23.21</v>
      </c>
    </row>
    <row r="21" spans="1:4" x14ac:dyDescent="0.25">
      <c r="A21" s="26" t="s">
        <v>111</v>
      </c>
    </row>
    <row r="22" spans="1:4" x14ac:dyDescent="0.25">
      <c r="A22" t="s">
        <v>275</v>
      </c>
      <c r="B22" t="s">
        <v>113</v>
      </c>
      <c r="C22" t="s">
        <v>276</v>
      </c>
      <c r="D22" s="33">
        <v>14.32</v>
      </c>
    </row>
    <row r="23" spans="1:4" x14ac:dyDescent="0.25">
      <c r="A23" t="s">
        <v>112</v>
      </c>
      <c r="B23" t="s">
        <v>113</v>
      </c>
      <c r="C23" t="s">
        <v>114</v>
      </c>
      <c r="D23" s="33">
        <v>59</v>
      </c>
    </row>
    <row r="24" spans="1:4" x14ac:dyDescent="0.25">
      <c r="A24" t="s">
        <v>277</v>
      </c>
      <c r="B24" t="s">
        <v>113</v>
      </c>
      <c r="C24" t="s">
        <v>278</v>
      </c>
      <c r="D24" s="33">
        <v>56.29</v>
      </c>
    </row>
    <row r="25" spans="1:4" x14ac:dyDescent="0.25">
      <c r="A25" t="s">
        <v>137</v>
      </c>
      <c r="B25" t="s">
        <v>113</v>
      </c>
      <c r="C25" t="s">
        <v>138</v>
      </c>
      <c r="D25" s="33">
        <v>73.88</v>
      </c>
    </row>
    <row r="26" spans="1:4" x14ac:dyDescent="0.25">
      <c r="A26" t="s">
        <v>213</v>
      </c>
      <c r="B26" t="s">
        <v>113</v>
      </c>
      <c r="C26" t="s">
        <v>214</v>
      </c>
      <c r="D26" s="33">
        <v>49.68</v>
      </c>
    </row>
    <row r="27" spans="1:4" x14ac:dyDescent="0.25">
      <c r="A27" t="s">
        <v>139</v>
      </c>
      <c r="B27" t="s">
        <v>113</v>
      </c>
      <c r="C27" t="s">
        <v>140</v>
      </c>
      <c r="D27" s="33">
        <v>82.36</v>
      </c>
    </row>
    <row r="28" spans="1:4" x14ac:dyDescent="0.25">
      <c r="A28" t="s">
        <v>133</v>
      </c>
      <c r="B28" t="s">
        <v>113</v>
      </c>
      <c r="C28" t="s">
        <v>134</v>
      </c>
      <c r="D28" s="33">
        <v>94.89</v>
      </c>
    </row>
    <row r="29" spans="1:4" x14ac:dyDescent="0.25">
      <c r="A29" t="s">
        <v>125</v>
      </c>
      <c r="B29" t="s">
        <v>113</v>
      </c>
      <c r="C29" t="s">
        <v>126</v>
      </c>
      <c r="D29" s="33">
        <v>98.75</v>
      </c>
    </row>
    <row r="30" spans="1:4" x14ac:dyDescent="0.25">
      <c r="A30" t="s">
        <v>279</v>
      </c>
      <c r="B30" t="s">
        <v>113</v>
      </c>
      <c r="C30" t="s">
        <v>280</v>
      </c>
      <c r="D30" s="33">
        <v>4.8499999999999996</v>
      </c>
    </row>
    <row r="31" spans="1:4" x14ac:dyDescent="0.25">
      <c r="A31" t="s">
        <v>217</v>
      </c>
      <c r="B31" t="s">
        <v>113</v>
      </c>
      <c r="C31" t="s">
        <v>218</v>
      </c>
      <c r="D31" s="33">
        <v>5.49</v>
      </c>
    </row>
    <row r="32" spans="1:4" x14ac:dyDescent="0.25">
      <c r="A32" t="s">
        <v>118</v>
      </c>
      <c r="B32" t="s">
        <v>113</v>
      </c>
      <c r="C32" t="s">
        <v>119</v>
      </c>
      <c r="D32" s="33">
        <v>52.25</v>
      </c>
    </row>
    <row r="33" spans="1:4" x14ac:dyDescent="0.25">
      <c r="A33" t="s">
        <v>135</v>
      </c>
      <c r="B33" t="s">
        <v>113</v>
      </c>
      <c r="C33" t="s">
        <v>136</v>
      </c>
      <c r="D33" s="33">
        <v>52.76</v>
      </c>
    </row>
    <row r="34" spans="1:4" x14ac:dyDescent="0.25">
      <c r="A34" t="s">
        <v>183</v>
      </c>
      <c r="B34" t="s">
        <v>113</v>
      </c>
      <c r="C34" t="s">
        <v>184</v>
      </c>
      <c r="D34" s="33">
        <v>65.2</v>
      </c>
    </row>
    <row r="35" spans="1:4" x14ac:dyDescent="0.25">
      <c r="A35" t="s">
        <v>250</v>
      </c>
      <c r="B35" t="s">
        <v>113</v>
      </c>
      <c r="C35" t="s">
        <v>251</v>
      </c>
      <c r="D35" s="33">
        <v>55.1</v>
      </c>
    </row>
    <row r="36" spans="1:4" x14ac:dyDescent="0.25">
      <c r="A36" t="s">
        <v>181</v>
      </c>
      <c r="B36" t="s">
        <v>113</v>
      </c>
      <c r="C36" t="s">
        <v>182</v>
      </c>
      <c r="D36" s="33">
        <v>59.75</v>
      </c>
    </row>
    <row r="37" spans="1:4" x14ac:dyDescent="0.25">
      <c r="A37" t="s">
        <v>226</v>
      </c>
      <c r="B37" t="s">
        <v>113</v>
      </c>
      <c r="C37" t="s">
        <v>227</v>
      </c>
      <c r="D37" s="33">
        <v>47.68</v>
      </c>
    </row>
    <row r="38" spans="1:4" x14ac:dyDescent="0.25">
      <c r="A38" t="s">
        <v>185</v>
      </c>
      <c r="B38" t="s">
        <v>113</v>
      </c>
      <c r="C38" t="s">
        <v>186</v>
      </c>
      <c r="D38" s="33">
        <v>66</v>
      </c>
    </row>
    <row r="39" spans="1:4" x14ac:dyDescent="0.25">
      <c r="A39" t="s">
        <v>166</v>
      </c>
      <c r="B39" t="s">
        <v>113</v>
      </c>
      <c r="C39" t="s">
        <v>167</v>
      </c>
      <c r="D39" s="33">
        <v>54.96</v>
      </c>
    </row>
    <row r="40" spans="1:4" x14ac:dyDescent="0.25">
      <c r="A40" t="s">
        <v>187</v>
      </c>
      <c r="B40" t="s">
        <v>113</v>
      </c>
      <c r="C40" t="s">
        <v>188</v>
      </c>
      <c r="D40" s="33">
        <v>57.71</v>
      </c>
    </row>
    <row r="41" spans="1:4" x14ac:dyDescent="0.25">
      <c r="A41" t="s">
        <v>193</v>
      </c>
      <c r="B41" t="s">
        <v>113</v>
      </c>
      <c r="C41" t="s">
        <v>194</v>
      </c>
      <c r="D41" s="33">
        <v>35.53</v>
      </c>
    </row>
    <row r="42" spans="1:4" x14ac:dyDescent="0.25">
      <c r="A42" t="s">
        <v>210</v>
      </c>
      <c r="B42" t="s">
        <v>113</v>
      </c>
      <c r="C42" t="s">
        <v>211</v>
      </c>
      <c r="D42" s="33">
        <v>5.09</v>
      </c>
    </row>
    <row r="43" spans="1:4" x14ac:dyDescent="0.25">
      <c r="A43" s="26" t="s">
        <v>141</v>
      </c>
    </row>
    <row r="44" spans="1:4" x14ac:dyDescent="0.25">
      <c r="A44" t="s">
        <v>144</v>
      </c>
      <c r="B44" t="s">
        <v>18</v>
      </c>
      <c r="C44" t="s">
        <v>145</v>
      </c>
      <c r="D44" s="33">
        <v>1.62</v>
      </c>
    </row>
    <row r="45" spans="1:4" x14ac:dyDescent="0.25">
      <c r="A45" t="s">
        <v>220</v>
      </c>
      <c r="B45" t="s">
        <v>154</v>
      </c>
      <c r="C45" t="s">
        <v>221</v>
      </c>
      <c r="D45" s="33">
        <v>11.1</v>
      </c>
    </row>
    <row r="46" spans="1:4" x14ac:dyDescent="0.25">
      <c r="A46" t="s">
        <v>223</v>
      </c>
      <c r="B46" t="s">
        <v>18</v>
      </c>
      <c r="C46" t="s">
        <v>224</v>
      </c>
      <c r="D46" s="33">
        <v>16.579999999999998</v>
      </c>
    </row>
    <row r="47" spans="1:4" x14ac:dyDescent="0.25">
      <c r="A47" t="s">
        <v>142</v>
      </c>
      <c r="B47" t="s">
        <v>18</v>
      </c>
      <c r="C47" t="s">
        <v>143</v>
      </c>
      <c r="D47" s="33">
        <v>20.309999999999999</v>
      </c>
    </row>
    <row r="48" spans="1:4" x14ac:dyDescent="0.25">
      <c r="A48" t="s">
        <v>281</v>
      </c>
      <c r="B48" t="s">
        <v>154</v>
      </c>
      <c r="C48" t="s">
        <v>282</v>
      </c>
      <c r="D48" s="33">
        <v>21.41</v>
      </c>
    </row>
    <row r="49" spans="1:4" x14ac:dyDescent="0.25">
      <c r="A49" t="s">
        <v>168</v>
      </c>
      <c r="B49" t="s">
        <v>154</v>
      </c>
      <c r="C49" t="s">
        <v>169</v>
      </c>
      <c r="D49" s="33">
        <v>22.42</v>
      </c>
    </row>
    <row r="50" spans="1:4" x14ac:dyDescent="0.25">
      <c r="A50" t="s">
        <v>175</v>
      </c>
      <c r="B50" t="s">
        <v>154</v>
      </c>
      <c r="C50" t="s">
        <v>176</v>
      </c>
      <c r="D50" s="33">
        <v>19.39</v>
      </c>
    </row>
    <row r="51" spans="1:4" x14ac:dyDescent="0.25">
      <c r="A51" t="s">
        <v>177</v>
      </c>
      <c r="B51" t="s">
        <v>154</v>
      </c>
      <c r="C51" t="s">
        <v>178</v>
      </c>
      <c r="D51" s="33">
        <v>144.78</v>
      </c>
    </row>
    <row r="52" spans="1:4" x14ac:dyDescent="0.25">
      <c r="A52" t="s">
        <v>170</v>
      </c>
      <c r="B52" t="s">
        <v>171</v>
      </c>
      <c r="C52" t="s">
        <v>172</v>
      </c>
      <c r="D52" s="33">
        <v>0.39</v>
      </c>
    </row>
    <row r="53" spans="1:4" x14ac:dyDescent="0.25">
      <c r="A53" t="s">
        <v>156</v>
      </c>
      <c r="B53" t="s">
        <v>18</v>
      </c>
      <c r="C53" t="s">
        <v>157</v>
      </c>
      <c r="D53" s="33">
        <v>79.17</v>
      </c>
    </row>
    <row r="54" spans="1:4" x14ac:dyDescent="0.25">
      <c r="A54" t="s">
        <v>153</v>
      </c>
      <c r="B54" t="s">
        <v>154</v>
      </c>
      <c r="C54" t="s">
        <v>155</v>
      </c>
      <c r="D54" s="33">
        <v>44.07</v>
      </c>
    </row>
    <row r="55" spans="1:4" x14ac:dyDescent="0.25">
      <c r="A55" t="s">
        <v>173</v>
      </c>
      <c r="B55" t="s">
        <v>154</v>
      </c>
      <c r="C55" t="s">
        <v>174</v>
      </c>
      <c r="D55" s="33">
        <v>2049.02</v>
      </c>
    </row>
    <row r="56" spans="1:4" x14ac:dyDescent="0.25">
      <c r="A56" t="s">
        <v>229</v>
      </c>
      <c r="B56" t="s">
        <v>154</v>
      </c>
      <c r="C56" t="s">
        <v>62</v>
      </c>
      <c r="D56" s="33">
        <v>11</v>
      </c>
    </row>
    <row r="57" spans="1:4" x14ac:dyDescent="0.25">
      <c r="A57" t="s">
        <v>231</v>
      </c>
      <c r="B57" t="s">
        <v>154</v>
      </c>
      <c r="C57" t="s">
        <v>232</v>
      </c>
      <c r="D57" s="33">
        <v>4.37</v>
      </c>
    </row>
    <row r="58" spans="1:4" x14ac:dyDescent="0.25">
      <c r="A58" t="s">
        <v>283</v>
      </c>
      <c r="B58" t="s">
        <v>25</v>
      </c>
      <c r="C58" t="s">
        <v>284</v>
      </c>
      <c r="D58" s="33">
        <v>1.78</v>
      </c>
    </row>
    <row r="59" spans="1:4" x14ac:dyDescent="0.25">
      <c r="A59" t="s">
        <v>243</v>
      </c>
      <c r="B59" t="s">
        <v>25</v>
      </c>
      <c r="C59" t="s">
        <v>244</v>
      </c>
      <c r="D59" s="33">
        <v>1.41</v>
      </c>
    </row>
    <row r="60" spans="1:4" x14ac:dyDescent="0.25">
      <c r="A60" t="s">
        <v>239</v>
      </c>
      <c r="B60" t="s">
        <v>25</v>
      </c>
      <c r="C60" t="s">
        <v>240</v>
      </c>
      <c r="D60" s="33">
        <v>1.27</v>
      </c>
    </row>
    <row r="61" spans="1:4" x14ac:dyDescent="0.25">
      <c r="A61" t="s">
        <v>158</v>
      </c>
      <c r="B61" t="s">
        <v>45</v>
      </c>
      <c r="C61" t="s">
        <v>159</v>
      </c>
      <c r="D61" s="33">
        <v>56.74</v>
      </c>
    </row>
    <row r="62" spans="1:4" x14ac:dyDescent="0.25">
      <c r="A62" t="s">
        <v>285</v>
      </c>
      <c r="B62" t="s">
        <v>45</v>
      </c>
      <c r="C62" t="s">
        <v>286</v>
      </c>
      <c r="D62" s="33">
        <v>26.16</v>
      </c>
    </row>
    <row r="63" spans="1:4" x14ac:dyDescent="0.25">
      <c r="A63" t="s">
        <v>189</v>
      </c>
      <c r="B63" t="s">
        <v>154</v>
      </c>
      <c r="C63" t="s">
        <v>190</v>
      </c>
      <c r="D63" s="33">
        <v>120</v>
      </c>
    </row>
    <row r="64" spans="1:4" x14ac:dyDescent="0.25">
      <c r="A64" t="s">
        <v>195</v>
      </c>
      <c r="B64" t="s">
        <v>171</v>
      </c>
      <c r="C64" t="s">
        <v>196</v>
      </c>
      <c r="D64" s="33">
        <v>1.64</v>
      </c>
    </row>
    <row r="65" spans="1:4" x14ac:dyDescent="0.25">
      <c r="A65" t="s">
        <v>197</v>
      </c>
      <c r="B65" t="s">
        <v>171</v>
      </c>
      <c r="C65" t="s">
        <v>198</v>
      </c>
      <c r="D65" s="33">
        <v>2.58</v>
      </c>
    </row>
    <row r="66" spans="1:4" x14ac:dyDescent="0.25">
      <c r="A66" t="s">
        <v>245</v>
      </c>
      <c r="B66" t="s">
        <v>45</v>
      </c>
      <c r="C66" t="s">
        <v>246</v>
      </c>
      <c r="D66" s="33">
        <v>3.28</v>
      </c>
    </row>
    <row r="67" spans="1:4" x14ac:dyDescent="0.25">
      <c r="A67" t="s">
        <v>203</v>
      </c>
      <c r="B67" t="s">
        <v>45</v>
      </c>
      <c r="C67" t="s">
        <v>204</v>
      </c>
      <c r="D67" s="33">
        <v>12.32</v>
      </c>
    </row>
    <row r="68" spans="1:4" x14ac:dyDescent="0.25">
      <c r="A68" t="s">
        <v>252</v>
      </c>
      <c r="B68" t="s">
        <v>18</v>
      </c>
      <c r="C68" t="s">
        <v>253</v>
      </c>
      <c r="D68" s="33">
        <v>19.53</v>
      </c>
    </row>
    <row r="69" spans="1:4" x14ac:dyDescent="0.25">
      <c r="A69" t="s">
        <v>259</v>
      </c>
      <c r="B69" t="s">
        <v>171</v>
      </c>
      <c r="C69" t="s">
        <v>260</v>
      </c>
      <c r="D69" s="33">
        <v>5.87</v>
      </c>
    </row>
  </sheetData>
  <sheetProtection sheet="1"/>
  <mergeCells count="5">
    <mergeCell ref="A1:D1"/>
    <mergeCell ref="A2:D2"/>
    <mergeCell ref="A3:D3"/>
    <mergeCell ref="A4:D4"/>
    <mergeCell ref="A6:D6"/>
  </mergeCells>
  <pageMargins left="0.75" right="0.75" top="0.75" bottom="0.5" header="0.5" footer="0.7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23"/>
  <sheetViews>
    <sheetView workbookViewId="0"/>
  </sheetViews>
  <sheetFormatPr defaultRowHeight="15" x14ac:dyDescent="0.25"/>
  <cols>
    <col min="1" max="1" width="25.7109375" customWidth="1"/>
    <col min="2" max="2" width="3.42578125" customWidth="1"/>
    <col min="3" max="7" width="13.7109375" customWidth="1"/>
    <col min="8" max="8" width="25.7109375" customWidth="1"/>
  </cols>
  <sheetData>
    <row r="1" spans="1:8" x14ac:dyDescent="0.25">
      <c r="E1" s="3" t="s">
        <v>0</v>
      </c>
      <c r="F1" s="3" t="s">
        <v>0</v>
      </c>
      <c r="G1" s="3" t="s">
        <v>0</v>
      </c>
      <c r="H1" s="3" t="s">
        <v>0</v>
      </c>
    </row>
    <row r="2" spans="1:8" x14ac:dyDescent="0.25">
      <c r="E2" s="3" t="s">
        <v>1</v>
      </c>
      <c r="F2" s="3" t="s">
        <v>1</v>
      </c>
      <c r="G2" s="3" t="s">
        <v>1</v>
      </c>
      <c r="H2" s="3" t="s">
        <v>1</v>
      </c>
    </row>
    <row r="3" spans="1:8" x14ac:dyDescent="0.25">
      <c r="E3" s="3"/>
      <c r="F3" s="3"/>
      <c r="G3" s="3"/>
      <c r="H3" s="3"/>
    </row>
    <row r="4" spans="1:8" x14ac:dyDescent="0.25">
      <c r="E4" s="3"/>
      <c r="F4" s="3"/>
      <c r="G4" s="3"/>
      <c r="H4" s="3"/>
    </row>
    <row r="6" spans="1:8" ht="18.75" x14ac:dyDescent="0.3">
      <c r="C6" s="2" t="s">
        <v>287</v>
      </c>
      <c r="D6" s="2" t="s">
        <v>287</v>
      </c>
      <c r="E6" s="2" t="s">
        <v>287</v>
      </c>
      <c r="F6" s="2" t="s">
        <v>287</v>
      </c>
      <c r="G6" s="2" t="s">
        <v>287</v>
      </c>
    </row>
    <row r="10" spans="1:8" x14ac:dyDescent="0.25">
      <c r="B10" t="s">
        <v>288</v>
      </c>
      <c r="C10" s="38" t="s">
        <v>6</v>
      </c>
      <c r="D10" s="39" t="s">
        <v>7</v>
      </c>
      <c r="E10" s="38" t="s">
        <v>8</v>
      </c>
    </row>
    <row r="11" spans="1:8" x14ac:dyDescent="0.25">
      <c r="B11" t="s">
        <v>288</v>
      </c>
      <c r="C11" s="38" t="s">
        <v>9</v>
      </c>
      <c r="D11" s="39" t="s">
        <v>7</v>
      </c>
      <c r="E11" s="38" t="s">
        <v>10</v>
      </c>
    </row>
    <row r="12" spans="1:8" x14ac:dyDescent="0.25">
      <c r="B12" t="s">
        <v>288</v>
      </c>
      <c r="C12" s="38" t="s">
        <v>11</v>
      </c>
      <c r="D12" s="39" t="s">
        <v>7</v>
      </c>
      <c r="E12" s="38" t="s">
        <v>12</v>
      </c>
    </row>
    <row r="14" spans="1:8" ht="45" customHeight="1" x14ac:dyDescent="0.25">
      <c r="A14" s="40" t="s">
        <v>289</v>
      </c>
      <c r="B14" s="40" t="s">
        <v>290</v>
      </c>
      <c r="C14" s="40" t="s">
        <v>14</v>
      </c>
      <c r="D14" s="41" t="s">
        <v>15</v>
      </c>
      <c r="E14" s="1" t="s">
        <v>291</v>
      </c>
      <c r="F14" s="1" t="s">
        <v>291</v>
      </c>
      <c r="G14" s="42">
        <f>SUM(G15:G32)</f>
        <v>214.45000000000002</v>
      </c>
    </row>
    <row r="15" spans="1:8" x14ac:dyDescent="0.25">
      <c r="A15" s="43" t="s">
        <v>94</v>
      </c>
      <c r="B15" s="43"/>
      <c r="C15" s="44"/>
      <c r="D15" s="44"/>
      <c r="E15" s="44"/>
      <c r="F15" s="44"/>
      <c r="G15" s="44"/>
    </row>
    <row r="16" spans="1:8" x14ac:dyDescent="0.25">
      <c r="A16" s="43" t="s">
        <v>292</v>
      </c>
      <c r="B16" s="43"/>
      <c r="C16" s="44">
        <v>20.5</v>
      </c>
      <c r="D16" s="44"/>
      <c r="E16" s="44"/>
      <c r="F16" s="44"/>
      <c r="G16" s="44">
        <f>PRODUCT(C16:F16)</f>
        <v>20.5</v>
      </c>
    </row>
    <row r="17" spans="1:7" x14ac:dyDescent="0.25">
      <c r="A17" s="43" t="s">
        <v>293</v>
      </c>
      <c r="B17" s="43"/>
      <c r="C17" s="44">
        <v>5</v>
      </c>
      <c r="D17" s="44"/>
      <c r="E17" s="44"/>
      <c r="F17" s="44"/>
      <c r="G17" s="44">
        <f>PRODUCT(C17:F17)</f>
        <v>5</v>
      </c>
    </row>
    <row r="18" spans="1:7" x14ac:dyDescent="0.25">
      <c r="A18" s="43" t="s">
        <v>294</v>
      </c>
      <c r="B18" s="43"/>
      <c r="C18" s="44"/>
      <c r="D18" s="44"/>
      <c r="E18" s="44"/>
      <c r="F18" s="44"/>
      <c r="G18" s="44"/>
    </row>
    <row r="19" spans="1:7" x14ac:dyDescent="0.25">
      <c r="A19" s="43" t="s">
        <v>295</v>
      </c>
      <c r="B19" s="43"/>
      <c r="C19" s="44">
        <v>4</v>
      </c>
      <c r="D19" s="44">
        <v>2</v>
      </c>
      <c r="E19" s="44"/>
      <c r="F19" s="44"/>
      <c r="G19" s="44">
        <f t="shared" ref="G19:G32" si="0">PRODUCT(C19:F19)</f>
        <v>8</v>
      </c>
    </row>
    <row r="20" spans="1:7" x14ac:dyDescent="0.25">
      <c r="A20" s="43" t="s">
        <v>293</v>
      </c>
      <c r="B20" s="43"/>
      <c r="C20" s="44">
        <v>22</v>
      </c>
      <c r="D20" s="44">
        <v>1.25</v>
      </c>
      <c r="E20" s="44"/>
      <c r="F20" s="44"/>
      <c r="G20" s="44">
        <f t="shared" si="0"/>
        <v>27.5</v>
      </c>
    </row>
    <row r="21" spans="1:7" x14ac:dyDescent="0.25">
      <c r="A21" s="43" t="s">
        <v>296</v>
      </c>
      <c r="B21" s="43"/>
      <c r="C21" s="44">
        <v>3.3</v>
      </c>
      <c r="D21" s="44"/>
      <c r="E21" s="44"/>
      <c r="F21" s="44"/>
      <c r="G21" s="44">
        <f t="shared" si="0"/>
        <v>3.3</v>
      </c>
    </row>
    <row r="22" spans="1:7" x14ac:dyDescent="0.25">
      <c r="A22" s="43"/>
      <c r="B22" s="43"/>
      <c r="C22" s="44">
        <v>2</v>
      </c>
      <c r="D22" s="44"/>
      <c r="E22" s="44"/>
      <c r="F22" s="44"/>
      <c r="G22" s="44">
        <f t="shared" si="0"/>
        <v>2</v>
      </c>
    </row>
    <row r="23" spans="1:7" x14ac:dyDescent="0.25">
      <c r="A23" s="43"/>
      <c r="B23" s="43"/>
      <c r="C23" s="44">
        <v>2</v>
      </c>
      <c r="D23" s="44"/>
      <c r="E23" s="44"/>
      <c r="F23" s="44"/>
      <c r="G23" s="44">
        <f t="shared" si="0"/>
        <v>2</v>
      </c>
    </row>
    <row r="24" spans="1:7" x14ac:dyDescent="0.25">
      <c r="A24" s="43"/>
      <c r="B24" s="43"/>
      <c r="C24" s="44">
        <v>20.75</v>
      </c>
      <c r="D24" s="44"/>
      <c r="E24" s="44"/>
      <c r="F24" s="44"/>
      <c r="G24" s="44">
        <f t="shared" si="0"/>
        <v>20.75</v>
      </c>
    </row>
    <row r="25" spans="1:7" x14ac:dyDescent="0.25">
      <c r="A25" s="43"/>
      <c r="B25" s="43"/>
      <c r="C25" s="44">
        <v>14.8</v>
      </c>
      <c r="D25" s="44"/>
      <c r="E25" s="44"/>
      <c r="F25" s="44"/>
      <c r="G25" s="44">
        <f t="shared" si="0"/>
        <v>14.8</v>
      </c>
    </row>
    <row r="26" spans="1:7" x14ac:dyDescent="0.25">
      <c r="A26" s="43"/>
      <c r="B26" s="43"/>
      <c r="C26" s="44">
        <v>12.3</v>
      </c>
      <c r="D26" s="44"/>
      <c r="E26" s="44"/>
      <c r="F26" s="44"/>
      <c r="G26" s="44">
        <f t="shared" si="0"/>
        <v>12.3</v>
      </c>
    </row>
    <row r="27" spans="1:7" x14ac:dyDescent="0.25">
      <c r="A27" s="43"/>
      <c r="B27" s="43"/>
      <c r="C27" s="44">
        <v>17.7</v>
      </c>
      <c r="D27" s="44"/>
      <c r="E27" s="44"/>
      <c r="F27" s="44"/>
      <c r="G27" s="44">
        <f t="shared" si="0"/>
        <v>17.7</v>
      </c>
    </row>
    <row r="28" spans="1:7" x14ac:dyDescent="0.25">
      <c r="A28" s="43"/>
      <c r="B28" s="43"/>
      <c r="C28" s="44">
        <v>5</v>
      </c>
      <c r="D28" s="44"/>
      <c r="E28" s="44"/>
      <c r="F28" s="44"/>
      <c r="G28" s="44">
        <f t="shared" si="0"/>
        <v>5</v>
      </c>
    </row>
    <row r="29" spans="1:7" x14ac:dyDescent="0.25">
      <c r="A29" s="43"/>
      <c r="B29" s="43"/>
      <c r="C29" s="44">
        <v>5</v>
      </c>
      <c r="D29" s="44"/>
      <c r="E29" s="44"/>
      <c r="F29" s="44"/>
      <c r="G29" s="44">
        <f t="shared" si="0"/>
        <v>5</v>
      </c>
    </row>
    <row r="30" spans="1:7" x14ac:dyDescent="0.25">
      <c r="A30" s="43" t="s">
        <v>297</v>
      </c>
      <c r="B30" s="43"/>
      <c r="C30" s="44">
        <v>38.9</v>
      </c>
      <c r="D30" s="44"/>
      <c r="E30" s="44"/>
      <c r="F30" s="44"/>
      <c r="G30" s="44">
        <f t="shared" si="0"/>
        <v>38.9</v>
      </c>
    </row>
    <row r="31" spans="1:7" x14ac:dyDescent="0.25">
      <c r="A31" s="43"/>
      <c r="B31" s="43"/>
      <c r="C31" s="44">
        <v>9.8000000000000007</v>
      </c>
      <c r="D31" s="44"/>
      <c r="E31" s="44"/>
      <c r="F31" s="44"/>
      <c r="G31" s="44">
        <f t="shared" si="0"/>
        <v>9.8000000000000007</v>
      </c>
    </row>
    <row r="32" spans="1:7" x14ac:dyDescent="0.25">
      <c r="A32" s="43"/>
      <c r="B32" s="43"/>
      <c r="C32" s="44">
        <v>21.9</v>
      </c>
      <c r="D32" s="44"/>
      <c r="E32" s="44"/>
      <c r="F32" s="44"/>
      <c r="G32" s="44">
        <f t="shared" si="0"/>
        <v>21.9</v>
      </c>
    </row>
    <row r="34" spans="1:7" ht="45" customHeight="1" x14ac:dyDescent="0.25">
      <c r="A34" s="40" t="s">
        <v>298</v>
      </c>
      <c r="B34" s="40" t="s">
        <v>290</v>
      </c>
      <c r="C34" s="40" t="s">
        <v>17</v>
      </c>
      <c r="D34" s="41" t="s">
        <v>18</v>
      </c>
      <c r="E34" s="1" t="s">
        <v>19</v>
      </c>
      <c r="F34" s="1" t="s">
        <v>19</v>
      </c>
      <c r="G34" s="42">
        <f>SUM(G35:G35)</f>
        <v>30.375</v>
      </c>
    </row>
    <row r="35" spans="1:7" x14ac:dyDescent="0.25">
      <c r="A35" s="43" t="s">
        <v>94</v>
      </c>
      <c r="B35" s="43"/>
      <c r="C35" s="44">
        <v>7.5</v>
      </c>
      <c r="D35" s="44">
        <v>13.5</v>
      </c>
      <c r="E35" s="44">
        <v>0.3</v>
      </c>
      <c r="F35" s="44"/>
      <c r="G35" s="44">
        <f>PRODUCT(C35:F35)</f>
        <v>30.375</v>
      </c>
    </row>
    <row r="37" spans="1:7" ht="45" customHeight="1" x14ac:dyDescent="0.25">
      <c r="A37" s="40" t="s">
        <v>299</v>
      </c>
      <c r="B37" s="40" t="s">
        <v>290</v>
      </c>
      <c r="C37" s="40" t="s">
        <v>20</v>
      </c>
      <c r="D37" s="41" t="s">
        <v>18</v>
      </c>
      <c r="E37" s="1" t="s">
        <v>21</v>
      </c>
      <c r="F37" s="1" t="s">
        <v>21</v>
      </c>
      <c r="G37" s="42">
        <f>SUM(G38:G39)</f>
        <v>21.445</v>
      </c>
    </row>
    <row r="38" spans="1:7" x14ac:dyDescent="0.25">
      <c r="A38" s="43" t="s">
        <v>300</v>
      </c>
      <c r="B38" s="43"/>
      <c r="C38" s="44"/>
      <c r="D38" s="44"/>
      <c r="E38" s="44"/>
      <c r="F38" s="44"/>
      <c r="G38" s="44"/>
    </row>
    <row r="39" spans="1:7" x14ac:dyDescent="0.25">
      <c r="A39" s="43" t="s">
        <v>301</v>
      </c>
      <c r="B39" s="43"/>
      <c r="C39" s="44">
        <v>214.45</v>
      </c>
      <c r="D39" s="44">
        <v>0.25</v>
      </c>
      <c r="E39" s="44">
        <v>0.4</v>
      </c>
      <c r="F39" s="44"/>
      <c r="G39" s="44">
        <f>PRODUCT(C39:F39)</f>
        <v>21.445</v>
      </c>
    </row>
    <row r="41" spans="1:7" ht="45" customHeight="1" x14ac:dyDescent="0.25">
      <c r="A41" s="40" t="s">
        <v>302</v>
      </c>
      <c r="B41" s="40" t="s">
        <v>290</v>
      </c>
      <c r="C41" s="40" t="s">
        <v>22</v>
      </c>
      <c r="D41" s="41" t="s">
        <v>18</v>
      </c>
      <c r="E41" s="1" t="s">
        <v>23</v>
      </c>
      <c r="F41" s="1" t="s">
        <v>23</v>
      </c>
      <c r="G41" s="42">
        <f>SUM(G42:G42)</f>
        <v>30.375</v>
      </c>
    </row>
    <row r="42" spans="1:7" x14ac:dyDescent="0.25">
      <c r="A42" s="43" t="s">
        <v>303</v>
      </c>
      <c r="B42" s="43"/>
      <c r="C42" s="44">
        <v>30.375</v>
      </c>
      <c r="D42" s="44"/>
      <c r="E42" s="44"/>
      <c r="F42" s="44"/>
      <c r="G42" s="44">
        <f>PRODUCT(C42:F42)</f>
        <v>30.375</v>
      </c>
    </row>
    <row r="44" spans="1:7" ht="45" customHeight="1" x14ac:dyDescent="0.25">
      <c r="A44" s="40" t="s">
        <v>304</v>
      </c>
      <c r="B44" s="40" t="s">
        <v>290</v>
      </c>
      <c r="C44" s="40" t="s">
        <v>24</v>
      </c>
      <c r="D44" s="41" t="s">
        <v>25</v>
      </c>
      <c r="E44" s="1" t="s">
        <v>26</v>
      </c>
      <c r="F44" s="1" t="s">
        <v>26</v>
      </c>
      <c r="G44" s="42">
        <f>SUM(G45:G48)</f>
        <v>56.699999999999996</v>
      </c>
    </row>
    <row r="45" spans="1:7" x14ac:dyDescent="0.25">
      <c r="A45" s="43" t="s">
        <v>305</v>
      </c>
      <c r="B45" s="43"/>
      <c r="C45" s="44"/>
      <c r="D45" s="44"/>
      <c r="E45" s="44"/>
      <c r="F45" s="44"/>
      <c r="G45" s="44"/>
    </row>
    <row r="46" spans="1:7" x14ac:dyDescent="0.25">
      <c r="A46" s="43"/>
      <c r="B46" s="43"/>
      <c r="C46" s="44">
        <v>5.6</v>
      </c>
      <c r="D46" s="44"/>
      <c r="E46" s="44"/>
      <c r="F46" s="44"/>
      <c r="G46" s="44">
        <f>PRODUCT(C46:F46)</f>
        <v>5.6</v>
      </c>
    </row>
    <row r="47" spans="1:7" x14ac:dyDescent="0.25">
      <c r="A47" s="43"/>
      <c r="B47" s="43"/>
      <c r="C47" s="44">
        <v>17.3</v>
      </c>
      <c r="D47" s="44"/>
      <c r="E47" s="44"/>
      <c r="F47" s="44"/>
      <c r="G47" s="44">
        <f>PRODUCT(C47:F47)</f>
        <v>17.3</v>
      </c>
    </row>
    <row r="48" spans="1:7" x14ac:dyDescent="0.25">
      <c r="A48" s="43"/>
      <c r="B48" s="43"/>
      <c r="C48" s="44">
        <v>33.799999999999997</v>
      </c>
      <c r="D48" s="44"/>
      <c r="E48" s="44"/>
      <c r="F48" s="44"/>
      <c r="G48" s="44">
        <f>PRODUCT(C48:F48)</f>
        <v>33.799999999999997</v>
      </c>
    </row>
    <row r="50" spans="1:7" ht="45" customHeight="1" x14ac:dyDescent="0.25">
      <c r="A50" s="40" t="s">
        <v>306</v>
      </c>
      <c r="B50" s="40" t="s">
        <v>290</v>
      </c>
      <c r="C50" s="40" t="s">
        <v>27</v>
      </c>
      <c r="D50" s="41" t="s">
        <v>28</v>
      </c>
      <c r="E50" s="1" t="s">
        <v>29</v>
      </c>
      <c r="F50" s="1" t="s">
        <v>29</v>
      </c>
      <c r="G50" s="42">
        <f>SUM(G51:G53)</f>
        <v>15</v>
      </c>
    </row>
    <row r="51" spans="1:7" x14ac:dyDescent="0.25">
      <c r="A51" s="43" t="s">
        <v>293</v>
      </c>
      <c r="B51" s="43"/>
      <c r="C51" s="44"/>
      <c r="D51" s="44">
        <v>10</v>
      </c>
      <c r="E51" s="44"/>
      <c r="F51" s="44"/>
      <c r="G51" s="44">
        <f>PRODUCT(C51:F51)</f>
        <v>10</v>
      </c>
    </row>
    <row r="52" spans="1:7" x14ac:dyDescent="0.25">
      <c r="A52" s="43"/>
      <c r="B52" s="43"/>
      <c r="C52" s="44"/>
      <c r="D52" s="44">
        <v>2</v>
      </c>
      <c r="E52" s="44"/>
      <c r="F52" s="44"/>
      <c r="G52" s="44">
        <f>PRODUCT(C52:F52)</f>
        <v>2</v>
      </c>
    </row>
    <row r="53" spans="1:7" x14ac:dyDescent="0.25">
      <c r="A53" s="43"/>
      <c r="B53" s="43"/>
      <c r="C53" s="44"/>
      <c r="D53" s="44">
        <v>3</v>
      </c>
      <c r="E53" s="44"/>
      <c r="F53" s="44"/>
      <c r="G53" s="44">
        <f>PRODUCT(C53:F53)</f>
        <v>3</v>
      </c>
    </row>
    <row r="55" spans="1:7" ht="45" customHeight="1" x14ac:dyDescent="0.25">
      <c r="A55" s="40" t="s">
        <v>307</v>
      </c>
      <c r="B55" s="40" t="s">
        <v>290</v>
      </c>
      <c r="C55" s="40" t="s">
        <v>34</v>
      </c>
      <c r="D55" s="41" t="s">
        <v>15</v>
      </c>
      <c r="E55" s="1" t="s">
        <v>308</v>
      </c>
      <c r="F55" s="1" t="s">
        <v>308</v>
      </c>
      <c r="G55" s="42">
        <f>SUM(G56:G57)</f>
        <v>3.6</v>
      </c>
    </row>
    <row r="56" spans="1:7" x14ac:dyDescent="0.25">
      <c r="A56" s="43" t="s">
        <v>297</v>
      </c>
      <c r="B56" s="43"/>
      <c r="C56" s="44">
        <v>1.8</v>
      </c>
      <c r="D56" s="44"/>
      <c r="E56" s="44"/>
      <c r="F56" s="44"/>
      <c r="G56" s="44">
        <f>PRODUCT(C56:F56)</f>
        <v>1.8</v>
      </c>
    </row>
    <row r="57" spans="1:7" x14ac:dyDescent="0.25">
      <c r="A57" s="43"/>
      <c r="B57" s="43"/>
      <c r="C57" s="44">
        <v>1.8</v>
      </c>
      <c r="D57" s="44"/>
      <c r="E57" s="44"/>
      <c r="F57" s="44"/>
      <c r="G57" s="44">
        <f>PRODUCT(C57:F57)</f>
        <v>1.8</v>
      </c>
    </row>
    <row r="59" spans="1:7" x14ac:dyDescent="0.25">
      <c r="B59" t="s">
        <v>288</v>
      </c>
      <c r="C59" s="38" t="s">
        <v>6</v>
      </c>
      <c r="D59" s="39" t="s">
        <v>7</v>
      </c>
      <c r="E59" s="38" t="s">
        <v>8</v>
      </c>
    </row>
    <row r="60" spans="1:7" x14ac:dyDescent="0.25">
      <c r="B60" t="s">
        <v>288</v>
      </c>
      <c r="C60" s="38" t="s">
        <v>9</v>
      </c>
      <c r="D60" s="39" t="s">
        <v>7</v>
      </c>
      <c r="E60" s="38" t="s">
        <v>10</v>
      </c>
    </row>
    <row r="61" spans="1:7" x14ac:dyDescent="0.25">
      <c r="B61" t="s">
        <v>288</v>
      </c>
      <c r="C61" s="38" t="s">
        <v>11</v>
      </c>
      <c r="D61" s="39" t="s">
        <v>37</v>
      </c>
      <c r="E61" s="38" t="s">
        <v>38</v>
      </c>
    </row>
    <row r="63" spans="1:7" ht="45" customHeight="1" x14ac:dyDescent="0.25">
      <c r="A63" s="40" t="s">
        <v>309</v>
      </c>
      <c r="B63" s="40" t="s">
        <v>290</v>
      </c>
      <c r="C63" s="40" t="s">
        <v>40</v>
      </c>
      <c r="D63" s="41" t="s">
        <v>18</v>
      </c>
      <c r="E63" s="1" t="s">
        <v>41</v>
      </c>
      <c r="F63" s="1" t="s">
        <v>41</v>
      </c>
      <c r="G63" s="42">
        <f>SUM(G64:G66)</f>
        <v>73.959000000000003</v>
      </c>
    </row>
    <row r="64" spans="1:7" x14ac:dyDescent="0.25">
      <c r="A64" s="43" t="s">
        <v>310</v>
      </c>
      <c r="B64" s="43"/>
      <c r="C64" s="44">
        <v>63.99</v>
      </c>
      <c r="D64" s="44">
        <v>0.8</v>
      </c>
      <c r="E64" s="44">
        <v>1</v>
      </c>
      <c r="F64" s="44"/>
      <c r="G64" s="44">
        <f>PRODUCT(C64:F64)</f>
        <v>51.192000000000007</v>
      </c>
    </row>
    <row r="65" spans="1:7" x14ac:dyDescent="0.25">
      <c r="A65" s="43"/>
      <c r="B65" s="43"/>
      <c r="C65" s="44">
        <v>16.739999999999998</v>
      </c>
      <c r="D65" s="44">
        <v>0.8</v>
      </c>
      <c r="E65" s="44">
        <v>1</v>
      </c>
      <c r="F65" s="44"/>
      <c r="G65" s="44">
        <f>PRODUCT(C65:F65)</f>
        <v>13.391999999999999</v>
      </c>
    </row>
    <row r="66" spans="1:7" x14ac:dyDescent="0.25">
      <c r="A66" s="43" t="s">
        <v>311</v>
      </c>
      <c r="B66" s="43"/>
      <c r="C66" s="44">
        <v>2.5</v>
      </c>
      <c r="D66" s="44">
        <v>2.5</v>
      </c>
      <c r="E66" s="44">
        <v>1.5</v>
      </c>
      <c r="F66" s="44"/>
      <c r="G66" s="44">
        <f>PRODUCT(C66:F66)</f>
        <v>9.375</v>
      </c>
    </row>
    <row r="68" spans="1:7" ht="45" customHeight="1" x14ac:dyDescent="0.25">
      <c r="A68" s="40" t="s">
        <v>312</v>
      </c>
      <c r="B68" s="40" t="s">
        <v>290</v>
      </c>
      <c r="C68" s="40" t="s">
        <v>42</v>
      </c>
      <c r="D68" s="41" t="s">
        <v>18</v>
      </c>
      <c r="E68" s="1" t="s">
        <v>43</v>
      </c>
      <c r="F68" s="1" t="s">
        <v>43</v>
      </c>
      <c r="G68" s="42">
        <f>SUM(G69:G71)</f>
        <v>59.792200000000008</v>
      </c>
    </row>
    <row r="69" spans="1:7" x14ac:dyDescent="0.25">
      <c r="A69" s="43" t="s">
        <v>310</v>
      </c>
      <c r="B69" s="43"/>
      <c r="C69" s="44">
        <v>63.99</v>
      </c>
      <c r="D69" s="44">
        <v>0.8</v>
      </c>
      <c r="E69" s="44">
        <v>0.8</v>
      </c>
      <c r="F69" s="44"/>
      <c r="G69" s="44">
        <f>PRODUCT(C69:F69)</f>
        <v>40.953600000000009</v>
      </c>
    </row>
    <row r="70" spans="1:7" x14ac:dyDescent="0.25">
      <c r="A70" s="43"/>
      <c r="B70" s="43"/>
      <c r="C70" s="44">
        <v>16.739999999999998</v>
      </c>
      <c r="D70" s="44">
        <v>0.8</v>
      </c>
      <c r="E70" s="44">
        <v>0.8</v>
      </c>
      <c r="F70" s="44"/>
      <c r="G70" s="44">
        <f>PRODUCT(C70:F70)</f>
        <v>10.7136</v>
      </c>
    </row>
    <row r="71" spans="1:7" x14ac:dyDescent="0.25">
      <c r="A71" s="43" t="s">
        <v>311</v>
      </c>
      <c r="B71" s="43"/>
      <c r="C71" s="44">
        <v>2.5</v>
      </c>
      <c r="D71" s="44">
        <v>2.5</v>
      </c>
      <c r="E71" s="44">
        <v>1.3</v>
      </c>
      <c r="F71" s="44"/>
      <c r="G71" s="44">
        <f>PRODUCT(C71:F71)</f>
        <v>8.125</v>
      </c>
    </row>
    <row r="73" spans="1:7" ht="45" customHeight="1" x14ac:dyDescent="0.25">
      <c r="A73" s="40" t="s">
        <v>313</v>
      </c>
      <c r="B73" s="40" t="s">
        <v>290</v>
      </c>
      <c r="C73" s="40" t="s">
        <v>44</v>
      </c>
      <c r="D73" s="41" t="s">
        <v>45</v>
      </c>
      <c r="E73" s="1" t="s">
        <v>46</v>
      </c>
      <c r="F73" s="1" t="s">
        <v>46</v>
      </c>
      <c r="G73" s="42">
        <f>SUM(G74:G75)</f>
        <v>80.73</v>
      </c>
    </row>
    <row r="74" spans="1:7" x14ac:dyDescent="0.25">
      <c r="A74" s="43" t="s">
        <v>310</v>
      </c>
      <c r="B74" s="43"/>
      <c r="C74" s="44">
        <v>63.99</v>
      </c>
      <c r="D74" s="44"/>
      <c r="E74" s="44"/>
      <c r="F74" s="44"/>
      <c r="G74" s="44">
        <f>PRODUCT(C74:F74)</f>
        <v>63.99</v>
      </c>
    </row>
    <row r="75" spans="1:7" x14ac:dyDescent="0.25">
      <c r="A75" s="43"/>
      <c r="B75" s="43"/>
      <c r="C75" s="44">
        <v>16.739999999999998</v>
      </c>
      <c r="D75" s="44"/>
      <c r="E75" s="44"/>
      <c r="F75" s="44"/>
      <c r="G75" s="44">
        <f>PRODUCT(C75:F75)</f>
        <v>16.739999999999998</v>
      </c>
    </row>
    <row r="77" spans="1:7" ht="45" customHeight="1" x14ac:dyDescent="0.25">
      <c r="A77" s="40" t="s">
        <v>314</v>
      </c>
      <c r="B77" s="40" t="s">
        <v>290</v>
      </c>
      <c r="C77" s="40" t="s">
        <v>47</v>
      </c>
      <c r="D77" s="41" t="s">
        <v>25</v>
      </c>
      <c r="E77" s="1" t="s">
        <v>48</v>
      </c>
      <c r="F77" s="1" t="s">
        <v>48</v>
      </c>
      <c r="G77" s="42">
        <f>SUM(G78:G81)</f>
        <v>283.83600000000001</v>
      </c>
    </row>
    <row r="78" spans="1:7" x14ac:dyDescent="0.25">
      <c r="A78" s="43" t="s">
        <v>310</v>
      </c>
      <c r="B78" s="43"/>
      <c r="C78" s="44">
        <v>63.99</v>
      </c>
      <c r="D78" s="44">
        <v>0.8</v>
      </c>
      <c r="E78" s="44">
        <v>4</v>
      </c>
      <c r="F78" s="44"/>
      <c r="G78" s="44">
        <f>PRODUCT(C78:F78)</f>
        <v>204.76800000000003</v>
      </c>
    </row>
    <row r="79" spans="1:7" x14ac:dyDescent="0.25">
      <c r="A79" s="43"/>
      <c r="B79" s="43"/>
      <c r="C79" s="44">
        <v>16.739999999999998</v>
      </c>
      <c r="D79" s="44">
        <v>0.8</v>
      </c>
      <c r="E79" s="44">
        <v>4</v>
      </c>
      <c r="F79" s="44"/>
      <c r="G79" s="44">
        <f>PRODUCT(C79:F79)</f>
        <v>53.567999999999998</v>
      </c>
    </row>
    <row r="80" spans="1:7" x14ac:dyDescent="0.25">
      <c r="A80" s="43" t="s">
        <v>311</v>
      </c>
      <c r="B80" s="43"/>
      <c r="C80" s="44">
        <v>2</v>
      </c>
      <c r="D80" s="44">
        <v>2.5</v>
      </c>
      <c r="E80" s="44">
        <v>2.5</v>
      </c>
      <c r="F80" s="44"/>
      <c r="G80" s="44">
        <f>PRODUCT(C80:F80)</f>
        <v>12.5</v>
      </c>
    </row>
    <row r="81" spans="1:7" x14ac:dyDescent="0.25">
      <c r="A81" s="43"/>
      <c r="B81" s="43"/>
      <c r="C81" s="44">
        <v>4</v>
      </c>
      <c r="D81" s="44">
        <v>2.5</v>
      </c>
      <c r="E81" s="44">
        <v>1.3</v>
      </c>
      <c r="F81" s="44"/>
      <c r="G81" s="44">
        <f>PRODUCT(C81:F81)</f>
        <v>13</v>
      </c>
    </row>
    <row r="83" spans="1:7" ht="45" customHeight="1" x14ac:dyDescent="0.25">
      <c r="A83" s="40" t="s">
        <v>315</v>
      </c>
      <c r="B83" s="40" t="s">
        <v>290</v>
      </c>
      <c r="C83" s="40" t="s">
        <v>49</v>
      </c>
      <c r="D83" s="41" t="s">
        <v>18</v>
      </c>
      <c r="E83" s="1" t="s">
        <v>316</v>
      </c>
      <c r="F83" s="1" t="s">
        <v>316</v>
      </c>
      <c r="G83" s="42">
        <f>SUM(G84:G86)</f>
        <v>14.166800000000002</v>
      </c>
    </row>
    <row r="84" spans="1:7" x14ac:dyDescent="0.25">
      <c r="A84" s="43" t="s">
        <v>310</v>
      </c>
      <c r="B84" s="43"/>
      <c r="C84" s="44">
        <v>63.99</v>
      </c>
      <c r="D84" s="44">
        <v>0.8</v>
      </c>
      <c r="E84" s="44">
        <v>0.2</v>
      </c>
      <c r="F84" s="44"/>
      <c r="G84" s="44">
        <f>PRODUCT(C84:F84)</f>
        <v>10.238400000000002</v>
      </c>
    </row>
    <row r="85" spans="1:7" x14ac:dyDescent="0.25">
      <c r="A85" s="43"/>
      <c r="B85" s="43"/>
      <c r="C85" s="44">
        <v>16.739999999999998</v>
      </c>
      <c r="D85" s="44">
        <v>0.8</v>
      </c>
      <c r="E85" s="44">
        <v>0.2</v>
      </c>
      <c r="F85" s="44"/>
      <c r="G85" s="44">
        <f>PRODUCT(C85:F85)</f>
        <v>2.6783999999999999</v>
      </c>
    </row>
    <row r="86" spans="1:7" x14ac:dyDescent="0.25">
      <c r="A86" s="43" t="s">
        <v>311</v>
      </c>
      <c r="B86" s="43"/>
      <c r="C86" s="44">
        <v>2.5</v>
      </c>
      <c r="D86" s="44">
        <v>2.5</v>
      </c>
      <c r="E86" s="44">
        <v>0.2</v>
      </c>
      <c r="F86" s="44"/>
      <c r="G86" s="44">
        <f>PRODUCT(C86:F86)</f>
        <v>1.25</v>
      </c>
    </row>
    <row r="88" spans="1:7" ht="45" customHeight="1" x14ac:dyDescent="0.25">
      <c r="A88" s="40" t="s">
        <v>317</v>
      </c>
      <c r="B88" s="40" t="s">
        <v>290</v>
      </c>
      <c r="C88" s="40" t="s">
        <v>51</v>
      </c>
      <c r="D88" s="41" t="s">
        <v>25</v>
      </c>
      <c r="E88" s="1" t="s">
        <v>52</v>
      </c>
      <c r="F88" s="1" t="s">
        <v>52</v>
      </c>
      <c r="G88" s="42">
        <f>SUM(G89:G91)</f>
        <v>70.834000000000003</v>
      </c>
    </row>
    <row r="89" spans="1:7" x14ac:dyDescent="0.25">
      <c r="A89" s="43" t="s">
        <v>310</v>
      </c>
      <c r="B89" s="43"/>
      <c r="C89" s="44">
        <v>63.99</v>
      </c>
      <c r="D89" s="44">
        <v>0.8</v>
      </c>
      <c r="E89" s="44"/>
      <c r="F89" s="44"/>
      <c r="G89" s="44">
        <f>PRODUCT(C89:F89)</f>
        <v>51.192000000000007</v>
      </c>
    </row>
    <row r="90" spans="1:7" x14ac:dyDescent="0.25">
      <c r="A90" s="43"/>
      <c r="B90" s="43"/>
      <c r="C90" s="44">
        <v>16.739999999999998</v>
      </c>
      <c r="D90" s="44">
        <v>0.8</v>
      </c>
      <c r="E90" s="44"/>
      <c r="F90" s="44"/>
      <c r="G90" s="44">
        <f>PRODUCT(C90:F90)</f>
        <v>13.391999999999999</v>
      </c>
    </row>
    <row r="91" spans="1:7" x14ac:dyDescent="0.25">
      <c r="A91" s="43" t="s">
        <v>311</v>
      </c>
      <c r="B91" s="43"/>
      <c r="C91" s="44">
        <v>2.5</v>
      </c>
      <c r="D91" s="44">
        <v>2.5</v>
      </c>
      <c r="E91" s="44"/>
      <c r="F91" s="44"/>
      <c r="G91" s="44">
        <f>PRODUCT(C91:F91)</f>
        <v>6.25</v>
      </c>
    </row>
    <row r="93" spans="1:7" x14ac:dyDescent="0.25">
      <c r="B93" t="s">
        <v>288</v>
      </c>
      <c r="C93" s="38" t="s">
        <v>6</v>
      </c>
      <c r="D93" s="39" t="s">
        <v>7</v>
      </c>
      <c r="E93" s="38" t="s">
        <v>8</v>
      </c>
    </row>
    <row r="94" spans="1:7" x14ac:dyDescent="0.25">
      <c r="B94" t="s">
        <v>288</v>
      </c>
      <c r="C94" s="38" t="s">
        <v>9</v>
      </c>
      <c r="D94" s="39" t="s">
        <v>7</v>
      </c>
      <c r="E94" s="38" t="s">
        <v>10</v>
      </c>
    </row>
    <row r="95" spans="1:7" x14ac:dyDescent="0.25">
      <c r="B95" t="s">
        <v>288</v>
      </c>
      <c r="C95" s="38" t="s">
        <v>11</v>
      </c>
      <c r="D95" s="39" t="s">
        <v>56</v>
      </c>
      <c r="E95" s="38" t="s">
        <v>57</v>
      </c>
    </row>
    <row r="97" spans="1:7" ht="45" customHeight="1" x14ac:dyDescent="0.25">
      <c r="A97" s="40" t="s">
        <v>318</v>
      </c>
      <c r="B97" s="40" t="s">
        <v>290</v>
      </c>
      <c r="C97" s="40" t="s">
        <v>59</v>
      </c>
      <c r="D97" s="41" t="s">
        <v>18</v>
      </c>
      <c r="E97" s="1" t="s">
        <v>60</v>
      </c>
      <c r="F97" s="1" t="s">
        <v>60</v>
      </c>
      <c r="G97" s="42">
        <f>SUM(G98:G102)</f>
        <v>139.8493</v>
      </c>
    </row>
    <row r="98" spans="1:7" x14ac:dyDescent="0.25">
      <c r="A98" s="43" t="s">
        <v>319</v>
      </c>
      <c r="B98" s="43"/>
      <c r="C98" s="44">
        <v>214.45</v>
      </c>
      <c r="D98" s="44">
        <v>0.25</v>
      </c>
      <c r="E98" s="44">
        <v>0.4</v>
      </c>
      <c r="F98" s="44">
        <v>1.3</v>
      </c>
      <c r="G98" s="44">
        <f>PRODUCT(C98:F98)</f>
        <v>27.878500000000003</v>
      </c>
    </row>
    <row r="99" spans="1:7" x14ac:dyDescent="0.25">
      <c r="A99" s="43" t="s">
        <v>320</v>
      </c>
      <c r="B99" s="43"/>
      <c r="C99" s="44">
        <v>30.375</v>
      </c>
      <c r="D99" s="44"/>
      <c r="E99" s="44"/>
      <c r="F99" s="44">
        <v>1.2</v>
      </c>
      <c r="G99" s="44">
        <f>PRODUCT(C99:F99)</f>
        <v>36.449999999999996</v>
      </c>
    </row>
    <row r="100" spans="1:7" x14ac:dyDescent="0.25">
      <c r="A100" s="43" t="s">
        <v>321</v>
      </c>
      <c r="B100" s="43"/>
      <c r="C100" s="44">
        <v>56.7</v>
      </c>
      <c r="D100" s="44">
        <v>0.15</v>
      </c>
      <c r="E100" s="44"/>
      <c r="F100" s="44">
        <v>1.2</v>
      </c>
      <c r="G100" s="44">
        <f>PRODUCT(C100:F100)</f>
        <v>10.206000000000001</v>
      </c>
    </row>
    <row r="101" spans="1:7" x14ac:dyDescent="0.25">
      <c r="A101" s="43" t="s">
        <v>38</v>
      </c>
      <c r="B101" s="43"/>
      <c r="C101" s="44">
        <v>73.959000000000003</v>
      </c>
      <c r="D101" s="44"/>
      <c r="E101" s="44"/>
      <c r="F101" s="44">
        <v>1.2</v>
      </c>
      <c r="G101" s="44">
        <f>PRODUCT(C101:F101)</f>
        <v>88.750799999999998</v>
      </c>
    </row>
    <row r="102" spans="1:7" x14ac:dyDescent="0.25">
      <c r="A102" s="43" t="s">
        <v>322</v>
      </c>
      <c r="B102" s="43"/>
      <c r="C102" s="44">
        <v>-19.53</v>
      </c>
      <c r="D102" s="44"/>
      <c r="E102" s="44"/>
      <c r="F102" s="44">
        <v>1.2</v>
      </c>
      <c r="G102" s="44">
        <f>PRODUCT(C102:F102)</f>
        <v>-23.436</v>
      </c>
    </row>
    <row r="104" spans="1:7" ht="45" customHeight="1" x14ac:dyDescent="0.25">
      <c r="A104" s="40" t="s">
        <v>323</v>
      </c>
      <c r="B104" s="40" t="s">
        <v>290</v>
      </c>
      <c r="C104" s="40" t="s">
        <v>61</v>
      </c>
      <c r="D104" s="41" t="s">
        <v>18</v>
      </c>
      <c r="E104" s="1" t="s">
        <v>62</v>
      </c>
      <c r="F104" s="1" t="s">
        <v>62</v>
      </c>
      <c r="G104" s="42">
        <f>SUM(G105:G105)</f>
        <v>27.878500000000003</v>
      </c>
    </row>
    <row r="105" spans="1:7" x14ac:dyDescent="0.25">
      <c r="A105" s="43" t="s">
        <v>319</v>
      </c>
      <c r="B105" s="43"/>
      <c r="C105" s="44">
        <v>214.45</v>
      </c>
      <c r="D105" s="44">
        <v>0.25</v>
      </c>
      <c r="E105" s="44">
        <v>0.4</v>
      </c>
      <c r="F105" s="44">
        <v>1.3</v>
      </c>
      <c r="G105" s="44">
        <f>PRODUCT(C105:F105)</f>
        <v>27.878500000000003</v>
      </c>
    </row>
    <row r="107" spans="1:7" ht="45" customHeight="1" x14ac:dyDescent="0.25">
      <c r="A107" s="40" t="s">
        <v>324</v>
      </c>
      <c r="B107" s="40" t="s">
        <v>290</v>
      </c>
      <c r="C107" s="40" t="s">
        <v>63</v>
      </c>
      <c r="D107" s="41" t="s">
        <v>18</v>
      </c>
      <c r="E107" s="1" t="s">
        <v>64</v>
      </c>
      <c r="F107" s="1" t="s">
        <v>64</v>
      </c>
      <c r="G107" s="42">
        <f>SUM(G108:G111)</f>
        <v>111.9708</v>
      </c>
    </row>
    <row r="108" spans="1:7" x14ac:dyDescent="0.25">
      <c r="A108" s="43" t="s">
        <v>320</v>
      </c>
      <c r="B108" s="43"/>
      <c r="C108" s="44">
        <v>30.375</v>
      </c>
      <c r="D108" s="44"/>
      <c r="E108" s="44"/>
      <c r="F108" s="44">
        <v>1.2</v>
      </c>
      <c r="G108" s="44">
        <f>PRODUCT(C108:F108)</f>
        <v>36.449999999999996</v>
      </c>
    </row>
    <row r="109" spans="1:7" x14ac:dyDescent="0.25">
      <c r="A109" s="43" t="s">
        <v>321</v>
      </c>
      <c r="B109" s="43"/>
      <c r="C109" s="44">
        <v>56.7</v>
      </c>
      <c r="D109" s="44">
        <v>0.15</v>
      </c>
      <c r="E109" s="44"/>
      <c r="F109" s="44">
        <v>1.2</v>
      </c>
      <c r="G109" s="44">
        <f>PRODUCT(C109:F109)</f>
        <v>10.206000000000001</v>
      </c>
    </row>
    <row r="110" spans="1:7" x14ac:dyDescent="0.25">
      <c r="A110" s="43" t="s">
        <v>38</v>
      </c>
      <c r="B110" s="43"/>
      <c r="C110" s="44">
        <v>73.959000000000003</v>
      </c>
      <c r="D110" s="44"/>
      <c r="E110" s="44"/>
      <c r="F110" s="44">
        <v>1.2</v>
      </c>
      <c r="G110" s="44">
        <f>PRODUCT(C110:F110)</f>
        <v>88.750799999999998</v>
      </c>
    </row>
    <row r="111" spans="1:7" x14ac:dyDescent="0.25">
      <c r="A111" s="43" t="s">
        <v>322</v>
      </c>
      <c r="B111" s="43"/>
      <c r="C111" s="44">
        <v>-19.53</v>
      </c>
      <c r="D111" s="44"/>
      <c r="E111" s="44"/>
      <c r="F111" s="44">
        <v>1.2</v>
      </c>
      <c r="G111" s="44">
        <f>PRODUCT(C111:F111)</f>
        <v>-23.436</v>
      </c>
    </row>
    <row r="113" spans="1:7" x14ac:dyDescent="0.25">
      <c r="B113" t="s">
        <v>288</v>
      </c>
      <c r="C113" s="38" t="s">
        <v>6</v>
      </c>
      <c r="D113" s="39" t="s">
        <v>7</v>
      </c>
      <c r="E113" s="38" t="s">
        <v>8</v>
      </c>
    </row>
    <row r="114" spans="1:7" x14ac:dyDescent="0.25">
      <c r="B114" t="s">
        <v>288</v>
      </c>
      <c r="C114" s="38" t="s">
        <v>9</v>
      </c>
      <c r="D114" s="39" t="s">
        <v>37</v>
      </c>
      <c r="E114" s="38" t="s">
        <v>73</v>
      </c>
    </row>
    <row r="116" spans="1:7" ht="45" customHeight="1" x14ac:dyDescent="0.25">
      <c r="A116" s="40" t="s">
        <v>325</v>
      </c>
      <c r="B116" s="40" t="s">
        <v>290</v>
      </c>
      <c r="C116" s="40" t="s">
        <v>75</v>
      </c>
      <c r="D116" s="41" t="s">
        <v>18</v>
      </c>
      <c r="E116" s="1" t="s">
        <v>76</v>
      </c>
      <c r="F116" s="1" t="s">
        <v>76</v>
      </c>
      <c r="G116" s="42">
        <f>SUM(G117:G117)</f>
        <v>680</v>
      </c>
    </row>
    <row r="117" spans="1:7" x14ac:dyDescent="0.25">
      <c r="A117" s="43" t="s">
        <v>326</v>
      </c>
      <c r="B117" s="43"/>
      <c r="C117" s="44">
        <v>1360</v>
      </c>
      <c r="D117" s="44">
        <v>0.5</v>
      </c>
      <c r="E117" s="44"/>
      <c r="F117" s="44"/>
      <c r="G117" s="44">
        <f>PRODUCT(C117:F117)</f>
        <v>680</v>
      </c>
    </row>
    <row r="119" spans="1:7" ht="45" customHeight="1" x14ac:dyDescent="0.25">
      <c r="A119" s="40" t="s">
        <v>327</v>
      </c>
      <c r="B119" s="40" t="s">
        <v>290</v>
      </c>
      <c r="C119" s="40" t="s">
        <v>77</v>
      </c>
      <c r="D119" s="41" t="s">
        <v>25</v>
      </c>
      <c r="E119" s="1" t="s">
        <v>78</v>
      </c>
      <c r="F119" s="1" t="s">
        <v>78</v>
      </c>
      <c r="G119" s="42">
        <f>SUM(G120:G120)</f>
        <v>680</v>
      </c>
    </row>
    <row r="120" spans="1:7" x14ac:dyDescent="0.25">
      <c r="A120" s="43" t="s">
        <v>328</v>
      </c>
      <c r="B120" s="43"/>
      <c r="C120" s="44">
        <v>1360</v>
      </c>
      <c r="D120" s="44">
        <v>0.5</v>
      </c>
      <c r="E120" s="44"/>
      <c r="F120" s="44"/>
      <c r="G120" s="44">
        <f>PRODUCT(C120:F120)</f>
        <v>680</v>
      </c>
    </row>
    <row r="122" spans="1:7" ht="45" customHeight="1" x14ac:dyDescent="0.25">
      <c r="A122" s="40" t="s">
        <v>329</v>
      </c>
      <c r="B122" s="40" t="s">
        <v>290</v>
      </c>
      <c r="C122" s="40" t="s">
        <v>79</v>
      </c>
      <c r="D122" s="41" t="s">
        <v>25</v>
      </c>
      <c r="E122" s="1" t="s">
        <v>80</v>
      </c>
      <c r="F122" s="1" t="s">
        <v>80</v>
      </c>
      <c r="G122" s="42">
        <f>SUM(G123:G123)</f>
        <v>680</v>
      </c>
    </row>
    <row r="123" spans="1:7" x14ac:dyDescent="0.25">
      <c r="A123" s="43" t="s">
        <v>328</v>
      </c>
      <c r="B123" s="43"/>
      <c r="C123" s="44">
        <v>1360</v>
      </c>
      <c r="D123" s="44">
        <v>0.5</v>
      </c>
      <c r="E123" s="44"/>
      <c r="F123" s="44"/>
      <c r="G123" s="44">
        <f>PRODUCT(C123:F123)</f>
        <v>680</v>
      </c>
    </row>
  </sheetData>
  <sheetProtection sheet="1"/>
  <mergeCells count="24">
    <mergeCell ref="E107:F107"/>
    <mergeCell ref="E116:F116"/>
    <mergeCell ref="E119:F119"/>
    <mergeCell ref="E122:F122"/>
    <mergeCell ref="E77:F77"/>
    <mergeCell ref="E83:F83"/>
    <mergeCell ref="E88:F88"/>
    <mergeCell ref="E97:F97"/>
    <mergeCell ref="E104:F104"/>
    <mergeCell ref="E50:F50"/>
    <mergeCell ref="E55:F55"/>
    <mergeCell ref="E63:F63"/>
    <mergeCell ref="E68:F68"/>
    <mergeCell ref="E73:F73"/>
    <mergeCell ref="E14:F14"/>
    <mergeCell ref="E34:F34"/>
    <mergeCell ref="E37:F37"/>
    <mergeCell ref="E41:F41"/>
    <mergeCell ref="E44:F44"/>
    <mergeCell ref="E1:H1"/>
    <mergeCell ref="E2:H2"/>
    <mergeCell ref="E3:H3"/>
    <mergeCell ref="E4:H4"/>
    <mergeCell ref="C6:G6"/>
  </mergeCell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4</vt:i4>
      </vt:variant>
    </vt:vector>
  </HeadingPairs>
  <TitlesOfParts>
    <vt:vector size="4" baseType="lpstr">
      <vt:lpstr>T-PRES</vt:lpstr>
      <vt:lpstr>T-APU</vt:lpstr>
      <vt:lpstr>T-SMP</vt:lpstr>
      <vt:lpstr>T-DIM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Folch</dc:creator>
  <cp:lastModifiedBy>Silvia</cp:lastModifiedBy>
  <dcterms:created xsi:type="dcterms:W3CDTF">2025-10-06T13:28:56Z</dcterms:created>
  <dcterms:modified xsi:type="dcterms:W3CDTF">2025-10-06T14:47:51Z</dcterms:modified>
</cp:coreProperties>
</file>