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hospitalclinicdebarcelona.sharepoint.com/sites/GesDocDSGCompres/ArxiuExpedients/2025_06_CLIPS D'ANEURISMA CEREBRAL-ICN-GC2/AMUP_XXXX_2024_00/PLECS/PROVISIONALS/"/>
    </mc:Choice>
  </mc:AlternateContent>
  <xr:revisionPtr revIDLastSave="91" documentId="8_{2CE02C42-7540-4A99-A55F-33ABD17C85F5}" xr6:coauthVersionLast="47" xr6:coauthVersionMax="47" xr10:uidLastSave="{4B009E49-0157-447B-BDCC-CFF944AFFF6F}"/>
  <bookViews>
    <workbookView xWindow="28680" yWindow="-120" windowWidth="29040" windowHeight="1584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5" i="1" l="1"/>
  <c r="O25" i="1"/>
  <c r="J27" i="1"/>
  <c r="J25" i="1" s="1"/>
  <c r="J17" i="1"/>
  <c r="J18" i="1"/>
  <c r="J19" i="1"/>
  <c r="J20" i="1"/>
  <c r="J21" i="1"/>
  <c r="J22" i="1"/>
  <c r="J23" i="1"/>
  <c r="J24" i="1"/>
  <c r="J16" i="1"/>
  <c r="O19" i="1"/>
  <c r="P19" i="1"/>
  <c r="O20" i="1"/>
  <c r="P20" i="1"/>
  <c r="O21" i="1"/>
  <c r="P21" i="1"/>
  <c r="O22" i="1"/>
  <c r="P22" i="1"/>
  <c r="O23" i="1"/>
  <c r="P23" i="1"/>
  <c r="O24" i="1"/>
  <c r="P24" i="1"/>
  <c r="J26" i="1"/>
  <c r="O26" i="1"/>
  <c r="P26" i="1"/>
  <c r="O27" i="1"/>
  <c r="P27" i="1"/>
  <c r="O16" i="1"/>
  <c r="P16" i="1"/>
  <c r="O18" i="1"/>
  <c r="P18" i="1"/>
  <c r="J15" i="1" l="1"/>
  <c r="J28" i="1" s="1"/>
  <c r="O17" i="1"/>
  <c r="O15" i="1" s="1"/>
  <c r="P17" i="1"/>
  <c r="P15" i="1" s="1"/>
  <c r="P28" i="1" l="1"/>
  <c r="O28" i="1"/>
</calcChain>
</file>

<file path=xl/sharedStrings.xml><?xml version="1.0" encoding="utf-8"?>
<sst xmlns="http://schemas.openxmlformats.org/spreadsheetml/2006/main" count="99" uniqueCount="67">
  <si>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</si>
  <si>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</si>
  <si>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</si>
  <si>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CLIPS D'ANEURISMA CEREBRAL</t>
  </si>
  <si>
    <t>NÚMERO D´EXPEDIENT:</t>
  </si>
  <si>
    <t>2025/06</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</si>
  <si>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</si>
  <si>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</si>
  <si>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</si>
  <si>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</si>
  <si>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</si>
  <si>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</si>
  <si>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</si>
  <si>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</si>
  <si>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</si>
  <si>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</si>
  <si>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</si>
  <si>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</si>
  <si>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</si>
  <si>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</si>
  <si>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</si>
  <si>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</si>
  <si>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</si>
  <si>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</si>
  <si>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</si>
  <si>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</si>
  <si>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</si>
  <si>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</si>
  <si>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 al 9</t>
  </si>
  <si>
    <t>LOT 1: CLIPS D'ANEURISMA DE TITANI</t>
  </si>
  <si>
    <t>1</t>
  </si>
  <si>
    <t>CLIPS D'ANEURISMA PERMANENT ESTÀNDARD. Clips aneurisma cerebral permanents de titani, estàndards, de diferents configuracions de formes, mides i forces</t>
  </si>
  <si>
    <t>UND</t>
  </si>
  <si>
    <t>10%</t>
  </si>
  <si>
    <t>2</t>
  </si>
  <si>
    <t>CLIPS D'ANEURISMA PERMANENT FENESTRAT. Clips aneurisma cerebral permanents de titani, fenestrats, de diferents configuracions de formes, mides i forces</t>
  </si>
  <si>
    <t>3</t>
  </si>
  <si>
    <t>CLIPS D'ANEURISMA PERMANENT MINI. Clips aneurisma cerebral permanents de titani minis, de diferents configuracions de formes, mides i forces</t>
  </si>
  <si>
    <t>275</t>
  </si>
  <si>
    <t>4</t>
  </si>
  <si>
    <t>CLIPS D'ANEURISMA PERMANENT FENESTRAT EN FORMA DE T . Clips aneurisma cerebral permanennt de titani, fenestrats, en forma de T, diferents configuracions de formes, mides i forces</t>
  </si>
  <si>
    <t>Nou</t>
  </si>
  <si>
    <t>5</t>
  </si>
  <si>
    <t>CLIP ANEURISMA PERMANENT REFORÇAT. Clips aneurisma cerebral permanent de titani, estàndard, reforçat</t>
  </si>
  <si>
    <t>6</t>
  </si>
  <si>
    <t>CLIPS D'ANEURISMA TEMPORALS ESTÀNDARD. Clips aneurisma cerebral temporal de titani estàndards, diferents configuracions de formes, mides i forces</t>
  </si>
  <si>
    <t>7</t>
  </si>
  <si>
    <t>CLIPS D'ANEURISMA TEMPORAL FENESTRAT. Clips aneurisma cerebral temporal de titani fenestrats, diferents configuracions de formes, mides i forces</t>
  </si>
  <si>
    <t>8</t>
  </si>
  <si>
    <t>CLIPS D'ANEURISMA TEMPORAL MINI. Clips aneurisma cerebral temporal de titani mini, diferents configuracions de formes, mides i forces</t>
  </si>
  <si>
    <t>9</t>
  </si>
  <si>
    <t>CLIPS D'ANEURISMA DE SEGURETAT. Clip de seguretat de titani per augmentar la força de tancament dels clips d'aneurisma estàndard de titani</t>
  </si>
  <si>
    <t>10 al 11</t>
  </si>
  <si>
    <t xml:space="preserve">LOT 2: CLIPS D'ANEURISMA MIS D'OBERTURA INVERSA. </t>
  </si>
  <si>
    <t>10</t>
  </si>
  <si>
    <t>CLIP ANEURISMA PERMANENT OBERTURA INVERSA . Clips aneurisma cerebral permanents de titani estàndards/fenestrats/minis, amb mecanisme d'obertura inversa, mínimament invasiu, de diferents configuracions de formes, mides i forces.</t>
  </si>
  <si>
    <t>11</t>
  </si>
  <si>
    <t>CLIP ANEURISMA TEMPORAL OBERTURA INVERSA . Clips aneurisme cerebral temporals de titani. Amb mecanisme dobertura inversa, mínimament invasiu, estàndards/minis, de diferents configuracions de formes, mides i forces</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</si>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</sst>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Èmfasi1" xfId="22" builtinId="30" customBuiltin="1"/>
    <cellStyle name="20% - Èmfasi2" xfId="24" builtinId="34" customBuiltin="1"/>
    <cellStyle name="20% - Èmfasi3" xfId="26" builtinId="38" customBuiltin="1"/>
    <cellStyle name="20% - Èmfasi4" xfId="28" builtinId="42" customBuiltin="1"/>
    <cellStyle name="20% - Èmfasi5" xfId="30" builtinId="46" customBuiltin="1"/>
    <cellStyle name="20% - Èmfasi6" xfId="32" builtinId="50" customBuiltin="1"/>
    <cellStyle name="20% - Énfasis1 2" xfId="23" xr:uid="{CCC6C348-7D14-43C8-8714-5837D0CEB011}"/>
    <cellStyle name="20% - Énfasis2 2" xfId="25" xr:uid="{D1AA83EB-0072-4CA4-B99E-B22710B56D27}"/>
    <cellStyle name="20% - Énfasis3 2" xfId="27" xr:uid="{B03F3F48-F2E0-43F2-853B-C7C48C02816E}"/>
    <cellStyle name="20% - Énfasis4 2" xfId="29" xr:uid="{0CAA14A7-68F6-46CF-A666-BA7802C642DF}"/>
    <cellStyle name="20% - Énfasis5 2" xfId="31" xr:uid="{B8CF3EEF-2B7C-4E9C-BC6A-022DF15DFAD8}"/>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Èmfasi1" xfId="40" builtinId="31" customBuiltin="1"/>
    <cellStyle name="40% - Èmfasi2" xfId="42" builtinId="35" customBuiltin="1"/>
    <cellStyle name="40% - Èmfasi3" xfId="44" builtinId="39" customBuiltin="1"/>
    <cellStyle name="40% - Èmfasi4" xfId="46" builtinId="43" customBuiltin="1"/>
    <cellStyle name="40% - Èmfasi5" xfId="48" builtinId="47" customBuiltin="1"/>
    <cellStyle name="40% - Èmfasi6" xfId="50" builtinId="51" customBuiltin="1"/>
    <cellStyle name="40% - Énfasis1 2" xfId="41" xr:uid="{CE39451F-6805-4535-9560-90C241795BE7}"/>
    <cellStyle name="40% - Énfasis2 2" xfId="43" xr:uid="{2B7CB1FF-3B58-48C8-9686-44595097FE4C}"/>
    <cellStyle name="40% - Énfasis3 2" xfId="45" xr:uid="{C8802E96-2F04-46A6-9C64-1A5253304CE8}"/>
    <cellStyle name="40% - Énfasis4 2" xfId="47" xr:uid="{7EECE865-769B-4609-AF3D-9034176CB68E}"/>
    <cellStyle name="40% - Énfasis5 2" xfId="49" xr:uid="{D1E492C9-EBA3-493F-9C90-116915FF184B}"/>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Èmfasi1" xfId="58" builtinId="32" customBuiltin="1"/>
    <cellStyle name="60% - Èmfasi2" xfId="60" builtinId="36" customBuiltin="1"/>
    <cellStyle name="60% - Èmfasi3" xfId="62" builtinId="40" customBuiltin="1"/>
    <cellStyle name="60% - Èmfasi4" xfId="64" builtinId="44" customBuiltin="1"/>
    <cellStyle name="60% - Èmfasi5" xfId="66" builtinId="48" customBuiltin="1"/>
    <cellStyle name="60% - Èmfasi6" xfId="68" builtinId="52" customBuiltin="1"/>
    <cellStyle name="60% - Énfasis1 2" xfId="59" xr:uid="{769655A1-650D-4549-B2D1-A7A74F60253D}"/>
    <cellStyle name="60% - Énfasis2 2" xfId="61" xr:uid="{9BBA2FD6-2AB9-4D34-A436-9BD1B833FDB2}"/>
    <cellStyle name="60% - Énfasis3 2" xfId="63" xr:uid="{C2D7436C-2E73-48A4-9D7D-DFB8464DB4BA}"/>
    <cellStyle name="60% - Énfasis4 2" xfId="65" xr:uid="{3A4644CA-BA03-4819-8030-B04BD5487831}"/>
    <cellStyle name="60% - Énfasis5 2" xfId="67" xr:uid="{7249CD14-9E18-4D92-8F19-649C8A23806F}"/>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àlcul" xfId="84" builtinId="22" customBuiltin="1"/>
    <cellStyle name="Calculation" xfId="83" xr:uid="{9B5E3429-5212-44E9-9B5A-B426D32F4757}"/>
    <cellStyle name="Cálculo 2" xfId="85" xr:uid="{3996EC19-E39E-4EA8-AA8F-8128DD074E24}"/>
    <cellStyle name="Cel·la de comprovació" xfId="86" builtinId="23" customBuiltin="1"/>
    <cellStyle name="Cel·la enllaçada" xfId="88" builtinId="24" customBuiltin="1"/>
    <cellStyle name="Celda de comprobación 2" xfId="87" xr:uid="{69EBFA90-B332-4A38-B0BF-6C8800BC2935}"/>
    <cellStyle name="Celda vinculada 2" xfId="89" xr:uid="{E2F3C059-67FA-448F-97AF-B00D791F6768}"/>
    <cellStyle name="Check Cell" xfId="90" xr:uid="{64B2B3D1-2880-4A1D-89F3-BE73B0B006A1}"/>
    <cellStyle name="Coma" xfId="233" builtinId="3"/>
    <cellStyle name="Èmfasi1" xfId="93" builtinId="29" customBuiltin="1"/>
    <cellStyle name="Èmfasi2" xfId="95" builtinId="33" customBuiltin="1"/>
    <cellStyle name="Èmfasi3" xfId="97" builtinId="37" customBuiltin="1"/>
    <cellStyle name="Èmfasi4" xfId="99" builtinId="41" customBuiltin="1"/>
    <cellStyle name="Èmfasi5" xfId="101" builtinId="45" customBuiltin="1"/>
    <cellStyle name="Èmfasi6" xfId="103" builtinId="49" customBuiltin="1"/>
    <cellStyle name="Encabezado 4 2" xfId="92" xr:uid="{673E0596-8496-4981-9E50-2D92CF2BE2ED}"/>
    <cellStyle name="Énfasis1 2" xfId="94" xr:uid="{9F4F8CA0-26F4-4772-B664-2CFB7577D2AE}"/>
    <cellStyle name="Énfasis2 2" xfId="96" xr:uid="{D18410DF-6BF4-4400-B8C6-3AD86676A95F}"/>
    <cellStyle name="Énfasis3 2" xfId="98" xr:uid="{0977FE77-6474-4A29-99E5-2616D9754F22}"/>
    <cellStyle name="Énfasis4 2" xfId="100" xr:uid="{8CB3F220-A969-43D3-B431-BEE5FB9C0C78}"/>
    <cellStyle name="Énfasis5 2" xfId="102" xr:uid="{889F9564-82C9-4AC0-8A38-4E002BC364E7}"/>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e" xfId="229" builtinId="27" customBuiltin="1"/>
    <cellStyle name="Incorrecto 2" xfId="230" xr:uid="{45642B72-B061-4ABE-BD46-D89F4396AADC}"/>
    <cellStyle name="Input" xfId="231" xr:uid="{CA3D4C96-CF39-4944-8C95-4101C8365AE0}"/>
    <cellStyle name="Linked Cell" xfId="232" xr:uid="{22D54259-9D9C-423F-B934-D015C303A626}"/>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Resultat" xfId="1081" builtinId="21" customBuiltin="1"/>
    <cellStyle name="Salida 2" xfId="1082" xr:uid="{3974FA02-C835-4203-980E-431F207A22B2}"/>
    <cellStyle name="Text d'advertiment" xfId="1083" builtinId="11" customBuiltin="1"/>
    <cellStyle name="Text explicatiu" xfId="1085" builtinId="53" customBuiltin="1"/>
    <cellStyle name="Texto de advertencia 2" xfId="1084" xr:uid="{AB35221C-E785-4CE0-8E7C-89C01CC40413}"/>
    <cellStyle name="Texto explicativo 2" xfId="1086" xr:uid="{41FB127C-DA62-4B2D-993A-60F37E2E7FD7}"/>
    <cellStyle name="Title" xfId="1087" xr:uid="{24A5C100-B7C4-401B-86BA-EDA8C1948739}"/>
    <cellStyle name="Títol" xfId="1088" builtinId="15" customBuiltin="1"/>
    <cellStyle name="Títol 2" xfId="1090" builtinId="17" customBuiltin="1"/>
    <cellStyle name="Títol 3" xfId="1092" builtinId="18" customBuiltin="1"/>
    <cellStyle name="Títol 4" xfId="91" builtinId="19" customBuiltin="1"/>
    <cellStyle name="Título 1 2" xfId="1089" xr:uid="{500DC7FF-B31B-4688-82EA-39DB88734E07}"/>
    <cellStyle name="Título 2 2" xfId="1091" xr:uid="{BCE6AF88-142C-4CF3-B9E1-55CEF3B59E23}"/>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33"/>
  <sheetViews>
    <sheetView tabSelected="1" topLeftCell="B2" zoomScale="60" zoomScaleNormal="60" zoomScaleSheetLayoutView="50" workbookViewId="0">
      <selection activeCell="M21" sqref="M21"/>
    </sheetView>
  </sheetViews>
  <sheetFormatPr defaultColWidth="11.42578125" defaultRowHeight="14.25"/>
  <cols>
    <col min="1" max="1" width="11.42578125" style="7" hidden="1" customWidth="1"/>
    <col min="2" max="2" width="9.7109375" style="7" customWidth="1"/>
    <col min="3" max="3" width="10.42578125" style="7" customWidth="1"/>
    <col min="4" max="4" width="55.28515625" style="8" customWidth="1"/>
    <col min="5" max="5" width="17.140625" style="9" hidden="1" customWidth="1"/>
    <col min="6" max="6" width="12" style="8" customWidth="1"/>
    <col min="7" max="7" width="8.7109375" style="8" customWidth="1"/>
    <col min="8" max="8" width="14.28515625" style="8" customWidth="1"/>
    <col min="9" max="9" width="7.7109375" style="8" customWidth="1"/>
    <col min="10" max="10" width="18.140625" style="8" customWidth="1"/>
    <col min="11" max="11" width="42.28515625" style="7" customWidth="1"/>
    <col min="12" max="12" width="26.140625" style="7" customWidth="1"/>
    <col min="13" max="13" width="18.140625" style="7" customWidth="1"/>
    <col min="14" max="14" width="7.5703125" style="7" customWidth="1"/>
    <col min="15" max="15" width="18.85546875" style="7" customWidth="1"/>
    <col min="16" max="16" width="19.7109375" style="7" hidden="1" customWidth="1"/>
    <col min="18" max="16384" width="11.42578125" style="7"/>
  </cols>
  <sheetData>
    <row r="1" spans="1:17" ht="61.5" customHeight="1">
      <c r="C1" s="51" t="s">
        <v>0</v>
      </c>
      <c r="D1" s="51"/>
      <c r="E1" s="51"/>
      <c r="F1" s="51"/>
      <c r="G1" s="51"/>
      <c r="H1" s="51"/>
      <c r="I1" s="51"/>
      <c r="J1" s="51"/>
      <c r="K1" s="51"/>
      <c r="L1" s="51"/>
      <c r="M1" s="51"/>
      <c r="N1" s="51"/>
      <c r="O1" s="51"/>
      <c r="P1" s="39"/>
    </row>
    <row r="2" spans="1:17" ht="76.5" customHeight="1">
      <c r="C2" s="50" t="s">
        <v>1</v>
      </c>
      <c r="D2" s="50"/>
      <c r="E2" s="50"/>
      <c r="F2" s="50"/>
      <c r="G2" s="50"/>
      <c r="H2" s="50"/>
      <c r="I2" s="50"/>
      <c r="J2" s="50"/>
      <c r="K2" s="50"/>
      <c r="L2" s="50"/>
      <c r="M2" s="50"/>
      <c r="N2" s="50"/>
      <c r="O2" s="50"/>
      <c r="P2" s="40"/>
    </row>
    <row r="3" spans="1:17" ht="14.25" customHeight="1" thickBot="1">
      <c r="F3" s="7"/>
      <c r="K3" s="8"/>
      <c r="L3" s="8"/>
      <c r="M3" s="8"/>
      <c r="N3" s="8"/>
      <c r="O3" s="8"/>
      <c r="P3" s="8"/>
    </row>
    <row r="4" spans="1:17" ht="47.25" customHeight="1">
      <c r="B4" s="56" t="s">
        <v>2</v>
      </c>
      <c r="C4" s="57"/>
      <c r="D4" s="60" t="s">
        <v>3</v>
      </c>
      <c r="E4" s="61"/>
      <c r="F4" s="61"/>
      <c r="G4" s="61"/>
      <c r="H4" s="61"/>
      <c r="I4" s="61"/>
      <c r="J4" s="61"/>
      <c r="K4" s="61"/>
      <c r="L4" s="61"/>
      <c r="M4" s="61"/>
      <c r="N4" s="61"/>
      <c r="O4" s="62"/>
    </row>
    <row r="5" spans="1:17" ht="36.75" customHeight="1">
      <c r="B5" s="58" t="s">
        <v>4</v>
      </c>
      <c r="C5" s="59"/>
      <c r="D5" s="63" t="s">
        <v>5</v>
      </c>
      <c r="E5" s="64"/>
      <c r="F5" s="64"/>
      <c r="G5" s="64"/>
      <c r="H5" s="64"/>
      <c r="I5" s="64"/>
      <c r="J5" s="64"/>
      <c r="K5" s="64"/>
      <c r="L5" s="64"/>
      <c r="M5" s="64"/>
      <c r="N5" s="64"/>
      <c r="O5" s="65"/>
    </row>
    <row r="6" spans="1:17" ht="39" customHeight="1" thickBot="1">
      <c r="B6" s="71" t="s">
        <v>6</v>
      </c>
      <c r="C6" s="72"/>
      <c r="D6" s="66">
        <v>24</v>
      </c>
      <c r="E6" s="67"/>
      <c r="F6" s="67"/>
      <c r="G6" s="67"/>
      <c r="H6" s="67"/>
      <c r="I6" s="67"/>
      <c r="J6" s="67"/>
      <c r="K6" s="67"/>
      <c r="L6" s="67"/>
      <c r="M6" s="67"/>
      <c r="N6" s="67"/>
      <c r="O6" s="68"/>
    </row>
    <row r="7" spans="1:17" ht="12" customHeight="1">
      <c r="C7" s="11"/>
      <c r="D7" s="11"/>
      <c r="E7" s="11"/>
      <c r="F7" s="12"/>
      <c r="G7" s="12"/>
      <c r="H7" s="12"/>
      <c r="I7" s="12"/>
      <c r="J7" s="30"/>
      <c r="K7" s="11"/>
      <c r="L7" s="11"/>
      <c r="M7" s="30"/>
      <c r="N7" s="30"/>
      <c r="O7" s="30"/>
      <c r="P7" s="30"/>
    </row>
    <row r="8" spans="1:17" ht="31.5" customHeight="1" thickBot="1">
      <c r="B8" s="73" t="s">
        <v>7</v>
      </c>
      <c r="C8" s="54"/>
      <c r="D8" s="54"/>
      <c r="E8" s="54"/>
      <c r="F8" s="54"/>
      <c r="G8" s="54"/>
      <c r="H8" s="54"/>
      <c r="I8" s="54"/>
      <c r="J8" s="54"/>
      <c r="K8" s="54"/>
      <c r="L8" s="54"/>
      <c r="M8" s="54"/>
      <c r="N8" s="54"/>
      <c r="O8" s="74"/>
      <c r="Q8" s="7"/>
    </row>
    <row r="9" spans="1:17" s="31" customFormat="1" ht="35.25" customHeight="1" thickBot="1">
      <c r="B9" s="52" t="s">
        <v>8</v>
      </c>
      <c r="C9" s="53"/>
      <c r="D9" s="78"/>
      <c r="E9" s="79"/>
      <c r="F9" s="79"/>
      <c r="G9" s="79"/>
      <c r="H9" s="79"/>
      <c r="I9" s="79"/>
      <c r="J9" s="79"/>
      <c r="K9" s="48" t="s">
        <v>9</v>
      </c>
      <c r="L9" s="52"/>
      <c r="M9" s="53"/>
      <c r="N9" s="53"/>
      <c r="O9" s="70"/>
    </row>
    <row r="10" spans="1:17" s="31" customFormat="1" ht="36" customHeight="1" thickBot="1">
      <c r="A10" s="10" t="s">
        <v>10</v>
      </c>
      <c r="B10" s="52" t="s">
        <v>10</v>
      </c>
      <c r="C10" s="70"/>
      <c r="D10" s="89"/>
      <c r="E10" s="90"/>
      <c r="F10" s="90"/>
      <c r="G10" s="90"/>
      <c r="H10" s="90"/>
      <c r="I10" s="90"/>
      <c r="J10" s="91"/>
      <c r="K10" s="48" t="s">
        <v>11</v>
      </c>
      <c r="L10" s="92"/>
      <c r="M10" s="93"/>
      <c r="N10" s="93"/>
      <c r="O10" s="94"/>
    </row>
    <row r="11" spans="1:17" s="31" customFormat="1" ht="36.75" customHeight="1">
      <c r="B11" s="54"/>
      <c r="C11" s="54"/>
      <c r="E11" s="46"/>
      <c r="F11" s="47"/>
      <c r="G11" s="47"/>
      <c r="H11" s="47"/>
      <c r="I11" s="47"/>
      <c r="J11" s="47"/>
      <c r="K11" s="10"/>
      <c r="L11" s="10"/>
      <c r="M11" s="10"/>
      <c r="N11" s="10"/>
      <c r="O11" s="10"/>
    </row>
    <row r="12" spans="1:17" s="31" customFormat="1" ht="36.75" customHeight="1">
      <c r="B12" s="55"/>
      <c r="C12" s="55"/>
      <c r="E12" s="11"/>
      <c r="F12" s="69"/>
      <c r="G12" s="69"/>
      <c r="H12" s="69"/>
      <c r="I12" s="69"/>
      <c r="J12" s="69"/>
      <c r="K12" s="10"/>
      <c r="L12" s="45"/>
      <c r="M12" s="45"/>
      <c r="N12" s="45"/>
      <c r="O12" s="45"/>
    </row>
    <row r="13" spans="1:17" s="31" customFormat="1" ht="27" customHeight="1">
      <c r="C13" s="54"/>
      <c r="D13" s="54"/>
      <c r="E13" s="9"/>
      <c r="F13" s="7"/>
      <c r="G13" s="7"/>
    </row>
    <row r="14" spans="1:17"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7" s="11" customFormat="1" ht="16.5">
      <c r="A15" s="19"/>
      <c r="B15" s="42">
        <v>1</v>
      </c>
      <c r="C15" s="43" t="s">
        <v>28</v>
      </c>
      <c r="D15" s="44" t="s">
        <v>29</v>
      </c>
      <c r="E15" s="26"/>
      <c r="F15" s="20"/>
      <c r="G15" s="32"/>
      <c r="H15" s="41"/>
      <c r="I15" s="21"/>
      <c r="J15" s="25">
        <f>SUM(J16:J24)</f>
        <v>23000</v>
      </c>
      <c r="K15" s="28"/>
      <c r="L15" s="28"/>
      <c r="M15" s="29"/>
      <c r="N15" s="22"/>
      <c r="O15" s="23">
        <f t="shared" ref="O15:P15" si="0">SUM(O16:O24)</f>
        <v>0</v>
      </c>
      <c r="P15" s="23">
        <f t="shared" si="0"/>
        <v>0</v>
      </c>
    </row>
    <row r="16" spans="1:17" s="11" customFormat="1" ht="57">
      <c r="A16" s="19"/>
      <c r="B16" s="42" t="s">
        <v>30</v>
      </c>
      <c r="C16" s="43" t="s">
        <v>30</v>
      </c>
      <c r="D16" s="49" t="s">
        <v>31</v>
      </c>
      <c r="E16" s="26">
        <v>172868</v>
      </c>
      <c r="F16" s="20" t="s">
        <v>32</v>
      </c>
      <c r="G16" s="32">
        <v>20</v>
      </c>
      <c r="H16" s="41">
        <v>275</v>
      </c>
      <c r="I16" s="21" t="s">
        <v>33</v>
      </c>
      <c r="J16" s="25">
        <f>ROUND(H16*G16,2)</f>
        <v>5500</v>
      </c>
      <c r="K16" s="28"/>
      <c r="L16" s="28"/>
      <c r="M16" s="29"/>
      <c r="N16" s="22"/>
      <c r="O16" s="23">
        <f t="shared" ref="O16:O18" si="1">ROUND(M16*G16,2)</f>
        <v>0</v>
      </c>
      <c r="P16" s="23">
        <f t="shared" ref="P16:P18" si="2">ROUND(M16*(1+N16)*G16,2)</f>
        <v>0</v>
      </c>
    </row>
    <row r="17" spans="1:16" s="11" customFormat="1" ht="57">
      <c r="A17" s="19"/>
      <c r="B17" s="42" t="s">
        <v>30</v>
      </c>
      <c r="C17" s="43" t="s">
        <v>34</v>
      </c>
      <c r="D17" s="49" t="s">
        <v>35</v>
      </c>
      <c r="E17" s="26">
        <v>172883</v>
      </c>
      <c r="F17" s="20" t="s">
        <v>32</v>
      </c>
      <c r="G17" s="32">
        <v>4</v>
      </c>
      <c r="H17" s="41">
        <v>275</v>
      </c>
      <c r="I17" s="21" t="s">
        <v>33</v>
      </c>
      <c r="J17" s="25">
        <f t="shared" ref="J17:J24" si="3">ROUND(H17*G17,2)</f>
        <v>1100</v>
      </c>
      <c r="K17" s="28"/>
      <c r="L17" s="28"/>
      <c r="M17" s="29"/>
      <c r="N17" s="22"/>
      <c r="O17" s="23">
        <f>SUM(O18:O27)</f>
        <v>0</v>
      </c>
      <c r="P17" s="23">
        <f>SUM(P18:P27)</f>
        <v>0</v>
      </c>
    </row>
    <row r="18" spans="1:16" s="11" customFormat="1" ht="42.75">
      <c r="A18" s="19"/>
      <c r="B18" s="42" t="s">
        <v>30</v>
      </c>
      <c r="C18" s="43" t="s">
        <v>36</v>
      </c>
      <c r="D18" s="49" t="s">
        <v>37</v>
      </c>
      <c r="E18" s="26">
        <v>172870</v>
      </c>
      <c r="F18" s="20" t="s">
        <v>32</v>
      </c>
      <c r="G18" s="32">
        <v>16</v>
      </c>
      <c r="H18" s="41" t="s">
        <v>38</v>
      </c>
      <c r="I18" s="21" t="s">
        <v>33</v>
      </c>
      <c r="J18" s="25">
        <f t="shared" si="3"/>
        <v>4400</v>
      </c>
      <c r="K18" s="28"/>
      <c r="L18" s="28"/>
      <c r="M18" s="29"/>
      <c r="N18" s="22"/>
      <c r="O18" s="23">
        <f t="shared" si="1"/>
        <v>0</v>
      </c>
      <c r="P18" s="23">
        <f t="shared" si="2"/>
        <v>0</v>
      </c>
    </row>
    <row r="19" spans="1:16" s="11" customFormat="1" ht="57">
      <c r="A19" s="19"/>
      <c r="B19" s="42" t="s">
        <v>30</v>
      </c>
      <c r="C19" s="43" t="s">
        <v>39</v>
      </c>
      <c r="D19" s="49" t="s">
        <v>40</v>
      </c>
      <c r="E19" s="26" t="s">
        <v>41</v>
      </c>
      <c r="F19" s="20" t="s">
        <v>32</v>
      </c>
      <c r="G19" s="32">
        <v>4</v>
      </c>
      <c r="H19" s="41">
        <v>650</v>
      </c>
      <c r="I19" s="21">
        <v>0.1</v>
      </c>
      <c r="J19" s="25">
        <f t="shared" si="3"/>
        <v>2600</v>
      </c>
      <c r="K19" s="28"/>
      <c r="L19" s="28"/>
      <c r="M19" s="29"/>
      <c r="N19" s="22"/>
      <c r="O19" s="23">
        <f t="shared" ref="O19:O27" si="4">ROUND(M19*G19,2)</f>
        <v>0</v>
      </c>
      <c r="P19" s="23">
        <f t="shared" ref="P19:P27" si="5">ROUND(M19*(1+N19)*G19,2)</f>
        <v>0</v>
      </c>
    </row>
    <row r="20" spans="1:16" s="11" customFormat="1" ht="42.75">
      <c r="A20" s="19"/>
      <c r="B20" s="42" t="s">
        <v>30</v>
      </c>
      <c r="C20" s="43" t="s">
        <v>42</v>
      </c>
      <c r="D20" s="49" t="s">
        <v>43</v>
      </c>
      <c r="E20" s="26" t="s">
        <v>41</v>
      </c>
      <c r="F20" s="20" t="s">
        <v>32</v>
      </c>
      <c r="G20" s="32">
        <v>4</v>
      </c>
      <c r="H20" s="41">
        <v>883</v>
      </c>
      <c r="I20" s="21">
        <v>0.1</v>
      </c>
      <c r="J20" s="25">
        <f t="shared" si="3"/>
        <v>3532</v>
      </c>
      <c r="K20" s="28"/>
      <c r="L20" s="28"/>
      <c r="M20" s="29"/>
      <c r="N20" s="22"/>
      <c r="O20" s="23">
        <f t="shared" si="4"/>
        <v>0</v>
      </c>
      <c r="P20" s="23">
        <f t="shared" si="5"/>
        <v>0</v>
      </c>
    </row>
    <row r="21" spans="1:16" s="11" customFormat="1" ht="42.75">
      <c r="A21" s="19"/>
      <c r="B21" s="42" t="s">
        <v>30</v>
      </c>
      <c r="C21" s="43" t="s">
        <v>44</v>
      </c>
      <c r="D21" s="49" t="s">
        <v>45</v>
      </c>
      <c r="E21" s="26">
        <v>172869</v>
      </c>
      <c r="F21" s="20" t="s">
        <v>32</v>
      </c>
      <c r="G21" s="32">
        <v>4</v>
      </c>
      <c r="H21" s="41">
        <v>275</v>
      </c>
      <c r="I21" s="21" t="s">
        <v>33</v>
      </c>
      <c r="J21" s="25">
        <f t="shared" si="3"/>
        <v>1100</v>
      </c>
      <c r="K21" s="28"/>
      <c r="L21" s="28"/>
      <c r="M21" s="29"/>
      <c r="N21" s="22"/>
      <c r="O21" s="23">
        <f t="shared" si="4"/>
        <v>0</v>
      </c>
      <c r="P21" s="23">
        <f t="shared" si="5"/>
        <v>0</v>
      </c>
    </row>
    <row r="22" spans="1:16" s="11" customFormat="1" ht="42.75">
      <c r="A22" s="19"/>
      <c r="B22" s="42" t="s">
        <v>30</v>
      </c>
      <c r="C22" s="43" t="s">
        <v>46</v>
      </c>
      <c r="D22" s="49" t="s">
        <v>47</v>
      </c>
      <c r="E22" s="26">
        <v>172881</v>
      </c>
      <c r="F22" s="20" t="s">
        <v>32</v>
      </c>
      <c r="G22" s="32">
        <v>4</v>
      </c>
      <c r="H22" s="41">
        <v>275</v>
      </c>
      <c r="I22" s="21" t="s">
        <v>33</v>
      </c>
      <c r="J22" s="25">
        <f t="shared" si="3"/>
        <v>1100</v>
      </c>
      <c r="K22" s="28"/>
      <c r="L22" s="28"/>
      <c r="M22" s="29"/>
      <c r="N22" s="22"/>
      <c r="O22" s="23">
        <f t="shared" si="4"/>
        <v>0</v>
      </c>
      <c r="P22" s="23">
        <f t="shared" si="5"/>
        <v>0</v>
      </c>
    </row>
    <row r="23" spans="1:16" s="11" customFormat="1" ht="42.75">
      <c r="A23" s="19"/>
      <c r="B23" s="42" t="s">
        <v>30</v>
      </c>
      <c r="C23" s="43" t="s">
        <v>48</v>
      </c>
      <c r="D23" s="49" t="s">
        <v>49</v>
      </c>
      <c r="E23" s="26">
        <v>171980</v>
      </c>
      <c r="F23" s="20" t="s">
        <v>32</v>
      </c>
      <c r="G23" s="32">
        <v>4</v>
      </c>
      <c r="H23" s="41">
        <v>275</v>
      </c>
      <c r="I23" s="21" t="s">
        <v>33</v>
      </c>
      <c r="J23" s="25">
        <f t="shared" si="3"/>
        <v>1100</v>
      </c>
      <c r="K23" s="28"/>
      <c r="L23" s="28"/>
      <c r="M23" s="29"/>
      <c r="N23" s="22"/>
      <c r="O23" s="23">
        <f t="shared" si="4"/>
        <v>0</v>
      </c>
      <c r="P23" s="23">
        <f t="shared" si="5"/>
        <v>0</v>
      </c>
    </row>
    <row r="24" spans="1:16" s="11" customFormat="1" ht="42.75">
      <c r="A24" s="19"/>
      <c r="B24" s="42" t="s">
        <v>30</v>
      </c>
      <c r="C24" s="43" t="s">
        <v>50</v>
      </c>
      <c r="D24" s="49" t="s">
        <v>51</v>
      </c>
      <c r="E24" s="26" t="s">
        <v>41</v>
      </c>
      <c r="F24" s="20" t="s">
        <v>32</v>
      </c>
      <c r="G24" s="32">
        <v>4</v>
      </c>
      <c r="H24" s="41">
        <v>642</v>
      </c>
      <c r="I24" s="21">
        <v>0.1</v>
      </c>
      <c r="J24" s="25">
        <f t="shared" si="3"/>
        <v>2568</v>
      </c>
      <c r="K24" s="28"/>
      <c r="L24" s="28"/>
      <c r="M24" s="29"/>
      <c r="N24" s="22"/>
      <c r="O24" s="23">
        <f t="shared" si="4"/>
        <v>0</v>
      </c>
      <c r="P24" s="23">
        <f t="shared" si="5"/>
        <v>0</v>
      </c>
    </row>
    <row r="25" spans="1:16" s="11" customFormat="1" ht="28.5">
      <c r="A25" s="19"/>
      <c r="B25" s="42" t="s">
        <v>34</v>
      </c>
      <c r="C25" s="43" t="s">
        <v>52</v>
      </c>
      <c r="D25" s="49" t="s">
        <v>53</v>
      </c>
      <c r="E25" s="26"/>
      <c r="F25" s="20"/>
      <c r="G25" s="32"/>
      <c r="H25" s="41"/>
      <c r="I25" s="21"/>
      <c r="J25" s="25">
        <f>SUM(J26:J27)</f>
        <v>6600</v>
      </c>
      <c r="K25" s="28"/>
      <c r="L25" s="28"/>
      <c r="M25" s="29"/>
      <c r="N25" s="22"/>
      <c r="O25" s="23">
        <f t="shared" ref="O25:P25" si="6">SUM(O26:O27)</f>
        <v>0</v>
      </c>
      <c r="P25" s="23">
        <f t="shared" si="6"/>
        <v>0</v>
      </c>
    </row>
    <row r="26" spans="1:16" s="11" customFormat="1" ht="71.25">
      <c r="A26" s="19"/>
      <c r="B26" s="42" t="s">
        <v>34</v>
      </c>
      <c r="C26" s="43" t="s">
        <v>54</v>
      </c>
      <c r="D26" s="49" t="s">
        <v>55</v>
      </c>
      <c r="E26" s="26">
        <v>196342</v>
      </c>
      <c r="F26" s="20" t="s">
        <v>32</v>
      </c>
      <c r="G26" s="32">
        <v>12</v>
      </c>
      <c r="H26" s="41">
        <v>275</v>
      </c>
      <c r="I26" s="21" t="s">
        <v>33</v>
      </c>
      <c r="J26" s="25">
        <f t="shared" ref="J26:J27" si="7">ROUND(H26*G26,2)</f>
        <v>3300</v>
      </c>
      <c r="K26" s="28"/>
      <c r="L26" s="28"/>
      <c r="M26" s="29"/>
      <c r="N26" s="22"/>
      <c r="O26" s="23">
        <f t="shared" si="4"/>
        <v>0</v>
      </c>
      <c r="P26" s="23">
        <f t="shared" si="5"/>
        <v>0</v>
      </c>
    </row>
    <row r="27" spans="1:16" s="11" customFormat="1" ht="71.25">
      <c r="A27" s="19"/>
      <c r="B27" s="42" t="s">
        <v>34</v>
      </c>
      <c r="C27" s="43" t="s">
        <v>56</v>
      </c>
      <c r="D27" s="49" t="s">
        <v>57</v>
      </c>
      <c r="E27" s="26">
        <v>196341</v>
      </c>
      <c r="F27" s="20" t="s">
        <v>32</v>
      </c>
      <c r="G27" s="32">
        <v>12</v>
      </c>
      <c r="H27" s="41">
        <v>275</v>
      </c>
      <c r="I27" s="21" t="s">
        <v>33</v>
      </c>
      <c r="J27" s="25">
        <f t="shared" si="7"/>
        <v>3300</v>
      </c>
      <c r="K27" s="28"/>
      <c r="L27" s="28"/>
      <c r="M27" s="29"/>
      <c r="N27" s="22"/>
      <c r="O27" s="23">
        <f t="shared" si="4"/>
        <v>0</v>
      </c>
      <c r="P27" s="23">
        <f t="shared" si="5"/>
        <v>0</v>
      </c>
    </row>
    <row r="28" spans="1:16" s="33" customFormat="1" ht="45.75" customHeight="1" thickBot="1">
      <c r="A28" s="1"/>
      <c r="B28" s="1"/>
      <c r="C28" s="83" t="s">
        <v>58</v>
      </c>
      <c r="D28" s="84"/>
      <c r="E28" s="85"/>
      <c r="F28" s="1"/>
      <c r="G28" s="2"/>
      <c r="H28" s="3"/>
      <c r="I28" s="3"/>
      <c r="J28" s="24">
        <f>SUM(J15:J27)-J15-J25</f>
        <v>29600</v>
      </c>
      <c r="K28" s="4"/>
      <c r="L28" s="4"/>
      <c r="M28" s="5"/>
      <c r="N28" s="6"/>
      <c r="O28" s="24">
        <f>SUM(O15:O27)-O15-O25</f>
        <v>0</v>
      </c>
      <c r="P28" s="24">
        <f>SUM(P15:P27)-P15-P25</f>
        <v>0</v>
      </c>
    </row>
    <row r="29" spans="1:16" s="30" customFormat="1" ht="15">
      <c r="A29" s="34"/>
      <c r="B29" s="34"/>
      <c r="C29" s="35"/>
      <c r="D29" s="35"/>
      <c r="E29" s="36"/>
      <c r="F29" s="36"/>
      <c r="G29" s="35"/>
      <c r="H29" s="36"/>
      <c r="I29" s="36"/>
      <c r="J29" s="36"/>
      <c r="K29" s="37"/>
      <c r="L29" s="37"/>
      <c r="M29" s="37"/>
      <c r="N29" s="37"/>
      <c r="O29" s="37"/>
      <c r="P29" s="37"/>
    </row>
    <row r="30" spans="1:16" s="30" customFormat="1" ht="44.25" customHeight="1" thickBot="1">
      <c r="C30" s="38"/>
      <c r="D30" s="38"/>
      <c r="E30" s="38"/>
      <c r="F30" s="38"/>
      <c r="G30" s="38"/>
      <c r="H30" s="38"/>
      <c r="I30" s="38"/>
      <c r="J30" s="38"/>
      <c r="K30" s="38"/>
      <c r="L30" s="38"/>
      <c r="M30" s="38"/>
      <c r="N30" s="38"/>
      <c r="O30" s="38"/>
      <c r="P30" s="38"/>
    </row>
    <row r="31" spans="1:16" s="30" customFormat="1" ht="81" customHeight="1" thickBot="1">
      <c r="C31" s="86" t="s">
        <v>59</v>
      </c>
      <c r="D31" s="87"/>
      <c r="E31" s="87"/>
      <c r="F31" s="87"/>
      <c r="G31" s="87"/>
      <c r="H31" s="87"/>
      <c r="I31" s="87"/>
      <c r="J31" s="87"/>
      <c r="K31" s="87"/>
      <c r="L31" s="87"/>
      <c r="M31" s="87"/>
      <c r="N31" s="87"/>
      <c r="O31" s="88"/>
    </row>
    <row r="32" spans="1:16" s="30" customFormat="1" ht="42" customHeight="1" thickBot="1">
      <c r="C32" s="86" t="s">
        <v>60</v>
      </c>
      <c r="D32" s="87"/>
      <c r="E32" s="87"/>
      <c r="F32" s="87"/>
      <c r="G32" s="87"/>
      <c r="H32" s="87"/>
      <c r="I32" s="87"/>
      <c r="J32" s="87"/>
      <c r="K32" s="87"/>
      <c r="L32" s="87"/>
      <c r="M32" s="87"/>
      <c r="N32" s="87"/>
      <c r="O32" s="88"/>
    </row>
    <row r="33" spans="3:15" s="30" customFormat="1" ht="42" customHeight="1" thickBot="1">
      <c r="C33" s="80" t="s">
        <v>61</v>
      </c>
      <c r="D33" s="81"/>
      <c r="E33" s="81"/>
      <c r="F33" s="81"/>
      <c r="G33" s="81"/>
      <c r="H33" s="81"/>
      <c r="I33" s="81"/>
      <c r="J33" s="81"/>
      <c r="K33" s="81"/>
      <c r="L33" s="81"/>
      <c r="M33" s="81"/>
      <c r="N33" s="81"/>
      <c r="O33" s="82"/>
    </row>
    <row r="34" spans="3:15" s="30" customFormat="1" ht="81" customHeight="1" thickBot="1">
      <c r="C34" s="80" t="s">
        <v>62</v>
      </c>
      <c r="D34" s="81"/>
      <c r="E34" s="81"/>
      <c r="F34" s="81"/>
      <c r="G34" s="81"/>
      <c r="H34" s="81"/>
      <c r="I34" s="81"/>
      <c r="J34" s="81"/>
      <c r="K34" s="81"/>
      <c r="L34" s="81"/>
      <c r="M34" s="81"/>
      <c r="N34" s="81"/>
      <c r="O34" s="82"/>
    </row>
    <row r="35" spans="3:15" s="30" customFormat="1" ht="61.5" customHeight="1" thickBot="1">
      <c r="C35" s="80" t="s">
        <v>63</v>
      </c>
      <c r="D35" s="81"/>
      <c r="E35" s="81"/>
      <c r="F35" s="81"/>
      <c r="G35" s="81"/>
      <c r="H35" s="81"/>
      <c r="I35" s="81"/>
      <c r="J35" s="81"/>
      <c r="K35" s="81"/>
      <c r="L35" s="81"/>
      <c r="M35" s="81"/>
      <c r="N35" s="81"/>
      <c r="O35" s="82"/>
    </row>
    <row r="36" spans="3:15" s="30" customFormat="1" ht="46.5" customHeight="1" thickBot="1">
      <c r="C36" s="80" t="s">
        <v>64</v>
      </c>
      <c r="D36" s="81"/>
      <c r="E36" s="81"/>
      <c r="F36" s="81"/>
      <c r="G36" s="81"/>
      <c r="H36" s="81"/>
      <c r="I36" s="81"/>
      <c r="J36" s="81"/>
      <c r="K36" s="81"/>
      <c r="L36" s="81"/>
      <c r="M36" s="81"/>
      <c r="N36" s="81"/>
      <c r="O36" s="82"/>
    </row>
    <row r="37" spans="3:15" s="30" customFormat="1" ht="46.5" customHeight="1" thickBot="1">
      <c r="C37" s="80" t="s">
        <v>65</v>
      </c>
      <c r="D37" s="81"/>
      <c r="E37" s="81"/>
      <c r="F37" s="81"/>
      <c r="G37" s="81"/>
      <c r="H37" s="81"/>
      <c r="I37" s="81"/>
      <c r="J37" s="81"/>
      <c r="K37" s="81"/>
      <c r="L37" s="81"/>
      <c r="M37" s="81"/>
      <c r="N37" s="81"/>
      <c r="O37" s="82"/>
    </row>
    <row r="38" spans="3:15" s="30" customFormat="1" ht="84.75" customHeight="1" thickBot="1">
      <c r="C38" s="75" t="s">
        <v>66</v>
      </c>
      <c r="D38" s="76"/>
      <c r="E38" s="76"/>
      <c r="F38" s="76"/>
      <c r="G38" s="76"/>
      <c r="H38" s="76"/>
      <c r="I38" s="76"/>
      <c r="J38" s="76"/>
      <c r="K38" s="76"/>
      <c r="L38" s="76"/>
      <c r="M38" s="76"/>
      <c r="N38" s="76"/>
      <c r="O38" s="77"/>
    </row>
    <row r="39" spans="3:15" s="30" customFormat="1" ht="24.95" customHeight="1">
      <c r="D39" s="7"/>
    </row>
    <row r="40" spans="3:15" s="30" customFormat="1">
      <c r="D40" s="7"/>
    </row>
    <row r="41" spans="3:15" s="30" customFormat="1"/>
    <row r="42" spans="3:15" s="30" customFormat="1"/>
    <row r="43" spans="3:15" s="30" customFormat="1"/>
    <row r="44" spans="3:15" s="30" customFormat="1"/>
    <row r="45" spans="3:15" s="30" customFormat="1"/>
    <row r="46" spans="3:15" s="30" customFormat="1"/>
    <row r="47" spans="3:15" s="30" customFormat="1"/>
    <row r="48" spans="3:15" s="30" customFormat="1"/>
    <row r="49" s="30" customFormat="1"/>
    <row r="50" s="30" customFormat="1"/>
    <row r="51" s="30" customFormat="1"/>
    <row r="52" s="30" customFormat="1"/>
    <row r="53" s="30" customFormat="1"/>
    <row r="54" s="30" customFormat="1"/>
    <row r="55" s="30" customFormat="1"/>
    <row r="56" s="30" customFormat="1"/>
    <row r="57" s="30" customFormat="1"/>
    <row r="58" s="30" customFormat="1"/>
    <row r="59" s="30" customFormat="1"/>
    <row r="60" s="30" customFormat="1"/>
    <row r="61" s="30" customFormat="1"/>
    <row r="62" s="30" customFormat="1"/>
    <row r="63" s="30" customFormat="1"/>
    <row r="64"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pans="7:7" s="30" customFormat="1"/>
    <row r="130" spans="7:7" s="30" customFormat="1"/>
    <row r="131" spans="7:7" s="30" customFormat="1"/>
    <row r="132" spans="7:7" s="30" customFormat="1">
      <c r="G132" s="8"/>
    </row>
    <row r="133" spans="7:7" s="30" customFormat="1">
      <c r="G133" s="8"/>
    </row>
  </sheetData>
  <sheetProtection algorithmName="SHA-512" hashValue="dGfKBFjvb+4cFb/wBVZvZUrE2AlLFOoP8kEfLAypODuPX02QMlyBpFDi89zRykZCYeW4vEJChurp0EgNN0zX/Q==" saltValue="ntyWlufvlCKPjPeYNQq1tg==" spinCount="100000" sheet="1" objects="1" scenarios="1"/>
  <protectedRanges>
    <protectedRange sqref="D9 D10 L9 L10 K16:N24 K26:N27" name="Rango1"/>
  </protectedRanges>
  <mergeCells count="28">
    <mergeCell ref="C38:O38"/>
    <mergeCell ref="D9:J9"/>
    <mergeCell ref="C33:O33"/>
    <mergeCell ref="C28:E28"/>
    <mergeCell ref="C13:D13"/>
    <mergeCell ref="C36:O36"/>
    <mergeCell ref="C37:O37"/>
    <mergeCell ref="C34:O34"/>
    <mergeCell ref="C32:O32"/>
    <mergeCell ref="C31:O31"/>
    <mergeCell ref="C35:O35"/>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27">
    <cfRule type="expression" dxfId="1" priority="5" stopIfTrue="1">
      <formula>#REF!&gt;$H15</formula>
    </cfRule>
  </conditionalFormatting>
  <conditionalFormatting sqref="O15:O27">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 M17:M27 M16"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8" fitToHeight="0" orientation="landscape" r:id="rId1"/>
  <headerFooter>
    <oddHeader>&amp;L&amp;G</oddHeader>
    <oddFooter>&amp;C&amp;18&amp;F&amp;R&amp;20&amp;P/&amp;N</oddFooter>
  </headerFooter>
  <rowBreaks count="1" manualBreakCount="1">
    <brk id="30"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70e44da92ac1e6e21bfa07f874cce7a0">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0b60b3ffb400e54482694b9f33a87eac"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67B2193-DD44-4B91-AA10-E35A53BBAE9D}"/>
</file>

<file path=customXml/itemProps2.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3.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4.xml><?xml version="1.0" encoding="utf-8"?>
<ds:datastoreItem xmlns:ds="http://schemas.openxmlformats.org/officeDocument/2006/customXml" ds:itemID="{1975276B-DBD9-4CF0-832D-087BEAD93DEE}">
  <ds:schemaRefs>
    <ds:schemaRef ds:uri="http://purl.org/dc/terms/"/>
    <ds:schemaRef ds:uri="http://schemas.microsoft.com/office/2006/documentManagement/types"/>
    <ds:schemaRef ds:uri="44e8012d-71fe-413e-9307-5fe54acf1bd3"/>
    <ds:schemaRef ds:uri="http://purl.org/dc/elements/1.1/"/>
    <ds:schemaRef ds:uri="http://purl.org/dc/dcmitype/"/>
    <ds:schemaRef ds:uri="http://schemas.microsoft.com/office/2006/metadata/properties"/>
    <ds:schemaRef ds:uri="http://schemas.openxmlformats.org/package/2006/metadata/core-properties"/>
    <ds:schemaRef ds:uri="http://schemas.microsoft.com/office/infopath/2007/PartnerControls"/>
    <ds:schemaRef ds:uri="f57226c6-72d7-41ac-8db2-2a3bfc21060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CATENA, CARMEN (COMPRES)</cp:lastModifiedBy>
  <cp:revision/>
  <dcterms:created xsi:type="dcterms:W3CDTF">2005-12-15T16:43:39Z</dcterms:created>
  <dcterms:modified xsi:type="dcterms:W3CDTF">2025-05-20T12:12:40Z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