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1723_ICEC\14382_CONTRACTACIO\CONTRACTES\2025\Serveis\Oberts\1005. Manteniment stm AV 2CR\"/>
    </mc:Choice>
  </mc:AlternateContent>
  <bookViews>
    <workbookView xWindow="0" yWindow="0" windowWidth="19200" windowHeight="7050"/>
  </bookViews>
  <sheets>
    <sheet name="Puntuacion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2" l="1"/>
  <c r="J9" i="2" l="1"/>
  <c r="J10" i="2"/>
  <c r="J6" i="2"/>
  <c r="J7" i="2"/>
  <c r="K6" i="2" l="1"/>
  <c r="K9" i="2"/>
  <c r="K19" i="2" l="1"/>
  <c r="K22" i="2" s="1"/>
</calcChain>
</file>

<file path=xl/sharedStrings.xml><?xml version="1.0" encoding="utf-8"?>
<sst xmlns="http://schemas.openxmlformats.org/spreadsheetml/2006/main" count="20" uniqueCount="15">
  <si>
    <t>Total (60 mesos)</t>
  </si>
  <si>
    <t xml:space="preserve">1. Preu del manteniment del SAI, del manteniment preventiu, evolutiu i adaptatiu del sistema audiovisual, i del servei de consultoria per al personal de l’Àrea Digital. </t>
  </si>
  <si>
    <t>Import màxim de licitació (IVA exclòs)</t>
  </si>
  <si>
    <t>2. Preu per la reposició, instal·lació i posada en marxa gradual de 8 ordinadors/estacions de treball a l’Àrea Digital</t>
  </si>
  <si>
    <t>3. Preu per hora i tècnic pel manteniment correctiu</t>
  </si>
  <si>
    <t>Preu/hora màxim (IVA exclòs)</t>
  </si>
  <si>
    <t>PUNTS</t>
  </si>
  <si>
    <t>4. Formació específica en les especialitats següents</t>
  </si>
  <si>
    <t>Formació en Red Hat Certified Engineer (RHCE) (2,5 punts)</t>
  </si>
  <si>
    <t>Formació en Diamant Film Restoration  (2,5 punts)</t>
  </si>
  <si>
    <t>TOTAL</t>
  </si>
  <si>
    <t xml:space="preserve">Criteris d’adjudicació valorats automàticament per aplicació de fórmules </t>
  </si>
  <si>
    <t>Criteris d’adjudicació valorats mitjançant judici de valor</t>
  </si>
  <si>
    <t>PROVITEC INSTALACIONES Y SISTEMAS SL</t>
  </si>
  <si>
    <t>EXPEDIENT ICEC-2025-1005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</si>
</sst>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4" tint="-0.249977111117893"/>
      <name val="Arial"/>
      <family val="2"/>
    </font>
    <font>
      <sz val="9"/>
      <color rgb="FF00B050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 wrapText="1"/>
    </xf>
    <xf numFmtId="164" fontId="8" fillId="3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right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0" fontId="1" fillId="0" borderId="5" xfId="0" applyFont="1" applyBorder="1"/>
    <xf numFmtId="0" fontId="1" fillId="0" borderId="6" xfId="0" applyFont="1" applyBorder="1"/>
    <xf numFmtId="2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Alignment="1">
      <alignment horizontal="center"/>
    </xf>
    <xf numFmtId="164" fontId="2" fillId="0" borderId="4" xfId="0" applyNumberFormat="1" applyFont="1" applyFill="1" applyBorder="1" applyAlignment="1">
      <alignment horizontal="right" vertical="center" wrapText="1"/>
    </xf>
    <xf numFmtId="0" fontId="1" fillId="0" borderId="3" xfId="0" applyFont="1" applyBorder="1"/>
    <xf numFmtId="164" fontId="6" fillId="0" borderId="3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Fill="1" applyBorder="1" applyAlignment="1">
      <alignment horizontal="right" vertical="center" wrapText="1"/>
    </xf>
    <xf numFmtId="0" fontId="1" fillId="0" borderId="4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2" fontId="9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3"/>
  <sheetViews>
    <sheetView showGridLines="0" tabSelected="1" topLeftCell="B1" zoomScale="70" zoomScaleNormal="70" workbookViewId="0">
      <selection activeCell="K18" sqref="K18"/>
    </sheetView>
  </sheetViews>
  <sheetFormatPr defaultRowHeight="11.5" x14ac:dyDescent="0.25"/>
  <cols>
    <col min="1" max="1" width="8.7265625" style="1"/>
    <col min="2" max="2" width="8.36328125" style="1" customWidth="1"/>
    <col min="3" max="3" width="35.7265625" style="1" customWidth="1"/>
    <col min="4" max="4" width="9.54296875" style="1" customWidth="1"/>
    <col min="5" max="6" width="10" style="1" customWidth="1"/>
    <col min="7" max="7" width="10.54296875" style="1" customWidth="1"/>
    <col min="8" max="8" width="10.36328125" style="1" customWidth="1"/>
    <col min="9" max="9" width="9.81640625" style="1" customWidth="1"/>
    <col min="10" max="10" width="11.08984375" style="1" customWidth="1"/>
    <col min="11" max="16384" width="8.7265625" style="1"/>
  </cols>
  <sheetData>
    <row r="2" spans="2:11" x14ac:dyDescent="0.25">
      <c r="C2" s="33" t="s">
        <v>14</v>
      </c>
      <c r="D2" s="33"/>
      <c r="E2" s="33"/>
      <c r="F2" s="33"/>
      <c r="G2" s="33"/>
      <c r="H2" s="33"/>
      <c r="I2" s="33"/>
      <c r="J2" s="33"/>
      <c r="K2" s="33"/>
    </row>
    <row r="4" spans="2:11" x14ac:dyDescent="0.25">
      <c r="D4" s="32" t="s">
        <v>13</v>
      </c>
      <c r="E4" s="32"/>
      <c r="F4" s="32"/>
      <c r="G4" s="32"/>
      <c r="H4" s="32"/>
      <c r="I4" s="32"/>
      <c r="J4" s="32"/>
      <c r="K4" s="32"/>
    </row>
    <row r="5" spans="2:11" ht="27" customHeight="1" x14ac:dyDescent="0.25">
      <c r="C5" s="2"/>
      <c r="D5" s="3">
        <v>2025</v>
      </c>
      <c r="E5" s="3">
        <v>2026</v>
      </c>
      <c r="F5" s="3">
        <v>2027</v>
      </c>
      <c r="G5" s="3">
        <v>2028</v>
      </c>
      <c r="H5" s="3">
        <v>2029</v>
      </c>
      <c r="I5" s="3">
        <v>2029</v>
      </c>
      <c r="J5" s="17" t="s">
        <v>0</v>
      </c>
      <c r="K5" s="3" t="s">
        <v>6</v>
      </c>
    </row>
    <row r="6" spans="2:11" ht="62" customHeight="1" x14ac:dyDescent="0.25">
      <c r="B6" s="28"/>
      <c r="C6" s="4" t="s">
        <v>1</v>
      </c>
      <c r="D6" s="12">
        <v>7800</v>
      </c>
      <c r="E6" s="12">
        <v>31200</v>
      </c>
      <c r="F6" s="12">
        <v>31200</v>
      </c>
      <c r="G6" s="12">
        <v>31200</v>
      </c>
      <c r="H6" s="12">
        <v>31200</v>
      </c>
      <c r="I6" s="12">
        <v>23400</v>
      </c>
      <c r="J6" s="11">
        <f>SUM(D6:I6)</f>
        <v>156000</v>
      </c>
      <c r="K6" s="16">
        <f>(1-((J6-J6)/J7)*(1/1.5))*20</f>
        <v>20</v>
      </c>
    </row>
    <row r="7" spans="2:11" ht="10.5" customHeight="1" x14ac:dyDescent="0.25">
      <c r="B7" s="28"/>
      <c r="C7" s="9" t="s">
        <v>2</v>
      </c>
      <c r="D7" s="10">
        <v>8050</v>
      </c>
      <c r="E7" s="10">
        <v>32200</v>
      </c>
      <c r="F7" s="10">
        <v>32200</v>
      </c>
      <c r="G7" s="10">
        <v>32200</v>
      </c>
      <c r="H7" s="10">
        <v>32200</v>
      </c>
      <c r="I7" s="10">
        <v>24150</v>
      </c>
      <c r="J7" s="10">
        <f>SUM(D7:I7)</f>
        <v>161000</v>
      </c>
      <c r="K7" s="15"/>
    </row>
    <row r="8" spans="2:11" ht="24.5" customHeight="1" x14ac:dyDescent="0.25">
      <c r="B8" s="28"/>
      <c r="C8" s="5"/>
      <c r="D8" s="3">
        <v>2025</v>
      </c>
      <c r="E8" s="3">
        <v>2026</v>
      </c>
      <c r="F8" s="3">
        <v>2027</v>
      </c>
      <c r="G8" s="3">
        <v>2028</v>
      </c>
      <c r="H8" s="3">
        <v>2029</v>
      </c>
      <c r="I8" s="3">
        <v>2029</v>
      </c>
      <c r="J8" s="17" t="s">
        <v>0</v>
      </c>
      <c r="K8" s="3" t="s">
        <v>6</v>
      </c>
    </row>
    <row r="9" spans="2:11" ht="46" customHeight="1" x14ac:dyDescent="0.25">
      <c r="B9" s="28"/>
      <c r="C9" s="4" t="s">
        <v>3</v>
      </c>
      <c r="D9" s="12">
        <v>27500</v>
      </c>
      <c r="E9" s="12">
        <v>82500</v>
      </c>
      <c r="F9" s="6"/>
      <c r="G9" s="6"/>
      <c r="H9" s="6"/>
      <c r="I9" s="6"/>
      <c r="J9" s="11">
        <f>SUM(D9:I9)</f>
        <v>110000</v>
      </c>
      <c r="K9" s="16">
        <f>(1-((J9-J9)/J10)*(1/1.5))*20</f>
        <v>20</v>
      </c>
    </row>
    <row r="10" spans="2:11" ht="11.5" customHeight="1" x14ac:dyDescent="0.25">
      <c r="B10" s="28"/>
      <c r="C10" s="9" t="s">
        <v>2</v>
      </c>
      <c r="D10" s="10">
        <v>27625</v>
      </c>
      <c r="E10" s="10">
        <v>82875</v>
      </c>
      <c r="F10" s="10"/>
      <c r="G10" s="10"/>
      <c r="H10" s="10"/>
      <c r="I10" s="10"/>
      <c r="J10" s="10">
        <f>SUM(D10:I10)</f>
        <v>110500</v>
      </c>
      <c r="K10" s="15"/>
    </row>
    <row r="11" spans="2:11" ht="13" customHeight="1" x14ac:dyDescent="0.25">
      <c r="B11" s="28"/>
      <c r="C11" s="7"/>
      <c r="D11" s="8"/>
      <c r="F11" s="8"/>
      <c r="G11" s="8"/>
      <c r="H11" s="8"/>
      <c r="I11" s="8"/>
      <c r="J11" s="13"/>
      <c r="K11" s="3" t="s">
        <v>6</v>
      </c>
    </row>
    <row r="12" spans="2:11" ht="19" customHeight="1" x14ac:dyDescent="0.25">
      <c r="B12" s="28"/>
      <c r="C12" s="4" t="s">
        <v>4</v>
      </c>
      <c r="D12" s="12">
        <v>69</v>
      </c>
      <c r="E12" s="14"/>
      <c r="F12" s="20"/>
      <c r="G12" s="20"/>
      <c r="H12" s="20"/>
      <c r="I12" s="20"/>
      <c r="J12" s="21"/>
      <c r="K12" s="16">
        <f>(1-((D12-D12)/D13)*(1/1.5))*5</f>
        <v>5</v>
      </c>
    </row>
    <row r="13" spans="2:11" ht="8" customHeight="1" x14ac:dyDescent="0.25">
      <c r="B13" s="28"/>
      <c r="C13" s="9" t="s">
        <v>5</v>
      </c>
      <c r="D13" s="10">
        <v>70</v>
      </c>
      <c r="E13" s="8"/>
      <c r="F13" s="8"/>
      <c r="G13" s="8"/>
      <c r="H13" s="8"/>
      <c r="I13" s="8"/>
    </row>
    <row r="14" spans="2:11" x14ac:dyDescent="0.25">
      <c r="B14" s="28"/>
      <c r="J14" s="18"/>
    </row>
    <row r="15" spans="2:11" ht="21" customHeight="1" x14ac:dyDescent="0.25">
      <c r="B15" s="28"/>
      <c r="C15" s="34" t="s">
        <v>7</v>
      </c>
      <c r="D15" s="34"/>
      <c r="E15" s="34"/>
      <c r="F15" s="35"/>
      <c r="G15" s="23"/>
      <c r="H15" s="23"/>
      <c r="I15" s="23"/>
      <c r="J15" s="22"/>
      <c r="K15" s="3" t="s">
        <v>6</v>
      </c>
    </row>
    <row r="16" spans="2:11" x14ac:dyDescent="0.25">
      <c r="B16" s="28"/>
      <c r="C16" s="36" t="s">
        <v>8</v>
      </c>
      <c r="D16" s="36"/>
      <c r="E16" s="36"/>
      <c r="F16" s="37"/>
      <c r="G16" s="20"/>
      <c r="H16" s="20"/>
      <c r="I16" s="20"/>
      <c r="J16" s="21"/>
      <c r="K16" s="16">
        <v>2.5</v>
      </c>
    </row>
    <row r="17" spans="2:11" x14ac:dyDescent="0.25">
      <c r="B17" s="28"/>
      <c r="C17" s="36" t="s">
        <v>9</v>
      </c>
      <c r="D17" s="36"/>
      <c r="E17" s="36"/>
      <c r="F17" s="37"/>
      <c r="G17" s="24"/>
      <c r="H17" s="24"/>
      <c r="I17" s="24"/>
      <c r="J17" s="21"/>
      <c r="K17" s="16">
        <v>2.5</v>
      </c>
    </row>
    <row r="19" spans="2:11" s="19" customFormat="1" ht="15.5" customHeight="1" x14ac:dyDescent="0.25">
      <c r="C19" s="29" t="s">
        <v>11</v>
      </c>
      <c r="D19" s="30"/>
      <c r="E19" s="30"/>
      <c r="F19" s="30"/>
      <c r="G19" s="30"/>
      <c r="H19" s="30"/>
      <c r="I19" s="30"/>
      <c r="J19" s="31"/>
      <c r="K19" s="16">
        <f>SUM(K6,K9,K12,K16,K17)</f>
        <v>50</v>
      </c>
    </row>
    <row r="20" spans="2:11" x14ac:dyDescent="0.25">
      <c r="C20" s="29" t="s">
        <v>12</v>
      </c>
      <c r="D20" s="30"/>
      <c r="E20" s="30"/>
      <c r="F20" s="30"/>
      <c r="G20" s="30"/>
      <c r="H20" s="30"/>
      <c r="I20" s="30"/>
      <c r="J20" s="31"/>
      <c r="K20" s="16">
        <v>37.5</v>
      </c>
    </row>
    <row r="22" spans="2:11" x14ac:dyDescent="0.25">
      <c r="J22" s="26" t="s">
        <v>10</v>
      </c>
      <c r="K22" s="27">
        <f>K19+K20</f>
        <v>87.5</v>
      </c>
    </row>
    <row r="23" spans="2:11" x14ac:dyDescent="0.25">
      <c r="E23" s="25"/>
    </row>
  </sheetData>
  <mergeCells count="8">
    <mergeCell ref="B6:B17"/>
    <mergeCell ref="C19:J19"/>
    <mergeCell ref="C20:J20"/>
    <mergeCell ref="D4:K4"/>
    <mergeCell ref="C2:K2"/>
    <mergeCell ref="C15:F15"/>
    <mergeCell ref="C16:F16"/>
    <mergeCell ref="C17:F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Puntuacions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Diaz Pintor, Anna</dc:creator>
  <cp:lastModifiedBy>Alma Alayeto, Cristina</cp:lastModifiedBy>
  <dcterms:created xsi:type="dcterms:W3CDTF">2025-06-26T11:35:30Z</dcterms:created>
  <dcterms:modified xsi:type="dcterms:W3CDTF">2025-10-01T10:29:04Z</dcterms:modified>
</cp:coreProperties>
</file>