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259_2025. SERVEI MANTENIMENT GRUES, LLITS I APARELLS ORTOPEDICS\"/>
    </mc:Choice>
  </mc:AlternateContent>
  <xr:revisionPtr revIDLastSave="0" documentId="13_ncr:1_{81C7F1A1-2C78-49F3-8573-1395D2E49089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ANNE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21" i="1" s="1"/>
  <c r="N21" i="1" s="1"/>
  <c r="F21" i="1"/>
  <c r="H21" i="1" s="1"/>
  <c r="I21" i="1" s="1"/>
  <c r="K19" i="1" l="1"/>
  <c r="K20" i="1"/>
  <c r="F20" i="1"/>
  <c r="H20" i="1" s="1"/>
  <c r="I20" i="1" s="1"/>
  <c r="F19" i="1"/>
  <c r="F22" i="1" s="1"/>
  <c r="K22" i="1" l="1"/>
  <c r="K23" i="1" s="1"/>
  <c r="H19" i="1"/>
  <c r="F23" i="1"/>
  <c r="M20" i="1"/>
  <c r="N20" i="1" s="1"/>
  <c r="H22" i="1" l="1"/>
  <c r="H23" i="1" s="1"/>
  <c r="I19" i="1"/>
  <c r="M19" i="1"/>
  <c r="M22" i="1" s="1"/>
  <c r="M23" i="1" s="1"/>
  <c r="I22" i="1" l="1"/>
  <c r="I23" i="1" s="1"/>
  <c r="D6" i="1" s="1"/>
  <c r="N19" i="1"/>
  <c r="N22" i="1" s="1"/>
  <c r="N23" i="1" s="1"/>
  <c r="B6" i="1"/>
  <c r="C6" i="1"/>
  <c r="J7" i="1"/>
  <c r="K7" i="1"/>
  <c r="L7" i="1" l="1"/>
</calcChain>
</file>

<file path=xl/sharedStrings.xml><?xml version="1.0" encoding="utf-8"?>
<sst xmlns="http://schemas.openxmlformats.org/spreadsheetml/2006/main" count="39" uniqueCount="25">
  <si>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</si>
  <si>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</si>
  <si>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</si>
  <si>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</si>
  <si>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</si>
  <si>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</si>
  <si>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</si>
  <si>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</si>
  <si>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</si>
  <si>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</si>
  <si>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</si>
  <si>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</si>
  <si>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</si>
  <si>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</si>
  <si>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</si>
  <si>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</si>
  <si>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</si>
  <si>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HORA</t>
  </si>
  <si>
    <t>PREU UNITARI</t>
  </si>
  <si>
    <t>LOT2  Manteniment  de llits i aparells ortopèdics</t>
  </si>
  <si>
    <t>Preu hora tècnic reparació llits articulats i aparells ortopèdics</t>
  </si>
  <si>
    <t>Bossa econòmica materials per dur a terme les reparacions dels llits articulats i aparells ortopèdics</t>
  </si>
  <si>
    <t>Unitat de km pels desplaçaments</t>
  </si>
  <si>
    <t>La bossa econòmica de material és un topall màxim. No es pot realitzar oferta per aquest import.</t>
  </si>
  <si>
    <t>Manteniment correctiu de grues, llits i aparells ortopèdics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</si>
</sst>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44" fontId="0" fillId="5" borderId="17" xfId="1" applyFont="1" applyFill="1" applyBorder="1" applyAlignment="1" applyProtection="1">
      <alignment vertical="center"/>
      <protection locked="0"/>
    </xf>
    <xf numFmtId="44" fontId="0" fillId="5" borderId="2" xfId="1" applyFont="1" applyFill="1" applyBorder="1" applyAlignment="1" applyProtection="1">
      <alignment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5" borderId="17" xfId="1" applyFont="1" applyFill="1" applyBorder="1" applyAlignment="1" applyProtection="1">
      <alignment horizontal="center" vertical="center"/>
      <protection locked="0"/>
    </xf>
    <xf numFmtId="9" fontId="0" fillId="0" borderId="2" xfId="2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44" fontId="0" fillId="0" borderId="16" xfId="0" applyNumberFormat="1" applyBorder="1" applyAlignment="1">
      <alignment vertical="center"/>
    </xf>
    <xf numFmtId="44" fontId="0" fillId="0" borderId="24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164" fontId="5" fillId="2" borderId="1" xfId="0" applyNumberFormat="1" applyFont="1" applyFill="1" applyBorder="1"/>
    <xf numFmtId="44" fontId="5" fillId="2" borderId="1" xfId="0" applyNumberFormat="1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selection activeCell="J19" sqref="J19"/>
    </sheetView>
  </sheetViews>
  <sheetFormatPr baseColWidth="10" defaultColWidth="11.44140625" defaultRowHeight="14.4" x14ac:dyDescent="0.3"/>
  <cols>
    <col min="1" max="1" width="11.44140625" customWidth="1"/>
    <col min="2" max="2" width="42.6640625" customWidth="1"/>
    <col min="3" max="3" width="15.5546875" style="15" bestFit="1" customWidth="1"/>
    <col min="4" max="4" width="14" style="15" customWidth="1"/>
    <col min="5" max="5" width="14.5546875" style="16" customWidth="1"/>
    <col min="6" max="6" width="16.5546875" bestFit="1" customWidth="1"/>
    <col min="8" max="8" width="15.109375" bestFit="1" customWidth="1"/>
    <col min="9" max="9" width="17.5546875" bestFit="1" customWidth="1"/>
    <col min="10" max="10" width="23.5546875" customWidth="1"/>
    <col min="11" max="11" width="23.109375" customWidth="1"/>
    <col min="12" max="12" width="13.554687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17" t="s">
        <v>24</v>
      </c>
    </row>
    <row r="4" spans="1:16" x14ac:dyDescent="0.3">
      <c r="B4" s="74" t="s">
        <v>19</v>
      </c>
      <c r="C4" s="75"/>
      <c r="D4" s="76"/>
      <c r="E4" s="18"/>
      <c r="J4" s="61" t="s">
        <v>24</v>
      </c>
      <c r="K4" s="61"/>
      <c r="L4" s="61"/>
    </row>
    <row r="5" spans="1:16" x14ac:dyDescent="0.3">
      <c r="B5" s="19" t="s">
        <v>0</v>
      </c>
      <c r="C5" s="19" t="s">
        <v>1</v>
      </c>
      <c r="D5" s="19" t="s">
        <v>2</v>
      </c>
      <c r="J5" s="62" t="s">
        <v>19</v>
      </c>
      <c r="K5" s="63"/>
      <c r="L5" s="64"/>
      <c r="N5" s="20"/>
      <c r="O5" s="20"/>
    </row>
    <row r="6" spans="1:16" ht="15.75" customHeight="1" x14ac:dyDescent="0.3">
      <c r="B6" s="21">
        <f>F23</f>
        <v>15749.76</v>
      </c>
      <c r="C6" s="21">
        <f>H23</f>
        <v>3307.4495999999999</v>
      </c>
      <c r="D6" s="21">
        <f>I23</f>
        <v>19057.209600000002</v>
      </c>
      <c r="J6" s="19" t="s">
        <v>3</v>
      </c>
      <c r="K6" s="19" t="s">
        <v>1</v>
      </c>
      <c r="L6" s="19" t="s">
        <v>2</v>
      </c>
    </row>
    <row r="7" spans="1:16" x14ac:dyDescent="0.3">
      <c r="J7" s="21">
        <f>+K23</f>
        <v>5000</v>
      </c>
      <c r="K7" s="21">
        <f>+M23</f>
        <v>1050</v>
      </c>
      <c r="L7" s="21">
        <f>N23</f>
        <v>6050</v>
      </c>
    </row>
    <row r="8" spans="1:16" ht="15" customHeight="1" x14ac:dyDescent="0.3">
      <c r="B8" s="22"/>
      <c r="C8" s="22"/>
      <c r="D8" s="22"/>
      <c r="E8" s="22"/>
      <c r="J8" s="23"/>
      <c r="K8" s="23"/>
      <c r="L8" s="23"/>
    </row>
    <row r="9" spans="1:16" x14ac:dyDescent="0.3">
      <c r="B9" s="24"/>
      <c r="C9" s="24"/>
      <c r="D9" s="24"/>
      <c r="E9" s="24"/>
    </row>
    <row r="10" spans="1:16" x14ac:dyDescent="0.3">
      <c r="B10" s="23"/>
      <c r="C10" s="23"/>
      <c r="D10" s="23"/>
      <c r="E10" s="23"/>
      <c r="J10" s="66" t="s">
        <v>10</v>
      </c>
      <c r="K10" s="66"/>
      <c r="L10" s="66"/>
      <c r="M10" s="66"/>
      <c r="N10" s="66"/>
      <c r="O10" s="66"/>
      <c r="P10" s="66"/>
    </row>
    <row r="11" spans="1:16" ht="15.6" x14ac:dyDescent="0.3">
      <c r="B11" s="25"/>
      <c r="C11" s="25"/>
      <c r="D11" s="25"/>
      <c r="E11" s="25"/>
      <c r="J11" s="26" t="s">
        <v>9</v>
      </c>
      <c r="K11" s="27"/>
      <c r="L11" s="27"/>
      <c r="M11" s="27"/>
      <c r="N11" s="27"/>
      <c r="O11" s="27"/>
      <c r="P11" s="27"/>
    </row>
    <row r="12" spans="1:16" x14ac:dyDescent="0.3">
      <c r="B12" s="25"/>
      <c r="C12" s="25"/>
      <c r="D12" s="25"/>
      <c r="E12" s="25"/>
      <c r="J12" s="65" t="s">
        <v>11</v>
      </c>
      <c r="K12" s="65"/>
      <c r="L12" s="65"/>
      <c r="M12" s="65"/>
      <c r="N12" s="65"/>
    </row>
    <row r="13" spans="1:16" x14ac:dyDescent="0.3">
      <c r="C13"/>
      <c r="D13"/>
      <c r="E13"/>
      <c r="J13" s="65"/>
      <c r="K13" s="65"/>
      <c r="L13" s="65"/>
      <c r="M13" s="65"/>
      <c r="N13" s="65"/>
    </row>
    <row r="14" spans="1:16" x14ac:dyDescent="0.3">
      <c r="C14"/>
      <c r="D14"/>
      <c r="E14"/>
    </row>
    <row r="15" spans="1:16" ht="15" thickBot="1" x14ac:dyDescent="0.35"/>
    <row r="16" spans="1:16" ht="15.75" customHeight="1" x14ac:dyDescent="0.3">
      <c r="A16" s="71" t="s">
        <v>24</v>
      </c>
      <c r="B16" s="72"/>
      <c r="C16" s="72"/>
      <c r="D16" s="72"/>
      <c r="E16" s="72"/>
      <c r="F16" s="72"/>
      <c r="G16" s="72"/>
      <c r="H16" s="72"/>
      <c r="I16" s="72"/>
      <c r="J16" s="67" t="s">
        <v>4</v>
      </c>
      <c r="K16" s="68"/>
      <c r="L16" s="68"/>
      <c r="M16" s="68"/>
      <c r="N16" s="69"/>
    </row>
    <row r="17" spans="1:14" x14ac:dyDescent="0.3">
      <c r="A17" s="73" t="s">
        <v>19</v>
      </c>
      <c r="B17" s="63"/>
      <c r="C17" s="63"/>
      <c r="D17" s="63"/>
      <c r="E17" s="63"/>
      <c r="F17" s="63"/>
      <c r="G17" s="63"/>
      <c r="H17" s="63"/>
      <c r="I17" s="64"/>
      <c r="J17" s="62" t="s">
        <v>19</v>
      </c>
      <c r="K17" s="63"/>
      <c r="L17" s="63"/>
      <c r="M17" s="63"/>
      <c r="N17" s="70"/>
    </row>
    <row r="18" spans="1:14" x14ac:dyDescent="0.3">
      <c r="A18" s="28"/>
      <c r="B18" s="29" t="s">
        <v>5</v>
      </c>
      <c r="C18" s="30" t="s">
        <v>13</v>
      </c>
      <c r="D18" s="31" t="s">
        <v>14</v>
      </c>
      <c r="E18" s="31" t="s">
        <v>18</v>
      </c>
      <c r="F18" s="32" t="s">
        <v>6</v>
      </c>
      <c r="G18" s="33" t="s">
        <v>1</v>
      </c>
      <c r="H18" s="34" t="s">
        <v>7</v>
      </c>
      <c r="I18" s="34" t="s">
        <v>8</v>
      </c>
      <c r="J18" s="29" t="s">
        <v>15</v>
      </c>
      <c r="K18" s="29" t="s">
        <v>6</v>
      </c>
      <c r="L18" s="35" t="s">
        <v>1</v>
      </c>
      <c r="M18" s="36" t="s">
        <v>7</v>
      </c>
      <c r="N18" s="37" t="s">
        <v>8</v>
      </c>
    </row>
    <row r="19" spans="1:14" s="14" customFormat="1" ht="30.6" customHeight="1" x14ac:dyDescent="0.3">
      <c r="A19" s="38"/>
      <c r="B19" s="7" t="s">
        <v>20</v>
      </c>
      <c r="C19" s="39" t="s">
        <v>17</v>
      </c>
      <c r="D19" s="39">
        <v>156</v>
      </c>
      <c r="E19" s="40">
        <v>50.96</v>
      </c>
      <c r="F19" s="41">
        <f>+D19*E19</f>
        <v>7949.76</v>
      </c>
      <c r="G19" s="3">
        <v>0.21</v>
      </c>
      <c r="H19" s="42">
        <f>F19*G19</f>
        <v>1669.4495999999999</v>
      </c>
      <c r="I19" s="43">
        <f>H19+F19</f>
        <v>9619.2096000000001</v>
      </c>
      <c r="J19" s="1"/>
      <c r="K19" s="12" t="str">
        <f>IF(J19&gt;E19,"PREU SUPERIOR AL DEMANAT",IF(J19=0,"FALTA PREU",IF(J19="","FALTA PREU",ROUND(J19*D19,2))))</f>
        <v>FALTA PREU</v>
      </c>
      <c r="L19" s="3">
        <v>0.21</v>
      </c>
      <c r="M19" s="42" t="str">
        <f>IFERROR(K19*L19,"REVISAR PREU")</f>
        <v>REVISAR PREU</v>
      </c>
      <c r="N19" s="44" t="str">
        <f>IFERROR(M19+K19,"REVISAR PREU")</f>
        <v>REVISAR PREU</v>
      </c>
    </row>
    <row r="20" spans="1:14" s="14" customFormat="1" ht="43.2" x14ac:dyDescent="0.3">
      <c r="A20" s="6"/>
      <c r="B20" s="7" t="s">
        <v>21</v>
      </c>
      <c r="C20" s="8" t="s">
        <v>16</v>
      </c>
      <c r="D20" s="8">
        <v>1</v>
      </c>
      <c r="E20" s="2">
        <v>5000</v>
      </c>
      <c r="F20" s="9">
        <f>+D20*E20</f>
        <v>5000</v>
      </c>
      <c r="G20" s="3">
        <v>0.21</v>
      </c>
      <c r="H20" s="45">
        <f t="shared" ref="H20:H21" si="0">F20*G20</f>
        <v>1050</v>
      </c>
      <c r="I20" s="46">
        <f t="shared" ref="I20" si="1">H20+F20</f>
        <v>6050</v>
      </c>
      <c r="J20" s="40">
        <v>5000</v>
      </c>
      <c r="K20" s="12">
        <f>IF(J20&gt;E20,"PREU SUPERIOR AL DEMANAT",IF(J20=0,"FALTA PREU",IF(J20="","FALTA PREU",ROUND(J20*D20,2))))</f>
        <v>5000</v>
      </c>
      <c r="L20" s="5">
        <v>0.21</v>
      </c>
      <c r="M20" s="45">
        <f t="shared" ref="M20" si="2">IFERROR(K20*L20,"REVISAR PREU")</f>
        <v>1050</v>
      </c>
      <c r="N20" s="47">
        <f t="shared" ref="N20:N21" si="3">IFERROR(M20+K20,"REVISAR PREU")</f>
        <v>6050</v>
      </c>
    </row>
    <row r="21" spans="1:14" s="14" customFormat="1" ht="30.6" customHeight="1" thickBot="1" x14ac:dyDescent="0.35">
      <c r="A21" s="6"/>
      <c r="B21" s="7" t="s">
        <v>22</v>
      </c>
      <c r="C21" s="8" t="s">
        <v>16</v>
      </c>
      <c r="D21" s="8">
        <v>5600</v>
      </c>
      <c r="E21" s="2">
        <v>0.5</v>
      </c>
      <c r="F21" s="9">
        <f>+D21*E21</f>
        <v>2800</v>
      </c>
      <c r="G21" s="3">
        <v>0.21</v>
      </c>
      <c r="H21" s="10">
        <f t="shared" si="0"/>
        <v>588</v>
      </c>
      <c r="I21" s="11">
        <f>H21+F21</f>
        <v>3388</v>
      </c>
      <c r="J21" s="4"/>
      <c r="K21" s="12" t="str">
        <f>IF(J21&gt;E21,"PREU SUPERIOR AL DEMANAT",IF(J21=0,"FALTA PREU",IF(J21="","FALTA PREU",ROUND(J21*D21,2))))</f>
        <v>FALTA PREU</v>
      </c>
      <c r="L21" s="5">
        <v>0.21</v>
      </c>
      <c r="M21" s="10" t="str">
        <f>IFERROR(K21*L21,"REVISAR PREU")</f>
        <v>REVISAR PREU</v>
      </c>
      <c r="N21" s="13" t="str">
        <f t="shared" si="3"/>
        <v>REVISAR PREU</v>
      </c>
    </row>
    <row r="22" spans="1:14" ht="15" thickBot="1" x14ac:dyDescent="0.35">
      <c r="A22" s="77" t="s">
        <v>19</v>
      </c>
      <c r="B22" s="78"/>
      <c r="C22" s="78"/>
      <c r="D22" s="78"/>
      <c r="E22" s="79"/>
      <c r="F22" s="48">
        <f>SUM(F19:F21)</f>
        <v>15749.76</v>
      </c>
      <c r="G22" s="49"/>
      <c r="H22" s="48">
        <f>SUM(H19:H21)</f>
        <v>3307.4495999999999</v>
      </c>
      <c r="I22" s="48">
        <f>SUM(I19:I21)</f>
        <v>19057.209600000002</v>
      </c>
      <c r="J22" s="50"/>
      <c r="K22" s="48">
        <f>SUM(K19:K21)</f>
        <v>5000</v>
      </c>
      <c r="L22" s="51"/>
      <c r="M22" s="48">
        <f>SUM(M19:M21)</f>
        <v>1050</v>
      </c>
      <c r="N22" s="48">
        <f>SUM(N19:N21)</f>
        <v>6050</v>
      </c>
    </row>
    <row r="23" spans="1:14" ht="15" thickBot="1" x14ac:dyDescent="0.35">
      <c r="A23" s="58" t="s">
        <v>12</v>
      </c>
      <c r="B23" s="59"/>
      <c r="C23" s="59"/>
      <c r="D23" s="59"/>
      <c r="E23" s="60"/>
      <c r="F23" s="52">
        <f>SUM(F22)</f>
        <v>15749.76</v>
      </c>
      <c r="G23" s="53"/>
      <c r="H23" s="52">
        <f>SUM(H22)</f>
        <v>3307.4495999999999</v>
      </c>
      <c r="I23" s="52">
        <f>SUM(I22)</f>
        <v>19057.209600000002</v>
      </c>
      <c r="J23" s="53"/>
      <c r="K23" s="52">
        <f>SUM(K22)</f>
        <v>5000</v>
      </c>
      <c r="L23" s="53"/>
      <c r="M23" s="52">
        <f>SUM(M22)</f>
        <v>1050</v>
      </c>
      <c r="N23" s="52">
        <f>SUM(N22)</f>
        <v>6050</v>
      </c>
    </row>
    <row r="24" spans="1:14" ht="57.6" x14ac:dyDescent="0.3">
      <c r="E24" s="54"/>
      <c r="F24" s="25"/>
      <c r="G24" s="55"/>
      <c r="H24" s="25"/>
      <c r="I24" s="25"/>
      <c r="J24" s="57" t="s">
        <v>23</v>
      </c>
    </row>
    <row r="25" spans="1:14" x14ac:dyDescent="0.3">
      <c r="E25" s="54"/>
      <c r="F25" s="25"/>
      <c r="G25" s="55"/>
      <c r="H25" s="25"/>
      <c r="I25" s="25"/>
    </row>
    <row r="26" spans="1:14" x14ac:dyDescent="0.3">
      <c r="E26" s="54"/>
      <c r="F26" s="25"/>
      <c r="G26" s="55"/>
      <c r="H26" s="25"/>
      <c r="I26" s="25"/>
    </row>
    <row r="27" spans="1:14" x14ac:dyDescent="0.3">
      <c r="E27" s="54"/>
      <c r="F27" s="25"/>
      <c r="G27" s="55"/>
      <c r="H27" s="25"/>
      <c r="I27" s="25"/>
    </row>
    <row r="28" spans="1:14" x14ac:dyDescent="0.3">
      <c r="E28" s="54"/>
      <c r="F28" s="25"/>
      <c r="G28" s="55"/>
      <c r="H28" s="25"/>
      <c r="I28" s="25"/>
    </row>
    <row r="29" spans="1:14" x14ac:dyDescent="0.3">
      <c r="E29" s="54"/>
      <c r="F29" s="25"/>
      <c r="G29" s="55"/>
      <c r="H29" s="25"/>
      <c r="I29" s="25"/>
    </row>
    <row r="30" spans="1:14" x14ac:dyDescent="0.3">
      <c r="E30" s="54"/>
      <c r="F30" s="25"/>
      <c r="G30" s="55"/>
      <c r="H30" s="25"/>
      <c r="I30" s="25"/>
    </row>
    <row r="31" spans="1:14" x14ac:dyDescent="0.3">
      <c r="E31" s="54"/>
      <c r="F31" s="25"/>
      <c r="G31" s="55"/>
      <c r="H31" s="25"/>
      <c r="I31" s="25"/>
    </row>
    <row r="32" spans="1:14" x14ac:dyDescent="0.3">
      <c r="E32" s="54"/>
      <c r="F32" s="25"/>
      <c r="G32" s="55"/>
      <c r="H32" s="25"/>
      <c r="I32" s="25"/>
    </row>
    <row r="33" spans="5:9" x14ac:dyDescent="0.3">
      <c r="E33" s="54"/>
      <c r="F33" s="25"/>
      <c r="G33" s="55"/>
      <c r="H33" s="25"/>
      <c r="I33" s="25"/>
    </row>
    <row r="34" spans="5:9" x14ac:dyDescent="0.3">
      <c r="E34" s="54"/>
      <c r="F34" s="25"/>
      <c r="G34" s="55"/>
      <c r="H34" s="25"/>
      <c r="I34" s="25"/>
    </row>
    <row r="35" spans="5:9" x14ac:dyDescent="0.3">
      <c r="E35" s="54"/>
      <c r="F35" s="25"/>
      <c r="G35" s="55"/>
      <c r="H35" s="25"/>
      <c r="I35" s="25"/>
    </row>
    <row r="36" spans="5:9" x14ac:dyDescent="0.3">
      <c r="E36" s="54"/>
      <c r="F36" s="25"/>
      <c r="G36" s="55"/>
      <c r="H36" s="25"/>
      <c r="I36" s="25"/>
    </row>
    <row r="37" spans="5:9" x14ac:dyDescent="0.3">
      <c r="E37" s="54"/>
      <c r="F37" s="25"/>
      <c r="G37" s="55"/>
      <c r="H37" s="25"/>
      <c r="I37" s="25"/>
    </row>
    <row r="38" spans="5:9" x14ac:dyDescent="0.3">
      <c r="E38" s="54"/>
      <c r="F38" s="25"/>
      <c r="G38" s="55"/>
      <c r="H38" s="25"/>
      <c r="I38" s="25"/>
    </row>
    <row r="39" spans="5:9" x14ac:dyDescent="0.3">
      <c r="E39" s="54"/>
      <c r="F39" s="25"/>
      <c r="G39" s="55"/>
      <c r="H39" s="25"/>
      <c r="I39" s="25"/>
    </row>
    <row r="40" spans="5:9" x14ac:dyDescent="0.3">
      <c r="E40" s="54"/>
      <c r="F40" s="25"/>
      <c r="G40" s="55"/>
      <c r="H40" s="25"/>
      <c r="I40" s="25"/>
    </row>
    <row r="41" spans="5:9" x14ac:dyDescent="0.3">
      <c r="E41" s="54"/>
      <c r="F41" s="25"/>
      <c r="G41" s="55"/>
      <c r="H41" s="25"/>
      <c r="I41" s="25"/>
    </row>
    <row r="42" spans="5:9" x14ac:dyDescent="0.3">
      <c r="E42" s="54"/>
      <c r="F42" s="25"/>
      <c r="G42" s="55"/>
      <c r="H42" s="25"/>
      <c r="I42" s="25"/>
    </row>
    <row r="43" spans="5:9" x14ac:dyDescent="0.3">
      <c r="E43" s="54"/>
      <c r="F43" s="25"/>
      <c r="G43" s="55"/>
      <c r="H43" s="25"/>
      <c r="I43" s="25"/>
    </row>
    <row r="44" spans="5:9" x14ac:dyDescent="0.3">
      <c r="E44" s="54"/>
      <c r="F44" s="25"/>
      <c r="G44" s="55"/>
      <c r="H44" s="25"/>
      <c r="I44" s="25"/>
    </row>
    <row r="45" spans="5:9" x14ac:dyDescent="0.3">
      <c r="E45" s="54"/>
      <c r="F45" s="56"/>
      <c r="G45" s="56"/>
      <c r="H45" s="56"/>
      <c r="I45" s="56"/>
    </row>
  </sheetData>
  <sheetProtection algorithmName="SHA-512" hashValue="BEbtjIdoe1ynYrGGVKB7hVcsDxhxSYKG6MuX95ilVHO2VOlznXQ3n8Gi5uFY204D0h6Kqt01QCl8gyAvp500KA==" saltValue="ZwTadQnbbv+S9iiFZulniQ==" spinCount="100000" sheet="1" objects="1" scenarios="1" selectLockedCells="1"/>
  <mergeCells count="11">
    <mergeCell ref="A23:E23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2:E22"/>
  </mergeCells>
  <conditionalFormatting sqref="A19:XFD21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1" xr:uid="{00000000-0002-0000-0000-000000000000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3 H23:I23 H19:I20 L23 K19:N20 F19:F20 L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2025-09-26T06:18:46Z</dcterms:modified>
</cp:coreProperties>
</file>