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hospitalclinicdebarcelona.sharepoint.com/sites/GesDocDSGCompres/ArxiuExpedients/2025_104_DRENATGES I BOSSES DE DIÜRESIS-DSG_INFE_GC5/AMUP_XXXX_2025_00/PLECS/PROVISIONALS/"/>
    </mc:Choice>
  </mc:AlternateContent>
  <xr:revisionPtr revIDLastSave="61" documentId="8_{B0463BC7-B9E1-4B95-B46F-F4E829FD9489}" xr6:coauthVersionLast="47" xr6:coauthVersionMax="47" xr10:uidLastSave="{A9B303AD-CB87-407B-B574-D2596A83FBEF}"/>
  <bookViews>
    <workbookView xWindow="-120" yWindow="-120" windowWidth="29040" windowHeight="15840" xr2:uid="{5786D5DF-8568-4ACB-844E-8A144640D404}"/>
  </bookViews>
  <sheets>
    <sheet name="ANNEX OFERTA" sheetId="1" r:id="rId1"/>
  </sheets>
  <definedNames>
    <definedName name="_xlnm.Print_Area" localSheetId="0">'ANNEX OFERTA'!$B$1:$O$67</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7" i="1" l="1"/>
  <c r="O47" i="1"/>
  <c r="J47" i="1"/>
  <c r="P46" i="1"/>
  <c r="O46" i="1"/>
  <c r="O44" i="1" s="1"/>
  <c r="J46" i="1"/>
  <c r="P45" i="1"/>
  <c r="P44" i="1" s="1"/>
  <c r="O45" i="1"/>
  <c r="J45" i="1"/>
  <c r="P43" i="1"/>
  <c r="O43" i="1"/>
  <c r="J43" i="1"/>
  <c r="P42" i="1"/>
  <c r="O42" i="1"/>
  <c r="O40" i="1" s="1"/>
  <c r="J42" i="1"/>
  <c r="P41" i="1"/>
  <c r="P40" i="1" s="1"/>
  <c r="O41" i="1"/>
  <c r="J41" i="1"/>
  <c r="P39" i="1"/>
  <c r="O39" i="1"/>
  <c r="J39" i="1"/>
  <c r="P38" i="1"/>
  <c r="O38" i="1"/>
  <c r="O36" i="1" s="1"/>
  <c r="J38" i="1"/>
  <c r="P37" i="1"/>
  <c r="P36" i="1" s="1"/>
  <c r="O37" i="1"/>
  <c r="J37" i="1"/>
  <c r="P35" i="1"/>
  <c r="O35" i="1"/>
  <c r="J35" i="1"/>
  <c r="P34" i="1"/>
  <c r="O34" i="1"/>
  <c r="J34" i="1"/>
  <c r="P33" i="1"/>
  <c r="O33" i="1"/>
  <c r="J33" i="1"/>
  <c r="P32" i="1"/>
  <c r="O32" i="1"/>
  <c r="J32" i="1"/>
  <c r="P31" i="1"/>
  <c r="O31" i="1"/>
  <c r="J31" i="1"/>
  <c r="P30" i="1"/>
  <c r="O30" i="1"/>
  <c r="J30" i="1"/>
  <c r="P29" i="1"/>
  <c r="P28" i="1" s="1"/>
  <c r="O29" i="1"/>
  <c r="J29" i="1"/>
  <c r="O28" i="1"/>
  <c r="P27" i="1"/>
  <c r="O27" i="1"/>
  <c r="J27" i="1"/>
  <c r="P26" i="1"/>
  <c r="O26" i="1"/>
  <c r="J26" i="1"/>
  <c r="J24" i="1" s="1"/>
  <c r="P25" i="1"/>
  <c r="O25" i="1"/>
  <c r="J25" i="1"/>
  <c r="P24" i="1"/>
  <c r="P23" i="1"/>
  <c r="O23" i="1"/>
  <c r="J23" i="1"/>
  <c r="P22" i="1"/>
  <c r="O22" i="1"/>
  <c r="J22" i="1"/>
  <c r="P21" i="1"/>
  <c r="O21" i="1"/>
  <c r="J21" i="1"/>
  <c r="P20" i="1"/>
  <c r="P18" i="1" s="1"/>
  <c r="O20" i="1"/>
  <c r="J20" i="1"/>
  <c r="J18" i="1" s="1"/>
  <c r="P19" i="1"/>
  <c r="O19" i="1"/>
  <c r="O18" i="1" s="1"/>
  <c r="J19" i="1"/>
  <c r="P17" i="1"/>
  <c r="O17" i="1"/>
  <c r="J17" i="1"/>
  <c r="P16" i="1"/>
  <c r="O16" i="1"/>
  <c r="J16" i="1"/>
  <c r="P15" i="1"/>
  <c r="O15" i="1"/>
  <c r="J15" i="1"/>
  <c r="J36" i="1" l="1"/>
  <c r="J28" i="1"/>
  <c r="J44" i="1"/>
  <c r="O24" i="1"/>
  <c r="J40" i="1"/>
</calcChain>
</file>

<file path=xl/sharedStrings.xml><?xml version="1.0" encoding="utf-8"?>
<sst xmlns="http://schemas.openxmlformats.org/spreadsheetml/2006/main" count="159" uniqueCount="93">
  <si>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</si>
  <si>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</si>
  <si>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</si>
  <si>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</si>
  <si>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</si>
  <si>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</si>
  <si>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</si>
  <si>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</si>
  <si>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</si>
  <si>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</si>
  <si>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</si>
  <si>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</si>
  <si>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</si>
  <si>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</si>
  <si>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</si>
  <si>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</si>
  <si>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</si>
  <si>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</si>
  <si>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</si>
  <si>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</si>
  <si>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</si>
  <si>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</si>
  <si>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</si>
  <si>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</si>
  <si>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</si>
  <si>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</si>
  <si>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</si>
  <si>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</si>
  <si>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</si>
  <si>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</si>
  <si>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</si>
  <si>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</si>
  <si>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</si>
  <si>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</si>
  <si>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4 al 7</t>
  </si>
  <si>
    <t>9 al 11</t>
  </si>
  <si>
    <t>12 al 14</t>
  </si>
  <si>
    <t>19 al 20</t>
  </si>
  <si>
    <t>22 al 23</t>
  </si>
  <si>
    <t>25 al 26</t>
  </si>
  <si>
    <t>Bolsa colectora de orina, de PVC, capacidad 2L, con válvula antirreflujo y de vaciado, dispositivo de toma de muestras, graduación impresa y tubo conector a sonda  antiacodable de long entre 90-100cm. Estéril. Un solo uso.</t>
  </si>
  <si>
    <t>Bolsa colectora de orina, de PVC, capacidad 2L, con válvula antirreflujo, graduación impresa y tubo conector a sonda, flexible, transparente y antiacodable de longitud mínima 90cm. Un solo uso. Con perforaciones estándar para colgar o sistema para colgar incluido en el precio.</t>
  </si>
  <si>
    <t>Bolsa colectora de orina para pierna, de PVC, capacidad 750ml, con válvula antirreflujo y de vaciado, graduación impresa, tubo conector a sonda, flexible, transparente y antiacodable, sujeción reforzada, de long. aprox. 35cm. Un solo uso.</t>
  </si>
  <si>
    <t>Tubos de drenaje Penrose, de látex, radiopaco, de superficie interna lisa, diferentes anchuras, longitud aprox. 45cm. Estériles. Un solo uso.</t>
  </si>
  <si>
    <t>Tubo de drenaje Penrose, de látex, radiopaco, de superficie interna lisa, ancho aprox. 10mm, longitud aprox. 45cm. Estéril. Un solo uso.</t>
  </si>
  <si>
    <t>Tubo de drenaje Penrose, de látex, radiopaco, de superficie interna lisa, ancho aprox. 13mm, longitud aprox. 45cm. Estéril. Un solo uso.</t>
  </si>
  <si>
    <t>Tubo de drenaje Penrose, de látex, radiopaco, de superficie interna lisa, ancho aprox. 19mm, longitud aprox. 45cm. Estéril. Un solo uso.</t>
  </si>
  <si>
    <t>Tubo de drenaje Penrose, de látex, radiopaco, de superficie interna lisa, ancho aprox. 25mm, longitud aprox. 45cm. Estéril. Un solo uso.</t>
  </si>
  <si>
    <t>Tubo de aspiración de PVC transparente, diámetro interno entre 7/9,5-10mm, tipo BULBO, antiacodamiento, ensanchamiento cada 90-100cm. Sin látex. Rollo de 30-35m</t>
  </si>
  <si>
    <t>Catéteres de drenaje torácico de PVC, rectos, de punta abierta, con orificios distales de drenaje, línea radiopaca y marcas indicadoras de inserción. Diferentes calibres, longitud aprox. 50cm, sin trócar. Estériles. Un solo uso. Sin látex.</t>
  </si>
  <si>
    <t>Catéter de drenaje torácico de PVC, recto, de punta abierta, con orificios distales de drenaje, línea radiopaca y marcas indicadoras de inserción. Calibre 24Fr, longitud aprox. 50cm, sin trócar. Estéril. Un solo uso. Sin látex.</t>
  </si>
  <si>
    <t>Catéter de drenaje torácico de PVC, recto, de punta abierta, con orificios distales de drenaje, línea radiopaca y marcas indicadoras de inserción. Calibre 28Fr, longitud aprox. 50cm, sin trócar. Estéril. Un solo uso. Sin látex.</t>
  </si>
  <si>
    <t>Catéter de drenaje torácico de PVC, recto, de punta abierta, con orificios distales de drenaje, línea radiopaca y marcas indicadoras de inserción. Calibre 32Fr, longitud aprox. 50cm, sin trócar. Estéril. Un solo uso. Sin látex.</t>
  </si>
  <si>
    <t>Catéteres de drenaje torácico de PVC, acodados, de punta abierta, con orificios distales de drenaje, línea radiopaca y marcas indicadoras de inserción. Diferentes calibres, longitud aprox. 50cm, sin trócar. Estériles. Un solo uso. Sin látex.</t>
  </si>
  <si>
    <t>Catéter de drenaje torácico de PVC, acodado, de punta abierta, con orificios distales de drenaje, línea radiopaca y marcas indicadoras de inserción. Calibre 24Fr, longitud aprox. 50cm, sin trócar. Estéril. Un solo uso. Sin látex.</t>
  </si>
  <si>
    <t>Catéter de drenaje torácico de PVC, acodado, de punta abierta, con orificios distales de drenaje, línea radiopaca y marcas indicadoras de inserción. Calibre 28Fr, longitud aprox. 50cm, sin trócar. Estéril. Un solo uso. Sin látex.</t>
  </si>
  <si>
    <t>Catéter de drenaje torácico de PVC, acodado, de punta abierta, con orificios distales de drenaje, línea radiopaca y marcas indicadoras de inserción. Calibre 32Fr, longitud aprox. 50cm, sin trócar. Estéril. Un solo uso. Sin látex.</t>
  </si>
  <si>
    <t>Bolsa para drenaje, de una pieza, transparente, graduada, con sistema evacuador con tapón, disco adhesivo recortable. Capacidad 100ml. Sin látex.</t>
  </si>
  <si>
    <t>Equipo de aspiración de mucosidades de PVC: sonda de aspiración 14Fr, extremo abierto, biselado y orificio lateral, con tubo conector de longitud aprox. 50cm, y recipiente graduado de capacidad aprox. 25ml. Estéril. Un solo uso. Sin látex.</t>
  </si>
  <si>
    <t>Equipo de aspiración de mucosidades de PVC: sonda de aspiración 14Fr, long 40-50cm, extremo abierto, biselado y orificio lateral, tubo conector al vacío long 25-30cm y recipiente graduado de capacidad 30-35ml. Estéril. Un solo uso. Sin látex.</t>
  </si>
  <si>
    <t>Equipo de drenaje neumotorax: catéter drenaje de polietileno, calibre 8Fr, long aprox. 50cm, multiperforado, radiopaco, vaina de manipulación, aguja de punción, llave de 3 vías y conector cónico luer-lock. Estéril. Un solo uso. Sin látex.</t>
  </si>
  <si>
    <t/>
  </si>
  <si>
    <t>Equipo de drenaje tipo Redón con sonda y aguja de 10Ch x 3,3mm, tubo de drenaje con conexión luer-lock a la botella y conexión universal para sondas. Estéril. Un solo uso. Sin látex.</t>
  </si>
  <si>
    <t>Equipo de drenaje tipo Redón con sonda y aguja de 12Ch x 4,0mm, tubo de drenaje con conexión luer-lock a la botella y conexión universal para sondas. Estéril. Un solo uso. Sin látex.</t>
  </si>
  <si>
    <t>Equipo de drenaje tipo Redón, botella de plástico graduada de 400ml, con vacío incorporado, válvula antirreflujo, tubo de drenaje con conexión luer-lock a la botella y conexión universal para sondas. Estéril. Un solo uso. Sin látex.</t>
  </si>
  <si>
    <t>Equipo de drenaje torácico balanceado para neumonectomía con 3 cámaras: una de recolección de 2L aprox., y 2 cámaras de sello bajo agua que actúan como válvulas de presión positiva-negativa; con tubo de drenaje. Estéril. Un solo uso. Sin látex.</t>
  </si>
  <si>
    <t>Equipo de drenaje torácico seco con 3 cámaras: una de recolección de 2L aprox, otra de sello bajo agua, otra de control de aspiración seco; tubo de drenaje, válvula automática y tubo conexión a fuente de aspiración. Estéril. Un solo uso. Sin látex</t>
  </si>
  <si>
    <t>Bolsa para preparación y administración de enemas, capacidad mínima 1500ml, con cierre tipo clamp, apertura y cierre por presión. Un solo uso. Sin látex.</t>
  </si>
  <si>
    <t>Tubo de aspiración de PVC transparente, diámetro interno 7mm, longitud 3m, tipo BULBO. Estéril. Un solo uso. Sin látex.</t>
  </si>
  <si>
    <t>Tubo de aspiración de PVC transparente, diámetro interno 7mm, longitud entre 2-2,10m, con conector estándar. Estéril. Un solo uso. Sin látex.</t>
  </si>
  <si>
    <t>UND</t>
  </si>
  <si>
    <t>10%</t>
  </si>
  <si>
    <t>0,26</t>
  </si>
  <si>
    <t>G512</t>
  </si>
  <si>
    <t>2,6</t>
  </si>
  <si>
    <t>21%</t>
  </si>
  <si>
    <t>M</t>
  </si>
  <si>
    <t>G506</t>
  </si>
  <si>
    <t>2,04</t>
  </si>
  <si>
    <t>G504</t>
  </si>
  <si>
    <t>4,4</t>
  </si>
  <si>
    <t>0,972</t>
  </si>
  <si>
    <t>20,07</t>
  </si>
  <si>
    <t>66,83</t>
  </si>
  <si>
    <t>27,5</t>
  </si>
  <si>
    <t xml:space="preserve">10,05 </t>
  </si>
  <si>
    <t>ROL</t>
  </si>
  <si>
    <t>1,24</t>
  </si>
  <si>
    <t>1,23</t>
  </si>
  <si>
    <r>
      <t xml:space="preserve">BASE IMPONIBLE UNITARIA OFERTADA 
</t>
    </r>
    <r>
      <rPr>
        <b/>
        <sz val="11"/>
        <color indexed="10"/>
        <rFont val="Arial"/>
        <family val="2"/>
      </rPr>
      <t xml:space="preserve"> 4 DECIMALES
 (***)</t>
    </r>
  </si>
  <si>
    <t>La base imponible unitaria en unidad de licitación ofertada, se ofertarán con un número máximo de 4 decimales fijos.
El tipo de iva licitado es indicativo, el licitador ofertará el tipo de iva que corresponda legalmente en su artículo.</t>
  </si>
  <si>
    <t>2025/104</t>
  </si>
  <si>
    <t>Subministro de sistemas de drenaje y bolsas de diuresis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</si>
</sst>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 numFmtId="173" formatCode="0.0000"/>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8">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6" fillId="0" borderId="15" xfId="0" applyFont="1" applyBorder="1" applyAlignment="1">
      <alignment horizontal="center" vertical="center" wrapText="1" shrinkToFit="1"/>
    </xf>
    <xf numFmtId="0" fontId="6" fillId="0" borderId="13" xfId="0" applyFont="1" applyBorder="1" applyAlignment="1">
      <alignment horizontal="center" vertical="center" wrapText="1" shrinkToFit="1"/>
    </xf>
    <xf numFmtId="49" fontId="6" fillId="0" borderId="13" xfId="0" applyNumberFormat="1" applyFont="1" applyBorder="1" applyAlignment="1">
      <alignment horizontal="center" vertical="center" wrapText="1" shrinkToFit="1"/>
    </xf>
    <xf numFmtId="173" fontId="34" fillId="26" borderId="15" xfId="0" applyNumberFormat="1" applyFont="1" applyFill="1" applyBorder="1" applyAlignment="1">
      <alignment horizontal="right" vertical="center" shrinkToFi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52"/>
  <sheetViews>
    <sheetView tabSelected="1" topLeftCell="B1" zoomScale="60" zoomScaleNormal="60" zoomScaleSheetLayoutView="50" workbookViewId="0">
      <selection activeCell="S14" sqref="S14"/>
    </sheetView>
  </sheetViews>
  <sheetFormatPr baseColWidth="10" defaultRowHeight="14.25"/>
  <cols>
    <col min="1" max="1" width="11.42578125" style="7" hidden="1" customWidth="1"/>
    <col min="2" max="2" width="11.42578125" style="7" customWidth="1"/>
    <col min="3" max="3" width="10.42578125" style="7" customWidth="1"/>
    <col min="4" max="4" width="53.42578125" style="8" customWidth="1"/>
    <col min="5" max="5" width="17.42578125" style="9" customWidth="1"/>
    <col min="6" max="6" width="15.140625" style="8" customWidth="1"/>
    <col min="7" max="7" width="8.7109375" style="8" customWidth="1"/>
    <col min="8" max="8" width="17.42578125" style="8" customWidth="1"/>
    <col min="9" max="9" width="6.8554687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75" t="s">
        <v>28</v>
      </c>
      <c r="D1" s="75"/>
      <c r="E1" s="75"/>
      <c r="F1" s="75"/>
      <c r="G1" s="75"/>
      <c r="H1" s="75"/>
      <c r="I1" s="75"/>
      <c r="J1" s="75"/>
      <c r="K1" s="75"/>
      <c r="L1" s="75"/>
      <c r="M1" s="75"/>
      <c r="N1" s="75"/>
      <c r="O1" s="75"/>
      <c r="P1" s="34"/>
    </row>
    <row r="2" spans="1:16" ht="70.5" customHeight="1">
      <c r="C2" s="88" t="s">
        <v>31</v>
      </c>
      <c r="D2" s="88"/>
      <c r="E2" s="88"/>
      <c r="F2" s="88"/>
      <c r="G2" s="88"/>
      <c r="H2" s="88"/>
      <c r="I2" s="88"/>
      <c r="J2" s="88"/>
      <c r="K2" s="88"/>
      <c r="L2" s="88"/>
      <c r="M2" s="88"/>
      <c r="N2" s="88"/>
      <c r="O2" s="88"/>
      <c r="P2" s="34"/>
    </row>
    <row r="3" spans="1:16" ht="14.25" customHeight="1" thickBot="1">
      <c r="F3" s="7"/>
      <c r="K3" s="8"/>
      <c r="L3" s="8"/>
      <c r="M3" s="8"/>
      <c r="N3" s="8"/>
      <c r="O3" s="8"/>
      <c r="P3" s="8"/>
    </row>
    <row r="4" spans="1:16" ht="47.25" customHeight="1">
      <c r="B4" s="76" t="s">
        <v>5</v>
      </c>
      <c r="C4" s="77"/>
      <c r="D4" s="49" t="s">
        <v>92</v>
      </c>
      <c r="E4" s="50"/>
      <c r="F4" s="50"/>
      <c r="G4" s="50"/>
      <c r="H4" s="50"/>
      <c r="I4" s="50"/>
      <c r="J4" s="50"/>
      <c r="K4" s="50"/>
      <c r="L4" s="50"/>
      <c r="M4" s="50"/>
      <c r="N4" s="50"/>
      <c r="O4" s="51"/>
    </row>
    <row r="5" spans="1:16" ht="36.75" customHeight="1">
      <c r="B5" s="78" t="s">
        <v>6</v>
      </c>
      <c r="C5" s="79"/>
      <c r="D5" s="91" t="s">
        <v>91</v>
      </c>
      <c r="E5" s="92"/>
      <c r="F5" s="92"/>
      <c r="G5" s="92"/>
      <c r="H5" s="92"/>
      <c r="I5" s="92"/>
      <c r="J5" s="92"/>
      <c r="K5" s="92"/>
      <c r="L5" s="92"/>
      <c r="M5" s="92"/>
      <c r="N5" s="92"/>
      <c r="O5" s="93"/>
    </row>
    <row r="6" spans="1:16" ht="39" customHeight="1" thickBot="1">
      <c r="B6" s="89" t="s">
        <v>7</v>
      </c>
      <c r="C6" s="90"/>
      <c r="D6" s="71">
        <v>36</v>
      </c>
      <c r="E6" s="72"/>
      <c r="F6" s="72"/>
      <c r="G6" s="72"/>
      <c r="H6" s="72"/>
      <c r="I6" s="72"/>
      <c r="J6" s="72"/>
      <c r="K6" s="72"/>
      <c r="L6" s="72"/>
      <c r="M6" s="72"/>
      <c r="N6" s="72"/>
      <c r="O6" s="73"/>
    </row>
    <row r="7" spans="1:16" ht="12" customHeight="1" thickBot="1">
      <c r="C7" s="11"/>
      <c r="D7" s="11"/>
      <c r="E7" s="11"/>
      <c r="F7" s="12"/>
      <c r="G7" s="12"/>
      <c r="H7" s="12"/>
      <c r="I7" s="12"/>
      <c r="J7" s="26"/>
      <c r="K7" s="11"/>
      <c r="L7" s="11"/>
      <c r="M7" s="26"/>
      <c r="N7" s="26"/>
      <c r="O7" s="26"/>
      <c r="P7" s="26"/>
    </row>
    <row r="8" spans="1:16" s="7" customFormat="1" ht="36.75" customHeight="1" thickBot="1">
      <c r="B8" s="52" t="s">
        <v>8</v>
      </c>
      <c r="C8" s="53"/>
      <c r="D8" s="53"/>
      <c r="E8" s="53"/>
      <c r="F8" s="53"/>
      <c r="G8" s="53"/>
      <c r="H8" s="53"/>
      <c r="I8" s="53"/>
      <c r="J8" s="53"/>
      <c r="K8" s="53"/>
      <c r="L8" s="53"/>
      <c r="M8" s="53"/>
      <c r="N8" s="53"/>
      <c r="O8" s="54"/>
    </row>
    <row r="9" spans="1:16" s="27" customFormat="1" ht="35.25" customHeight="1" thickBot="1">
      <c r="B9" s="52" t="s">
        <v>0</v>
      </c>
      <c r="C9" s="54"/>
      <c r="D9" s="80"/>
      <c r="E9" s="81"/>
      <c r="F9" s="81"/>
      <c r="G9" s="81"/>
      <c r="H9" s="81"/>
      <c r="I9" s="81"/>
      <c r="J9" s="82"/>
      <c r="K9" s="24" t="s">
        <v>4</v>
      </c>
      <c r="L9" s="85"/>
      <c r="M9" s="86"/>
      <c r="N9" s="86"/>
      <c r="O9" s="87"/>
    </row>
    <row r="10" spans="1:16" s="27" customFormat="1" ht="36" customHeight="1" thickBot="1">
      <c r="A10" s="10" t="s">
        <v>1</v>
      </c>
      <c r="B10" s="52" t="s">
        <v>1</v>
      </c>
      <c r="C10" s="54"/>
      <c r="D10" s="55"/>
      <c r="E10" s="56"/>
      <c r="F10" s="56"/>
      <c r="G10" s="56"/>
      <c r="H10" s="56"/>
      <c r="I10" s="56"/>
      <c r="J10" s="57"/>
      <c r="K10" s="35" t="s">
        <v>9</v>
      </c>
      <c r="L10" s="85"/>
      <c r="M10" s="86"/>
      <c r="N10" s="86"/>
      <c r="O10" s="87"/>
    </row>
    <row r="11" spans="1:16" s="27" customFormat="1" ht="36.75" customHeight="1">
      <c r="B11" s="83"/>
      <c r="C11" s="83"/>
      <c r="E11" s="36"/>
      <c r="F11" s="84"/>
      <c r="G11" s="84"/>
      <c r="H11" s="84"/>
      <c r="I11" s="84"/>
      <c r="J11" s="84"/>
      <c r="K11" s="40"/>
      <c r="L11" s="38"/>
      <c r="M11" s="38"/>
      <c r="N11" s="38"/>
      <c r="O11" s="38"/>
    </row>
    <row r="12" spans="1:16" s="27" customFormat="1" ht="36.75" customHeight="1">
      <c r="B12" s="48"/>
      <c r="C12" s="48"/>
      <c r="E12" s="11"/>
      <c r="F12" s="74"/>
      <c r="G12" s="74"/>
      <c r="H12" s="74"/>
      <c r="I12" s="74"/>
      <c r="J12" s="74"/>
      <c r="K12" s="10"/>
      <c r="L12" s="39"/>
      <c r="M12" s="39"/>
      <c r="N12" s="39"/>
      <c r="O12" s="39"/>
    </row>
    <row r="13" spans="1:16" s="27" customFormat="1" ht="27" customHeight="1">
      <c r="C13" s="67"/>
      <c r="D13" s="67"/>
      <c r="E13" s="9"/>
      <c r="F13" s="7"/>
      <c r="G13" s="7"/>
    </row>
    <row r="14" spans="1:16" s="11" customFormat="1" ht="144.75" customHeight="1">
      <c r="A14" s="13" t="s">
        <v>2</v>
      </c>
      <c r="B14" s="16" t="s">
        <v>10</v>
      </c>
      <c r="C14" s="16" t="s">
        <v>25</v>
      </c>
      <c r="D14" s="15" t="s">
        <v>26</v>
      </c>
      <c r="E14" s="15" t="s">
        <v>11</v>
      </c>
      <c r="F14" s="14" t="s">
        <v>12</v>
      </c>
      <c r="G14" s="16" t="s">
        <v>13</v>
      </c>
      <c r="H14" s="14" t="s">
        <v>14</v>
      </c>
      <c r="I14" s="16" t="s">
        <v>15</v>
      </c>
      <c r="J14" s="14" t="s">
        <v>16</v>
      </c>
      <c r="K14" s="13" t="s">
        <v>17</v>
      </c>
      <c r="L14" s="13" t="s">
        <v>18</v>
      </c>
      <c r="M14" s="17" t="s">
        <v>89</v>
      </c>
      <c r="N14" s="18" t="s">
        <v>24</v>
      </c>
      <c r="O14" s="13" t="s">
        <v>19</v>
      </c>
      <c r="P14" s="25" t="s">
        <v>20</v>
      </c>
    </row>
    <row r="15" spans="1:16" s="11" customFormat="1" ht="71.25">
      <c r="A15" s="19"/>
      <c r="B15" s="41">
        <v>1</v>
      </c>
      <c r="C15" s="94">
        <v>1</v>
      </c>
      <c r="D15" s="41" t="s">
        <v>40</v>
      </c>
      <c r="E15" s="43">
        <v>180681</v>
      </c>
      <c r="F15" s="20" t="s">
        <v>70</v>
      </c>
      <c r="G15" s="44">
        <v>43890</v>
      </c>
      <c r="H15" s="37">
        <v>0.51580000000000004</v>
      </c>
      <c r="I15" s="21" t="s">
        <v>71</v>
      </c>
      <c r="J15" s="23">
        <f>ROUND(H15*G15,2)</f>
        <v>22638.46</v>
      </c>
      <c r="K15" s="45"/>
      <c r="L15" s="45"/>
      <c r="M15" s="97"/>
      <c r="N15" s="46"/>
      <c r="O15" s="47">
        <f>ROUND(M15*G15,2)</f>
        <v>0</v>
      </c>
      <c r="P15" s="47">
        <f>ROUND(M15*(1+N15)*G15,2)</f>
        <v>0</v>
      </c>
    </row>
    <row r="16" spans="1:16" s="11" customFormat="1" ht="85.5">
      <c r="A16" s="19"/>
      <c r="B16" s="42">
        <v>2</v>
      </c>
      <c r="C16" s="95">
        <v>2</v>
      </c>
      <c r="D16" s="42" t="s">
        <v>41</v>
      </c>
      <c r="E16" s="43">
        <v>180683</v>
      </c>
      <c r="F16" s="20" t="s">
        <v>70</v>
      </c>
      <c r="G16" s="44">
        <v>60150</v>
      </c>
      <c r="H16" s="37">
        <v>0.23</v>
      </c>
      <c r="I16" s="21" t="s">
        <v>71</v>
      </c>
      <c r="J16" s="23">
        <f t="shared" ref="J16:J46" si="0">ROUND(H16*G16,2)</f>
        <v>13834.5</v>
      </c>
      <c r="K16" s="45"/>
      <c r="L16" s="45"/>
      <c r="M16" s="97"/>
      <c r="N16" s="46"/>
      <c r="O16" s="47">
        <f t="shared" ref="O16:O46" si="1">ROUND(M16*G16,2)</f>
        <v>0</v>
      </c>
      <c r="P16" s="47">
        <f t="shared" ref="P16:P46" si="2">ROUND(M16*(1+N16)*G16,2)</f>
        <v>0</v>
      </c>
    </row>
    <row r="17" spans="1:16" s="11" customFormat="1" ht="85.5">
      <c r="A17" s="19" t="s">
        <v>3</v>
      </c>
      <c r="B17" s="42">
        <v>3</v>
      </c>
      <c r="C17" s="95">
        <v>3</v>
      </c>
      <c r="D17" s="42" t="s">
        <v>42</v>
      </c>
      <c r="E17" s="43">
        <v>188189</v>
      </c>
      <c r="F17" s="20" t="s">
        <v>70</v>
      </c>
      <c r="G17" s="44">
        <v>22890</v>
      </c>
      <c r="H17" s="37" t="s">
        <v>72</v>
      </c>
      <c r="I17" s="21" t="s">
        <v>71</v>
      </c>
      <c r="J17" s="23">
        <f t="shared" si="0"/>
        <v>5951.4</v>
      </c>
      <c r="K17" s="45"/>
      <c r="L17" s="45"/>
      <c r="M17" s="97"/>
      <c r="N17" s="46"/>
      <c r="O17" s="47">
        <f t="shared" si="1"/>
        <v>0</v>
      </c>
      <c r="P17" s="47">
        <f t="shared" si="2"/>
        <v>0</v>
      </c>
    </row>
    <row r="18" spans="1:16" s="11" customFormat="1" ht="42.75">
      <c r="A18" s="19"/>
      <c r="B18" s="42">
        <v>4</v>
      </c>
      <c r="C18" s="96" t="s">
        <v>34</v>
      </c>
      <c r="D18" s="42" t="s">
        <v>43</v>
      </c>
      <c r="E18" s="43" t="s">
        <v>73</v>
      </c>
      <c r="F18" s="20" t="s">
        <v>70</v>
      </c>
      <c r="G18" s="44"/>
      <c r="H18" s="37" t="s">
        <v>61</v>
      </c>
      <c r="I18" s="21" t="s">
        <v>61</v>
      </c>
      <c r="J18" s="23">
        <f>SUM(J19:J22)</f>
        <v>9726.6</v>
      </c>
      <c r="K18" s="45"/>
      <c r="L18" s="45"/>
      <c r="M18" s="97"/>
      <c r="N18" s="46"/>
      <c r="O18" s="47">
        <f t="shared" ref="O18:P18" si="3">SUM(O19:O22)</f>
        <v>0</v>
      </c>
      <c r="P18" s="47">
        <f t="shared" si="3"/>
        <v>0</v>
      </c>
    </row>
    <row r="19" spans="1:16" s="11" customFormat="1" ht="42.75">
      <c r="A19" s="19"/>
      <c r="B19" s="42">
        <v>4</v>
      </c>
      <c r="C19" s="95">
        <v>4</v>
      </c>
      <c r="D19" s="42" t="s">
        <v>44</v>
      </c>
      <c r="E19" s="43">
        <v>180799</v>
      </c>
      <c r="F19" s="20" t="s">
        <v>70</v>
      </c>
      <c r="G19" s="44">
        <v>1467</v>
      </c>
      <c r="H19" s="37" t="s">
        <v>74</v>
      </c>
      <c r="I19" s="21" t="s">
        <v>75</v>
      </c>
      <c r="J19" s="23">
        <f t="shared" si="0"/>
        <v>3814.2</v>
      </c>
      <c r="K19" s="45"/>
      <c r="L19" s="45"/>
      <c r="M19" s="97"/>
      <c r="N19" s="46"/>
      <c r="O19" s="47">
        <f t="shared" si="1"/>
        <v>0</v>
      </c>
      <c r="P19" s="47">
        <f t="shared" si="2"/>
        <v>0</v>
      </c>
    </row>
    <row r="20" spans="1:16" s="11" customFormat="1" ht="42.75">
      <c r="A20" s="19"/>
      <c r="B20" s="42">
        <v>4</v>
      </c>
      <c r="C20" s="95">
        <v>5</v>
      </c>
      <c r="D20" s="42" t="s">
        <v>45</v>
      </c>
      <c r="E20" s="43">
        <v>180800</v>
      </c>
      <c r="F20" s="20" t="s">
        <v>70</v>
      </c>
      <c r="G20" s="44">
        <v>894</v>
      </c>
      <c r="H20" s="37" t="s">
        <v>74</v>
      </c>
      <c r="I20" s="21" t="s">
        <v>75</v>
      </c>
      <c r="J20" s="23">
        <f t="shared" si="0"/>
        <v>2324.4</v>
      </c>
      <c r="K20" s="45"/>
      <c r="L20" s="45"/>
      <c r="M20" s="97"/>
      <c r="N20" s="46"/>
      <c r="O20" s="47">
        <f t="shared" si="1"/>
        <v>0</v>
      </c>
      <c r="P20" s="47">
        <f t="shared" si="2"/>
        <v>0</v>
      </c>
    </row>
    <row r="21" spans="1:16" s="11" customFormat="1" ht="42.75">
      <c r="A21" s="19"/>
      <c r="B21" s="42">
        <v>4</v>
      </c>
      <c r="C21" s="95">
        <v>6</v>
      </c>
      <c r="D21" s="42" t="s">
        <v>46</v>
      </c>
      <c r="E21" s="43">
        <v>180801</v>
      </c>
      <c r="F21" s="20" t="s">
        <v>70</v>
      </c>
      <c r="G21" s="44">
        <v>1290</v>
      </c>
      <c r="H21" s="37" t="s">
        <v>74</v>
      </c>
      <c r="I21" s="21" t="s">
        <v>75</v>
      </c>
      <c r="J21" s="23">
        <f t="shared" si="0"/>
        <v>3354</v>
      </c>
      <c r="K21" s="45"/>
      <c r="L21" s="45"/>
      <c r="M21" s="97"/>
      <c r="N21" s="46"/>
      <c r="O21" s="47">
        <f t="shared" si="1"/>
        <v>0</v>
      </c>
      <c r="P21" s="47">
        <f t="shared" si="2"/>
        <v>0</v>
      </c>
    </row>
    <row r="22" spans="1:16" s="11" customFormat="1" ht="42.75">
      <c r="A22" s="19"/>
      <c r="B22" s="42">
        <v>4</v>
      </c>
      <c r="C22" s="95">
        <v>7</v>
      </c>
      <c r="D22" s="42" t="s">
        <v>47</v>
      </c>
      <c r="E22" s="43">
        <v>180802</v>
      </c>
      <c r="F22" s="20" t="s">
        <v>70</v>
      </c>
      <c r="G22" s="44">
        <v>90</v>
      </c>
      <c r="H22" s="37" t="s">
        <v>74</v>
      </c>
      <c r="I22" s="21" t="s">
        <v>75</v>
      </c>
      <c r="J22" s="23">
        <f t="shared" si="0"/>
        <v>234</v>
      </c>
      <c r="K22" s="45"/>
      <c r="L22" s="45"/>
      <c r="M22" s="97"/>
      <c r="N22" s="46"/>
      <c r="O22" s="47">
        <f t="shared" si="1"/>
        <v>0</v>
      </c>
      <c r="P22" s="47">
        <f t="shared" si="2"/>
        <v>0</v>
      </c>
    </row>
    <row r="23" spans="1:16" s="11" customFormat="1" ht="57">
      <c r="A23" s="19"/>
      <c r="B23" s="42">
        <v>5</v>
      </c>
      <c r="C23" s="95">
        <v>8</v>
      </c>
      <c r="D23" s="42" t="s">
        <v>48</v>
      </c>
      <c r="E23" s="43">
        <v>180794</v>
      </c>
      <c r="F23" s="20" t="s">
        <v>76</v>
      </c>
      <c r="G23" s="44">
        <v>378495</v>
      </c>
      <c r="H23" s="37">
        <v>0.25</v>
      </c>
      <c r="I23" s="21" t="s">
        <v>75</v>
      </c>
      <c r="J23" s="23">
        <f t="shared" si="0"/>
        <v>94623.75</v>
      </c>
      <c r="K23" s="45"/>
      <c r="L23" s="45"/>
      <c r="M23" s="97"/>
      <c r="N23" s="46"/>
      <c r="O23" s="47">
        <f t="shared" si="1"/>
        <v>0</v>
      </c>
      <c r="P23" s="47">
        <f t="shared" si="2"/>
        <v>0</v>
      </c>
    </row>
    <row r="24" spans="1:16" s="11" customFormat="1" ht="71.25">
      <c r="A24" s="19"/>
      <c r="B24" s="42">
        <v>6</v>
      </c>
      <c r="C24" s="96" t="s">
        <v>35</v>
      </c>
      <c r="D24" s="42" t="s">
        <v>49</v>
      </c>
      <c r="E24" s="43" t="s">
        <v>77</v>
      </c>
      <c r="F24" s="20" t="s">
        <v>70</v>
      </c>
      <c r="G24" s="44"/>
      <c r="H24" s="37" t="s">
        <v>61</v>
      </c>
      <c r="I24" s="21" t="s">
        <v>61</v>
      </c>
      <c r="J24" s="23">
        <f>SUM(J25:J27)</f>
        <v>7888.68</v>
      </c>
      <c r="K24" s="45"/>
      <c r="L24" s="45"/>
      <c r="M24" s="97"/>
      <c r="N24" s="46"/>
      <c r="O24" s="47">
        <f>SUM(O25:O27)</f>
        <v>0</v>
      </c>
      <c r="P24" s="47">
        <f t="shared" ref="P24" si="4">SUM(P25:P27)</f>
        <v>0</v>
      </c>
    </row>
    <row r="25" spans="1:16" s="11" customFormat="1" ht="71.25">
      <c r="A25" s="19"/>
      <c r="B25" s="42">
        <v>6</v>
      </c>
      <c r="C25" s="95">
        <v>9</v>
      </c>
      <c r="D25" s="42" t="s">
        <v>50</v>
      </c>
      <c r="E25" s="43">
        <v>180762</v>
      </c>
      <c r="F25" s="20" t="s">
        <v>70</v>
      </c>
      <c r="G25" s="44">
        <v>225</v>
      </c>
      <c r="H25" s="37" t="s">
        <v>78</v>
      </c>
      <c r="I25" s="21" t="s">
        <v>75</v>
      </c>
      <c r="J25" s="23">
        <f t="shared" si="0"/>
        <v>459</v>
      </c>
      <c r="K25" s="45"/>
      <c r="L25" s="45"/>
      <c r="M25" s="97"/>
      <c r="N25" s="46"/>
      <c r="O25" s="47">
        <f t="shared" si="1"/>
        <v>0</v>
      </c>
      <c r="P25" s="47">
        <f t="shared" si="2"/>
        <v>0</v>
      </c>
    </row>
    <row r="26" spans="1:16" s="11" customFormat="1" ht="71.25">
      <c r="A26" s="19"/>
      <c r="B26" s="42">
        <v>6</v>
      </c>
      <c r="C26" s="95">
        <v>10</v>
      </c>
      <c r="D26" s="42" t="s">
        <v>51</v>
      </c>
      <c r="E26" s="43">
        <v>180763</v>
      </c>
      <c r="F26" s="20" t="s">
        <v>70</v>
      </c>
      <c r="G26" s="44">
        <v>2142</v>
      </c>
      <c r="H26" s="37" t="s">
        <v>78</v>
      </c>
      <c r="I26" s="21" t="s">
        <v>75</v>
      </c>
      <c r="J26" s="23">
        <f t="shared" si="0"/>
        <v>4369.68</v>
      </c>
      <c r="K26" s="45"/>
      <c r="L26" s="45"/>
      <c r="M26" s="97"/>
      <c r="N26" s="46"/>
      <c r="O26" s="47">
        <f t="shared" si="1"/>
        <v>0</v>
      </c>
      <c r="P26" s="47">
        <f t="shared" si="2"/>
        <v>0</v>
      </c>
    </row>
    <row r="27" spans="1:16" s="11" customFormat="1" ht="71.25">
      <c r="A27" s="19"/>
      <c r="B27" s="42">
        <v>6</v>
      </c>
      <c r="C27" s="95">
        <v>11</v>
      </c>
      <c r="D27" s="42" t="s">
        <v>52</v>
      </c>
      <c r="E27" s="43">
        <v>180764</v>
      </c>
      <c r="F27" s="20" t="s">
        <v>70</v>
      </c>
      <c r="G27" s="44">
        <v>1500</v>
      </c>
      <c r="H27" s="37" t="s">
        <v>78</v>
      </c>
      <c r="I27" s="21" t="s">
        <v>75</v>
      </c>
      <c r="J27" s="23">
        <f t="shared" si="0"/>
        <v>3060</v>
      </c>
      <c r="K27" s="45"/>
      <c r="L27" s="45"/>
      <c r="M27" s="97"/>
      <c r="N27" s="46"/>
      <c r="O27" s="47">
        <f t="shared" si="1"/>
        <v>0</v>
      </c>
      <c r="P27" s="47">
        <f t="shared" si="2"/>
        <v>0</v>
      </c>
    </row>
    <row r="28" spans="1:16" s="11" customFormat="1" ht="71.25">
      <c r="A28" s="19"/>
      <c r="B28" s="42">
        <v>7</v>
      </c>
      <c r="C28" s="96" t="s">
        <v>36</v>
      </c>
      <c r="D28" s="42" t="s">
        <v>53</v>
      </c>
      <c r="E28" s="43" t="s">
        <v>79</v>
      </c>
      <c r="F28" s="20" t="s">
        <v>70</v>
      </c>
      <c r="G28" s="44"/>
      <c r="H28" s="37" t="s">
        <v>61</v>
      </c>
      <c r="I28" s="21" t="s">
        <v>61</v>
      </c>
      <c r="J28" s="23">
        <f>SUM(J29:J31)</f>
        <v>12038.400000000001</v>
      </c>
      <c r="K28" s="45"/>
      <c r="L28" s="45"/>
      <c r="M28" s="97"/>
      <c r="N28" s="46"/>
      <c r="O28" s="47">
        <f t="shared" ref="O28:P28" si="5">SUM(O29:O31)</f>
        <v>0</v>
      </c>
      <c r="P28" s="47">
        <f t="shared" si="5"/>
        <v>0</v>
      </c>
    </row>
    <row r="29" spans="1:16" s="11" customFormat="1" ht="71.25">
      <c r="A29" s="19"/>
      <c r="B29" s="42">
        <v>7</v>
      </c>
      <c r="C29" s="95">
        <v>12</v>
      </c>
      <c r="D29" s="42" t="s">
        <v>54</v>
      </c>
      <c r="E29" s="43">
        <v>180755</v>
      </c>
      <c r="F29" s="20" t="s">
        <v>70</v>
      </c>
      <c r="G29" s="44">
        <v>219</v>
      </c>
      <c r="H29" s="37" t="s">
        <v>80</v>
      </c>
      <c r="I29" s="21" t="s">
        <v>75</v>
      </c>
      <c r="J29" s="23">
        <f t="shared" si="0"/>
        <v>963.6</v>
      </c>
      <c r="K29" s="45"/>
      <c r="L29" s="45"/>
      <c r="M29" s="97"/>
      <c r="N29" s="46"/>
      <c r="O29" s="47">
        <f t="shared" si="1"/>
        <v>0</v>
      </c>
      <c r="P29" s="47">
        <f t="shared" si="2"/>
        <v>0</v>
      </c>
    </row>
    <row r="30" spans="1:16" s="11" customFormat="1" ht="71.25">
      <c r="A30" s="19"/>
      <c r="B30" s="42">
        <v>7</v>
      </c>
      <c r="C30" s="95">
        <v>13</v>
      </c>
      <c r="D30" s="42" t="s">
        <v>55</v>
      </c>
      <c r="E30" s="43">
        <v>180756</v>
      </c>
      <c r="F30" s="20" t="s">
        <v>70</v>
      </c>
      <c r="G30" s="44">
        <v>1458</v>
      </c>
      <c r="H30" s="37" t="s">
        <v>80</v>
      </c>
      <c r="I30" s="21" t="s">
        <v>75</v>
      </c>
      <c r="J30" s="23">
        <f t="shared" si="0"/>
        <v>6415.2</v>
      </c>
      <c r="K30" s="45"/>
      <c r="L30" s="45"/>
      <c r="M30" s="97"/>
      <c r="N30" s="46"/>
      <c r="O30" s="47">
        <f t="shared" si="1"/>
        <v>0</v>
      </c>
      <c r="P30" s="47">
        <f t="shared" si="2"/>
        <v>0</v>
      </c>
    </row>
    <row r="31" spans="1:16" s="11" customFormat="1" ht="71.25">
      <c r="A31" s="19"/>
      <c r="B31" s="42">
        <v>7</v>
      </c>
      <c r="C31" s="95">
        <v>14</v>
      </c>
      <c r="D31" s="42" t="s">
        <v>56</v>
      </c>
      <c r="E31" s="43">
        <v>180757</v>
      </c>
      <c r="F31" s="20" t="s">
        <v>70</v>
      </c>
      <c r="G31" s="44">
        <v>1059</v>
      </c>
      <c r="H31" s="37" t="s">
        <v>80</v>
      </c>
      <c r="I31" s="21" t="s">
        <v>75</v>
      </c>
      <c r="J31" s="23">
        <f t="shared" si="0"/>
        <v>4659.6000000000004</v>
      </c>
      <c r="K31" s="45"/>
      <c r="L31" s="45"/>
      <c r="M31" s="97"/>
      <c r="N31" s="46"/>
      <c r="O31" s="47">
        <f t="shared" si="1"/>
        <v>0</v>
      </c>
      <c r="P31" s="47">
        <f t="shared" si="2"/>
        <v>0</v>
      </c>
    </row>
    <row r="32" spans="1:16" s="11" customFormat="1" ht="57">
      <c r="A32" s="19"/>
      <c r="B32" s="42">
        <v>8</v>
      </c>
      <c r="C32" s="95">
        <v>15</v>
      </c>
      <c r="D32" s="42" t="s">
        <v>57</v>
      </c>
      <c r="E32" s="43">
        <v>180732</v>
      </c>
      <c r="F32" s="20" t="s">
        <v>70</v>
      </c>
      <c r="G32" s="44">
        <v>3900</v>
      </c>
      <c r="H32" s="37">
        <v>1.47</v>
      </c>
      <c r="I32" s="21" t="s">
        <v>71</v>
      </c>
      <c r="J32" s="23">
        <f t="shared" si="0"/>
        <v>5733</v>
      </c>
      <c r="K32" s="45"/>
      <c r="L32" s="45"/>
      <c r="M32" s="97"/>
      <c r="N32" s="46"/>
      <c r="O32" s="47">
        <f t="shared" si="1"/>
        <v>0</v>
      </c>
      <c r="P32" s="47">
        <f t="shared" si="2"/>
        <v>0</v>
      </c>
    </row>
    <row r="33" spans="1:16" s="11" customFormat="1" ht="85.5">
      <c r="A33" s="19"/>
      <c r="B33" s="42">
        <v>9</v>
      </c>
      <c r="C33" s="95">
        <v>16</v>
      </c>
      <c r="D33" s="42" t="s">
        <v>58</v>
      </c>
      <c r="E33" s="43">
        <v>180771</v>
      </c>
      <c r="F33" s="20" t="s">
        <v>70</v>
      </c>
      <c r="G33" s="44">
        <v>2940</v>
      </c>
      <c r="H33" s="37" t="s">
        <v>81</v>
      </c>
      <c r="I33" s="21" t="s">
        <v>75</v>
      </c>
      <c r="J33" s="23">
        <f t="shared" si="0"/>
        <v>2857.68</v>
      </c>
      <c r="K33" s="45"/>
      <c r="L33" s="45"/>
      <c r="M33" s="97"/>
      <c r="N33" s="46"/>
      <c r="O33" s="47">
        <f t="shared" si="1"/>
        <v>0</v>
      </c>
      <c r="P33" s="47">
        <f t="shared" si="2"/>
        <v>0</v>
      </c>
    </row>
    <row r="34" spans="1:16" s="11" customFormat="1" ht="71.25">
      <c r="A34" s="19"/>
      <c r="B34" s="42">
        <v>10</v>
      </c>
      <c r="C34" s="95">
        <v>17</v>
      </c>
      <c r="D34" s="42" t="s">
        <v>59</v>
      </c>
      <c r="E34" s="43">
        <v>180770</v>
      </c>
      <c r="F34" s="20" t="s">
        <v>70</v>
      </c>
      <c r="G34" s="44">
        <v>8955</v>
      </c>
      <c r="H34" s="37">
        <v>0.85</v>
      </c>
      <c r="I34" s="21" t="s">
        <v>75</v>
      </c>
      <c r="J34" s="23">
        <f t="shared" si="0"/>
        <v>7611.75</v>
      </c>
      <c r="K34" s="45"/>
      <c r="L34" s="45"/>
      <c r="M34" s="97"/>
      <c r="N34" s="46"/>
      <c r="O34" s="47">
        <f t="shared" si="1"/>
        <v>0</v>
      </c>
      <c r="P34" s="47">
        <f t="shared" si="2"/>
        <v>0</v>
      </c>
    </row>
    <row r="35" spans="1:16" s="11" customFormat="1" ht="71.25">
      <c r="A35" s="19"/>
      <c r="B35" s="42">
        <v>11</v>
      </c>
      <c r="C35" s="95">
        <v>18</v>
      </c>
      <c r="D35" s="42" t="s">
        <v>60</v>
      </c>
      <c r="E35" s="43">
        <v>180773</v>
      </c>
      <c r="F35" s="20" t="s">
        <v>70</v>
      </c>
      <c r="G35" s="44">
        <v>312</v>
      </c>
      <c r="H35" s="37" t="s">
        <v>82</v>
      </c>
      <c r="I35" s="21" t="s">
        <v>75</v>
      </c>
      <c r="J35" s="23">
        <f t="shared" si="0"/>
        <v>6261.84</v>
      </c>
      <c r="K35" s="45"/>
      <c r="L35" s="45"/>
      <c r="M35" s="97"/>
      <c r="N35" s="46"/>
      <c r="O35" s="47">
        <f t="shared" si="1"/>
        <v>0</v>
      </c>
      <c r="P35" s="47">
        <f t="shared" si="2"/>
        <v>0</v>
      </c>
    </row>
    <row r="36" spans="1:16" s="11" customFormat="1" ht="16.5">
      <c r="A36" s="19"/>
      <c r="B36" s="42">
        <v>12</v>
      </c>
      <c r="C36" s="96" t="s">
        <v>37</v>
      </c>
      <c r="D36" s="42" t="s">
        <v>61</v>
      </c>
      <c r="E36" s="43"/>
      <c r="F36" s="20"/>
      <c r="G36" s="44"/>
      <c r="H36" s="37"/>
      <c r="I36" s="21"/>
      <c r="J36" s="23">
        <f>SUM(J37:J39)</f>
        <v>40080.9</v>
      </c>
      <c r="K36" s="45"/>
      <c r="L36" s="45"/>
      <c r="M36" s="97"/>
      <c r="N36" s="46"/>
      <c r="O36" s="47">
        <f>SUM(O37:O39)</f>
        <v>0</v>
      </c>
      <c r="P36" s="47">
        <f t="shared" ref="P36" si="6">SUM(P37:P39)</f>
        <v>0</v>
      </c>
    </row>
    <row r="37" spans="1:16" s="11" customFormat="1" ht="57">
      <c r="A37" s="19"/>
      <c r="B37" s="42">
        <v>12</v>
      </c>
      <c r="C37" s="95">
        <v>19</v>
      </c>
      <c r="D37" s="42" t="s">
        <v>62</v>
      </c>
      <c r="E37" s="43">
        <v>203434</v>
      </c>
      <c r="F37" s="20" t="s">
        <v>70</v>
      </c>
      <c r="G37" s="44">
        <v>2700</v>
      </c>
      <c r="H37" s="37">
        <v>2.25</v>
      </c>
      <c r="I37" s="21" t="s">
        <v>75</v>
      </c>
      <c r="J37" s="23">
        <f t="shared" si="0"/>
        <v>6075</v>
      </c>
      <c r="K37" s="45"/>
      <c r="L37" s="45"/>
      <c r="M37" s="97"/>
      <c r="N37" s="46"/>
      <c r="O37" s="47">
        <f t="shared" si="1"/>
        <v>0</v>
      </c>
      <c r="P37" s="47">
        <f t="shared" si="2"/>
        <v>0</v>
      </c>
    </row>
    <row r="38" spans="1:16" s="11" customFormat="1" ht="57">
      <c r="A38" s="19"/>
      <c r="B38" s="42">
        <v>12</v>
      </c>
      <c r="C38" s="95">
        <v>20</v>
      </c>
      <c r="D38" s="42" t="s">
        <v>63</v>
      </c>
      <c r="E38" s="43">
        <v>203746</v>
      </c>
      <c r="F38" s="20" t="s">
        <v>70</v>
      </c>
      <c r="G38" s="44">
        <v>4050</v>
      </c>
      <c r="H38" s="37">
        <v>2.25</v>
      </c>
      <c r="I38" s="21" t="s">
        <v>75</v>
      </c>
      <c r="J38" s="23">
        <f t="shared" si="0"/>
        <v>9112.5</v>
      </c>
      <c r="K38" s="45"/>
      <c r="L38" s="45"/>
      <c r="M38" s="97"/>
      <c r="N38" s="46"/>
      <c r="O38" s="47">
        <f t="shared" si="1"/>
        <v>0</v>
      </c>
      <c r="P38" s="47">
        <f t="shared" si="2"/>
        <v>0</v>
      </c>
    </row>
    <row r="39" spans="1:16" s="11" customFormat="1" ht="71.25">
      <c r="A39" s="19"/>
      <c r="B39" s="42">
        <v>13</v>
      </c>
      <c r="C39" s="95">
        <v>21</v>
      </c>
      <c r="D39" s="42" t="s">
        <v>64</v>
      </c>
      <c r="E39" s="43">
        <v>180774</v>
      </c>
      <c r="F39" s="20" t="s">
        <v>70</v>
      </c>
      <c r="G39" s="44">
        <v>17781</v>
      </c>
      <c r="H39" s="37">
        <v>1.4</v>
      </c>
      <c r="I39" s="21" t="s">
        <v>75</v>
      </c>
      <c r="J39" s="23">
        <f t="shared" si="0"/>
        <v>24893.4</v>
      </c>
      <c r="K39" s="45"/>
      <c r="L39" s="45"/>
      <c r="M39" s="97"/>
      <c r="N39" s="46"/>
      <c r="O39" s="47">
        <f t="shared" si="1"/>
        <v>0</v>
      </c>
      <c r="P39" s="47">
        <f t="shared" si="2"/>
        <v>0</v>
      </c>
    </row>
    <row r="40" spans="1:16" s="11" customFormat="1" ht="16.5">
      <c r="A40" s="19"/>
      <c r="B40" s="42">
        <v>14</v>
      </c>
      <c r="C40" s="96" t="s">
        <v>38</v>
      </c>
      <c r="D40" s="42" t="s">
        <v>61</v>
      </c>
      <c r="E40" s="43"/>
      <c r="F40" s="20"/>
      <c r="G40" s="44"/>
      <c r="H40" s="37"/>
      <c r="I40" s="21"/>
      <c r="J40" s="23">
        <f>SUM(J41:J42)</f>
        <v>289281.42</v>
      </c>
      <c r="K40" s="45"/>
      <c r="L40" s="45"/>
      <c r="M40" s="97"/>
      <c r="N40" s="46"/>
      <c r="O40" s="47">
        <f>SUM(O41:O42)</f>
        <v>0</v>
      </c>
      <c r="P40" s="47">
        <f t="shared" ref="P40" si="7">SUM(P41:P42)</f>
        <v>0</v>
      </c>
    </row>
    <row r="41" spans="1:16" s="11" customFormat="1" ht="85.5">
      <c r="A41" s="19"/>
      <c r="B41" s="42">
        <v>14</v>
      </c>
      <c r="C41" s="95">
        <v>22</v>
      </c>
      <c r="D41" s="42" t="s">
        <v>65</v>
      </c>
      <c r="E41" s="43">
        <v>180775</v>
      </c>
      <c r="F41" s="20" t="s">
        <v>70</v>
      </c>
      <c r="G41" s="44">
        <v>24</v>
      </c>
      <c r="H41" s="37" t="s">
        <v>83</v>
      </c>
      <c r="I41" s="21" t="s">
        <v>75</v>
      </c>
      <c r="J41" s="23">
        <f t="shared" si="0"/>
        <v>1603.92</v>
      </c>
      <c r="K41" s="45"/>
      <c r="L41" s="45"/>
      <c r="M41" s="97"/>
      <c r="N41" s="46"/>
      <c r="O41" s="47">
        <f t="shared" si="1"/>
        <v>0</v>
      </c>
      <c r="P41" s="47">
        <f t="shared" si="2"/>
        <v>0</v>
      </c>
    </row>
    <row r="42" spans="1:16" s="11" customFormat="1" ht="85.5">
      <c r="A42" s="19"/>
      <c r="B42" s="42">
        <v>14</v>
      </c>
      <c r="C42" s="95">
        <v>23</v>
      </c>
      <c r="D42" s="42" t="s">
        <v>66</v>
      </c>
      <c r="E42" s="43">
        <v>180777</v>
      </c>
      <c r="F42" s="20" t="s">
        <v>70</v>
      </c>
      <c r="G42" s="44">
        <v>10461</v>
      </c>
      <c r="H42" s="37" t="s">
        <v>84</v>
      </c>
      <c r="I42" s="21" t="s">
        <v>75</v>
      </c>
      <c r="J42" s="23">
        <f t="shared" si="0"/>
        <v>287677.5</v>
      </c>
      <c r="K42" s="45"/>
      <c r="L42" s="45"/>
      <c r="M42" s="97"/>
      <c r="N42" s="46"/>
      <c r="O42" s="47">
        <f t="shared" si="1"/>
        <v>0</v>
      </c>
      <c r="P42" s="47">
        <f t="shared" si="2"/>
        <v>0</v>
      </c>
    </row>
    <row r="43" spans="1:16" s="11" customFormat="1" ht="57">
      <c r="A43" s="19"/>
      <c r="B43" s="42">
        <v>15</v>
      </c>
      <c r="C43" s="95">
        <v>24</v>
      </c>
      <c r="D43" s="42" t="s">
        <v>67</v>
      </c>
      <c r="E43" s="43">
        <v>180805</v>
      </c>
      <c r="F43" s="20" t="s">
        <v>70</v>
      </c>
      <c r="G43" s="44">
        <v>5703</v>
      </c>
      <c r="H43" s="37" t="s">
        <v>85</v>
      </c>
      <c r="I43" s="21" t="s">
        <v>75</v>
      </c>
      <c r="J43" s="23">
        <f t="shared" si="0"/>
        <v>57315.15</v>
      </c>
      <c r="K43" s="45"/>
      <c r="L43" s="45"/>
      <c r="M43" s="97"/>
      <c r="N43" s="46"/>
      <c r="O43" s="47">
        <f t="shared" si="1"/>
        <v>0</v>
      </c>
      <c r="P43" s="47">
        <f t="shared" si="2"/>
        <v>0</v>
      </c>
    </row>
    <row r="44" spans="1:16" s="11" customFormat="1" ht="16.5">
      <c r="A44" s="19"/>
      <c r="B44" s="42">
        <v>16</v>
      </c>
      <c r="C44" s="96" t="s">
        <v>39</v>
      </c>
      <c r="D44" s="42" t="s">
        <v>61</v>
      </c>
      <c r="E44" s="43"/>
      <c r="F44" s="20"/>
      <c r="G44" s="44"/>
      <c r="H44" s="37"/>
      <c r="I44" s="21"/>
      <c r="J44" s="23">
        <f>SUM(J45:J46)</f>
        <v>60598.92</v>
      </c>
      <c r="K44" s="45"/>
      <c r="L44" s="45"/>
      <c r="M44" s="97"/>
      <c r="N44" s="46"/>
      <c r="O44" s="47">
        <f>SUM(O45:O46)</f>
        <v>0</v>
      </c>
      <c r="P44" s="47">
        <f t="shared" ref="P44" si="8">SUM(P45:P46)</f>
        <v>0</v>
      </c>
    </row>
    <row r="45" spans="1:16" s="11" customFormat="1" ht="42.75">
      <c r="A45" s="19"/>
      <c r="B45" s="42">
        <v>16</v>
      </c>
      <c r="C45" s="95">
        <v>25</v>
      </c>
      <c r="D45" s="42" t="s">
        <v>68</v>
      </c>
      <c r="E45" s="43">
        <v>180796</v>
      </c>
      <c r="F45" s="20" t="s">
        <v>86</v>
      </c>
      <c r="G45" s="44">
        <v>37074</v>
      </c>
      <c r="H45" s="37" t="s">
        <v>87</v>
      </c>
      <c r="I45" s="21" t="s">
        <v>75</v>
      </c>
      <c r="J45" s="23">
        <f t="shared" si="0"/>
        <v>45971.76</v>
      </c>
      <c r="K45" s="45"/>
      <c r="L45" s="45"/>
      <c r="M45" s="97"/>
      <c r="N45" s="46"/>
      <c r="O45" s="47">
        <f t="shared" si="1"/>
        <v>0</v>
      </c>
      <c r="P45" s="47">
        <f t="shared" si="2"/>
        <v>0</v>
      </c>
    </row>
    <row r="46" spans="1:16" s="11" customFormat="1" ht="57">
      <c r="A46" s="19"/>
      <c r="B46" s="42">
        <v>16</v>
      </c>
      <c r="C46" s="95">
        <v>26</v>
      </c>
      <c r="D46" s="42" t="s">
        <v>69</v>
      </c>
      <c r="E46" s="43">
        <v>180797</v>
      </c>
      <c r="F46" s="20" t="s">
        <v>86</v>
      </c>
      <c r="G46" s="44">
        <v>11892</v>
      </c>
      <c r="H46" s="37" t="s">
        <v>88</v>
      </c>
      <c r="I46" s="21" t="s">
        <v>75</v>
      </c>
      <c r="J46" s="23">
        <f t="shared" si="0"/>
        <v>14627.16</v>
      </c>
      <c r="K46" s="45"/>
      <c r="L46" s="45"/>
      <c r="M46" s="97"/>
      <c r="N46" s="46"/>
      <c r="O46" s="47">
        <f t="shared" si="1"/>
        <v>0</v>
      </c>
      <c r="P46" s="47">
        <f t="shared" si="2"/>
        <v>0</v>
      </c>
    </row>
    <row r="47" spans="1:16" s="28" customFormat="1" ht="45.75" customHeight="1" thickBot="1">
      <c r="A47" s="1"/>
      <c r="B47" s="1"/>
      <c r="C47" s="64" t="s">
        <v>21</v>
      </c>
      <c r="D47" s="65"/>
      <c r="E47" s="66"/>
      <c r="F47" s="1"/>
      <c r="G47" s="2"/>
      <c r="H47" s="3"/>
      <c r="I47" s="3"/>
      <c r="J47" s="22">
        <f>SUM(J15:J46)-J18-J24-J28-J36-J40-J44</f>
        <v>636442.45000000007</v>
      </c>
      <c r="K47" s="4"/>
      <c r="L47" s="4"/>
      <c r="M47" s="5"/>
      <c r="N47" s="6"/>
      <c r="O47" s="22">
        <f>SUM(O15:O46)-O18-O24-O28-O36-O40-O44</f>
        <v>0</v>
      </c>
      <c r="P47" s="22">
        <f>SUM(P15:P46)-P18-P24-P28-P36-P40-P44</f>
        <v>0</v>
      </c>
    </row>
    <row r="48" spans="1:16" s="26" customFormat="1" ht="15">
      <c r="A48" s="29"/>
      <c r="B48" s="29"/>
      <c r="C48" s="30"/>
      <c r="D48" s="30"/>
      <c r="E48" s="31"/>
      <c r="F48" s="31"/>
      <c r="G48" s="30"/>
      <c r="H48" s="31"/>
      <c r="I48" s="31"/>
      <c r="J48" s="31"/>
      <c r="K48" s="32"/>
      <c r="L48" s="32"/>
      <c r="M48" s="32"/>
      <c r="N48" s="32"/>
      <c r="O48" s="32"/>
      <c r="P48" s="32"/>
    </row>
    <row r="49" spans="3:16" s="26" customFormat="1" ht="44.25" customHeight="1" thickBot="1">
      <c r="C49" s="33"/>
      <c r="D49" s="33"/>
      <c r="E49" s="33"/>
      <c r="F49" s="33"/>
      <c r="G49" s="33"/>
      <c r="H49" s="33"/>
      <c r="I49" s="33"/>
      <c r="J49" s="33"/>
      <c r="K49" s="33"/>
      <c r="L49" s="33"/>
      <c r="M49" s="33"/>
      <c r="N49" s="33"/>
      <c r="O49" s="33"/>
      <c r="P49" s="33"/>
    </row>
    <row r="50" spans="3:16" s="26" customFormat="1" ht="81" customHeight="1" thickBot="1">
      <c r="C50" s="68" t="s">
        <v>90</v>
      </c>
      <c r="D50" s="69"/>
      <c r="E50" s="69"/>
      <c r="F50" s="69"/>
      <c r="G50" s="69"/>
      <c r="H50" s="69"/>
      <c r="I50" s="69"/>
      <c r="J50" s="69"/>
      <c r="K50" s="69"/>
      <c r="L50" s="69"/>
      <c r="M50" s="69"/>
      <c r="N50" s="69"/>
      <c r="O50" s="70"/>
    </row>
    <row r="51" spans="3:16" s="26" customFormat="1" ht="36" customHeight="1" thickBot="1">
      <c r="C51" s="68" t="s">
        <v>29</v>
      </c>
      <c r="D51" s="69"/>
      <c r="E51" s="69"/>
      <c r="F51" s="69"/>
      <c r="G51" s="69"/>
      <c r="H51" s="69"/>
      <c r="I51" s="69"/>
      <c r="J51" s="69"/>
      <c r="K51" s="69"/>
      <c r="L51" s="69"/>
      <c r="M51" s="69"/>
      <c r="N51" s="69"/>
      <c r="O51" s="70"/>
    </row>
    <row r="52" spans="3:16" s="26" customFormat="1" ht="51" customHeight="1" thickBot="1">
      <c r="C52" s="61" t="s">
        <v>32</v>
      </c>
      <c r="D52" s="62"/>
      <c r="E52" s="62"/>
      <c r="F52" s="62"/>
      <c r="G52" s="62"/>
      <c r="H52" s="62"/>
      <c r="I52" s="62"/>
      <c r="J52" s="62"/>
      <c r="K52" s="62"/>
      <c r="L52" s="62"/>
      <c r="M52" s="62"/>
      <c r="N52" s="62"/>
      <c r="O52" s="63"/>
    </row>
    <row r="53" spans="3:16" s="26" customFormat="1" ht="81" customHeight="1" thickBot="1">
      <c r="C53" s="61" t="s">
        <v>30</v>
      </c>
      <c r="D53" s="62"/>
      <c r="E53" s="62"/>
      <c r="F53" s="62"/>
      <c r="G53" s="62"/>
      <c r="H53" s="62"/>
      <c r="I53" s="62"/>
      <c r="J53" s="62"/>
      <c r="K53" s="62"/>
      <c r="L53" s="62"/>
      <c r="M53" s="62"/>
      <c r="N53" s="62"/>
      <c r="O53" s="63"/>
    </row>
    <row r="54" spans="3:16" s="26" customFormat="1" ht="99" customHeight="1" thickBot="1">
      <c r="C54" s="61" t="s">
        <v>27</v>
      </c>
      <c r="D54" s="62"/>
      <c r="E54" s="62"/>
      <c r="F54" s="62"/>
      <c r="G54" s="62"/>
      <c r="H54" s="62"/>
      <c r="I54" s="62"/>
      <c r="J54" s="62"/>
      <c r="K54" s="62"/>
      <c r="L54" s="62"/>
      <c r="M54" s="62"/>
      <c r="N54" s="62"/>
      <c r="O54" s="63"/>
    </row>
    <row r="55" spans="3:16" s="26" customFormat="1" ht="46.5" customHeight="1" thickBot="1">
      <c r="C55" s="61" t="s">
        <v>22</v>
      </c>
      <c r="D55" s="62"/>
      <c r="E55" s="62"/>
      <c r="F55" s="62"/>
      <c r="G55" s="62"/>
      <c r="H55" s="62"/>
      <c r="I55" s="62"/>
      <c r="J55" s="62"/>
      <c r="K55" s="62"/>
      <c r="L55" s="62"/>
      <c r="M55" s="62"/>
      <c r="N55" s="62"/>
      <c r="O55" s="63"/>
    </row>
    <row r="56" spans="3:16" s="26" customFormat="1" ht="46.5" customHeight="1" thickBot="1">
      <c r="C56" s="61" t="s">
        <v>23</v>
      </c>
      <c r="D56" s="62"/>
      <c r="E56" s="62"/>
      <c r="F56" s="62"/>
      <c r="G56" s="62"/>
      <c r="H56" s="62"/>
      <c r="I56" s="62"/>
      <c r="J56" s="62"/>
      <c r="K56" s="62"/>
      <c r="L56" s="62"/>
      <c r="M56" s="62"/>
      <c r="N56" s="62"/>
      <c r="O56" s="63"/>
    </row>
    <row r="57" spans="3:16" s="26" customFormat="1" ht="70.5" customHeight="1" thickBot="1">
      <c r="C57" s="58" t="s">
        <v>33</v>
      </c>
      <c r="D57" s="59"/>
      <c r="E57" s="59"/>
      <c r="F57" s="59"/>
      <c r="G57" s="59"/>
      <c r="H57" s="59"/>
      <c r="I57" s="59"/>
      <c r="J57" s="59"/>
      <c r="K57" s="59"/>
      <c r="L57" s="59"/>
      <c r="M57" s="59"/>
      <c r="N57" s="59"/>
      <c r="O57" s="60"/>
    </row>
    <row r="58" spans="3:16" s="26" customFormat="1" ht="24.95" customHeight="1">
      <c r="D58" s="7"/>
    </row>
    <row r="59" spans="3:16" s="26" customFormat="1">
      <c r="D59" s="7"/>
    </row>
    <row r="60" spans="3:16" s="26" customFormat="1"/>
    <row r="61" spans="3:16" s="26" customFormat="1"/>
    <row r="62" spans="3:16" s="26" customFormat="1"/>
    <row r="63" spans="3:16" s="26" customFormat="1"/>
    <row r="64" spans="3:16"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26" customFormat="1"/>
    <row r="130" s="26" customFormat="1"/>
    <row r="131" s="26" customFormat="1"/>
    <row r="132" s="26" customFormat="1"/>
    <row r="133" s="26" customFormat="1"/>
    <row r="134" s="26" customFormat="1"/>
    <row r="135" s="26" customFormat="1"/>
    <row r="136" s="26" customFormat="1"/>
    <row r="137" s="26" customFormat="1"/>
    <row r="138" s="26" customFormat="1"/>
    <row r="139" s="26" customFormat="1"/>
    <row r="140" s="26" customFormat="1"/>
    <row r="141" s="26" customFormat="1"/>
    <row r="142" s="26" customFormat="1"/>
    <row r="143" s="26" customFormat="1"/>
    <row r="144" s="26" customFormat="1"/>
    <row r="145" spans="7:7" s="26" customFormat="1"/>
    <row r="146" spans="7:7" s="26" customFormat="1"/>
    <row r="147" spans="7:7" s="26" customFormat="1"/>
    <row r="148" spans="7:7" s="26" customFormat="1"/>
    <row r="149" spans="7:7" s="26" customFormat="1"/>
    <row r="150" spans="7:7" s="26" customFormat="1"/>
    <row r="151" spans="7:7" s="26" customFormat="1">
      <c r="G151" s="8"/>
    </row>
    <row r="152" spans="7:7" s="26" customFormat="1">
      <c r="G152" s="8"/>
    </row>
  </sheetData>
  <sheetProtection algorithmName="SHA-512" hashValue="L2Tgfh2MrIFa1HNQeh+rkN8wVBYrpAdKfUZeF8capv1uLjXnT6O2eO9ENUSGTfvKuXBNF7cg1bv212nUK34qeA==" saltValue="u/HA/UogrMLKhXUv/KLpEg==" spinCount="100000" sheet="1" objects="1" scenarios="1"/>
  <protectedRanges>
    <protectedRange sqref="D9 D10 L9 L10 K15:N17 K19:N23 K25:N27 K29:N35 K37:N39 K41:N43 K45:N46" name="Rango1"/>
  </protectedRanges>
  <mergeCells count="29">
    <mergeCell ref="C1:O1"/>
    <mergeCell ref="C54:O54"/>
    <mergeCell ref="B4:C4"/>
    <mergeCell ref="B5:C5"/>
    <mergeCell ref="D9:J9"/>
    <mergeCell ref="B11:C11"/>
    <mergeCell ref="F11:J11"/>
    <mergeCell ref="C52:O52"/>
    <mergeCell ref="L9:O9"/>
    <mergeCell ref="L10:O10"/>
    <mergeCell ref="C2:O2"/>
    <mergeCell ref="C51:O51"/>
    <mergeCell ref="B6:C6"/>
    <mergeCell ref="B9:C9"/>
    <mergeCell ref="D5:O5"/>
    <mergeCell ref="B10:C10"/>
    <mergeCell ref="B12:C12"/>
    <mergeCell ref="D4:O4"/>
    <mergeCell ref="B8:O8"/>
    <mergeCell ref="D10:J10"/>
    <mergeCell ref="C57:O57"/>
    <mergeCell ref="C55:O55"/>
    <mergeCell ref="C47:E47"/>
    <mergeCell ref="C13:D13"/>
    <mergeCell ref="C50:O50"/>
    <mergeCell ref="D6:O6"/>
    <mergeCell ref="F12:J12"/>
    <mergeCell ref="C56:O56"/>
    <mergeCell ref="C53:O53"/>
  </mergeCells>
  <phoneticPr fontId="0" type="noConversion"/>
  <conditionalFormatting sqref="M15:M46">
    <cfRule type="expression" dxfId="1" priority="2" stopIfTrue="1">
      <formula>#REF!&gt;$H15</formula>
    </cfRule>
  </conditionalFormatting>
  <conditionalFormatting sqref="O15:O46">
    <cfRule type="cellIs" dxfId="0" priority="1" stopIfTrue="1" operator="greaterThan">
      <formula>$J15</formula>
    </cfRule>
  </conditionalFormatting>
  <dataValidations disablePrompts="1" count="1">
    <dataValidation type="decimal" operator="equal" allowBlank="1" showInputMessage="1" showErrorMessage="1" errorTitle="4 DECIMALES" error="Se debe introducir un valor con 4 decimales" sqref="M15:M46" xr:uid="{F6013DB5-1577-42E5-8B88-0621377C65D3}">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1" fitToHeight="0" orientation="landscape" r:id="rId1"/>
  <headerFooter>
    <oddHeader>&amp;L&amp;G</oddHeader>
    <oddFooter>&amp;C&amp;18&amp;F&amp;R&amp;20&amp;P/&amp;N</oddFooter>
  </headerFooter>
  <rowBreaks count="1" manualBreakCount="1">
    <brk id="49"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CEEFC38C-F301-44CA-88E7-8F87386C53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3.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4.xml><?xml version="1.0" encoding="utf-8"?>
<ds:datastoreItem xmlns:ds="http://schemas.openxmlformats.org/officeDocument/2006/customXml" ds:itemID="{DBC7AEB5-48B3-4BD8-A1F6-C45296F4A91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2025-09-19T11:46:32Z</cp:lastPrinted>
  <dcterms:created xsi:type="dcterms:W3CDTF">2005-12-15T16:43:39Z</dcterms:created>
  <dcterms:modified xsi:type="dcterms:W3CDTF">2025-09-19T11:48:13Z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