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Annex II Any natural" sheetId="1" state="visible" r:id="rId2"/>
    <sheet name="Annex IIB ANUAL" sheetId="2" state="visible" r:id="rId3"/>
  </sheets>
  <definedNames>
    <definedName function="false" hidden="false" localSheetId="0" name="_xlnm.Print_Area" vbProcedure="false">'Annex II Any natural'!$A$9:$O$62</definedName>
    <definedName function="false" hidden="false" localSheetId="1" name="_xlnm.Print_Area" vbProcedure="false">'Annex IIB ANUAL'!$A$8:$G$62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<sst xmlns="http://schemas.openxmlformats.org/spreadsheetml/2006/main" count="284" uniqueCount="146">
  <si>
    <t xml:space="preserve">ANNEX II:</t>
  </si>
  <si>
    <t xml:space="preserve">Gasto Anualidad</t>
  </si>
  <si>
    <t xml:space="preserve">NETEJADOR/A</t>
  </si>
  <si>
    <t xml:space="preserve">ESPECIALISTA</t>
  </si>
  <si>
    <t xml:space="preserve">PREU/HORA
LICITACIÓ</t>
  </si>
  <si>
    <t xml:space="preserve">PREU/MES TIPUS LICITACIÓ</t>
  </si>
  <si>
    <t xml:space="preserve">PREU/ANY LICITACIÓ</t>
  </si>
  <si>
    <t xml:space="preserve">EDIFICIS I DEPENDÈNCIES MUNICIPALS</t>
  </si>
  <si>
    <t xml:space="preserve">ADREÇA</t>
  </si>
  <si>
    <t xml:space="preserve">PARTIDA </t>
  </si>
  <si>
    <t xml:space="preserve">NOMBRE</t>
  </si>
  <si>
    <t xml:space="preserve">PRESSUPOSTÀRIA</t>
  </si>
  <si>
    <t xml:space="preserve">(MESOS/ANY)</t>
  </si>
  <si>
    <t xml:space="preserve">Hores/Setmana
Contracte</t>
  </si>
  <si>
    <t xml:space="preserve">Hores/mes 
Tipus 
Contracte</t>
  </si>
  <si>
    <t xml:space="preserve">Hores/any
Contracte</t>
  </si>
  <si>
    <t xml:space="preserve">Hores/mes
Contracte</t>
  </si>
  <si>
    <t xml:space="preserve">Netejadora</t>
  </si>
  <si>
    <t xml:space="preserve">Especialista</t>
  </si>
  <si>
    <t xml:space="preserve">Sense IVA</t>
  </si>
  <si>
    <t xml:space="preserve">Amb IVA</t>
  </si>
  <si>
    <t xml:space="preserve">Partida</t>
  </si>
  <si>
    <t xml:space="preserve">Total import partida sense IVA</t>
  </si>
  <si>
    <t xml:space="preserve">Total import partida amb IVA</t>
  </si>
  <si>
    <t xml:space="preserve">BIBLIOTECA FONT DE LA MINA</t>
  </si>
  <si>
    <t xml:space="preserve">c/ Ponent, 1-5</t>
  </si>
  <si>
    <t xml:space="preserve">104.3321.22700</t>
  </si>
  <si>
    <t xml:space="preserve">BIBLIOTECA PUBLICA SANT ADRIA (RICART)</t>
  </si>
  <si>
    <t xml:space="preserve">Pl. Guillermo Vidaña i Haro, s/n</t>
  </si>
  <si>
    <t xml:space="preserve">MUSEU CAN SERRA</t>
  </si>
  <si>
    <t xml:space="preserve">Ctra. Mataró, 124</t>
  </si>
  <si>
    <t xml:space="preserve">104.3330.22700</t>
  </si>
  <si>
    <t xml:space="preserve">CASAL DE CULTURA</t>
  </si>
  <si>
    <t xml:space="preserve">c/ Carme, 22</t>
  </si>
  <si>
    <t xml:space="preserve">104.3340.22700</t>
  </si>
  <si>
    <t xml:space="preserve">CENTRE CULTURAL BESOS</t>
  </si>
  <si>
    <t xml:space="preserve">Pl. Josep Tarradelles, s/n</t>
  </si>
  <si>
    <t xml:space="preserve">EDIFICI POLYDOR</t>
  </si>
  <si>
    <t xml:space="preserve">ARXIU MUNICIPAL</t>
  </si>
  <si>
    <t xml:space="preserve">c/ Miquel Servet</t>
  </si>
  <si>
    <t xml:space="preserve">CASAL DE DALT DE LA VILA</t>
  </si>
  <si>
    <t xml:space="preserve">Pl. Esglesia, 13</t>
  </si>
  <si>
    <t xml:space="preserve">LOCAL LA  CATALANA</t>
  </si>
  <si>
    <t xml:space="preserve">c/ Jardí del Pessebre Vivent ,12</t>
  </si>
  <si>
    <t xml:space="preserve">REFUGI PLAÇA FRANCESC MACIA</t>
  </si>
  <si>
    <t xml:space="preserve">Pl. Francesc Macià</t>
  </si>
  <si>
    <t xml:space="preserve">LLAR JUBILATS SANT JOAN</t>
  </si>
  <si>
    <t xml:space="preserve">c/ Carme 22</t>
  </si>
  <si>
    <t xml:space="preserve">104.3370.22700</t>
  </si>
  <si>
    <t xml:space="preserve">LLAR JUBILATS VIA TRAJANA</t>
  </si>
  <si>
    <t xml:space="preserve">Av. Ferrocarril, 11-13</t>
  </si>
  <si>
    <t xml:space="preserve">LLAR JUBILATS LA MINA</t>
  </si>
  <si>
    <t xml:space="preserve">c/ Gregal, 9</t>
  </si>
  <si>
    <t xml:space="preserve">ALIMENTS SOLIDARIS</t>
  </si>
  <si>
    <t xml:space="preserve">c/ Gravina 3</t>
  </si>
  <si>
    <t xml:space="preserve">104.2310.22700</t>
  </si>
  <si>
    <t xml:space="preserve">UBASP 2. LA MINA</t>
  </si>
  <si>
    <t xml:space="preserve">c/ Mar, 12</t>
  </si>
  <si>
    <t xml:space="preserve">CENTRE OBERT STA. CATERINA</t>
  </si>
  <si>
    <t xml:space="preserve">c/ Santa Caterina, 10-12</t>
  </si>
  <si>
    <t xml:space="preserve">104.2311.22700</t>
  </si>
  <si>
    <t xml:space="preserve">LOCAL CARRER MART,2</t>
  </si>
  <si>
    <t xml:space="preserve">c/ Mart, 2</t>
  </si>
  <si>
    <t xml:space="preserve">JOAN FIVALLER</t>
  </si>
  <si>
    <t xml:space="preserve">c/ Joan Fiveller, 11</t>
  </si>
  <si>
    <t xml:space="preserve">104.3260.22700</t>
  </si>
  <si>
    <t xml:space="preserve">CIOD-CASAL DE LA DONA</t>
  </si>
  <si>
    <t xml:space="preserve">c/ Les Escoles, 10</t>
  </si>
  <si>
    <t xml:space="preserve">104.2314.22700</t>
  </si>
  <si>
    <t xml:space="preserve">PIS TUTELAT C. DEL CARME</t>
  </si>
  <si>
    <t xml:space="preserve">c/ Carme </t>
  </si>
  <si>
    <t xml:space="preserve">104.2317.22700</t>
  </si>
  <si>
    <t xml:space="preserve">PIS TUTELAT SANT JOAQUIM</t>
  </si>
  <si>
    <t xml:space="preserve">c/ Sant Joaquím</t>
  </si>
  <si>
    <t xml:space="preserve">ESCOLA BRESSOL JM CESPEDES</t>
  </si>
  <si>
    <t xml:space="preserve">c/ Olímpic, 5</t>
  </si>
  <si>
    <t xml:space="preserve">104.3230.22700</t>
  </si>
  <si>
    <t xml:space="preserve">ESCOLA CASCAVELL</t>
  </si>
  <si>
    <t xml:space="preserve">c/ Argentina, s/n</t>
  </si>
  <si>
    <t xml:space="preserve">104.3231.22700</t>
  </si>
  <si>
    <t xml:space="preserve">ESCOLA CATALUNYA</t>
  </si>
  <si>
    <t xml:space="preserve">c/ Lleida, s/n</t>
  </si>
  <si>
    <t xml:space="preserve">ESCOLA POMPEU FABRA</t>
  </si>
  <si>
    <t xml:space="preserve">c/ Santa Caterina s/n</t>
  </si>
  <si>
    <t xml:space="preserve">ESCOLA INSTITUT LA MINA (PRIMÀRIA)</t>
  </si>
  <si>
    <t xml:space="preserve">c/ Mar s/n</t>
  </si>
  <si>
    <t xml:space="preserve">ESCOLA DE MUSICA</t>
  </si>
  <si>
    <t xml:space="preserve">c/ Andreu Vidal, 45</t>
  </si>
  <si>
    <t xml:space="preserve">104.3261.22700</t>
  </si>
  <si>
    <t xml:space="preserve">EDIFICI BESOS</t>
  </si>
  <si>
    <t xml:space="preserve">c/ Francesc Micheli i Jové, s/n</t>
  </si>
  <si>
    <t xml:space="preserve">104.2410.22700</t>
  </si>
  <si>
    <t xml:space="preserve">MÒDUL SOCORRISTES PLATJA SANT ADRIÀ</t>
  </si>
  <si>
    <t xml:space="preserve">Platja Sant Adrià</t>
  </si>
  <si>
    <t xml:space="preserve">104.9201.22700</t>
  </si>
  <si>
    <t xml:space="preserve">LOCAL SOCORRISTES PLATJA FÒRUM</t>
  </si>
  <si>
    <t xml:space="preserve">Platja del Fòrum</t>
  </si>
  <si>
    <t xml:space="preserve">LAVABO PLATJA SANT ADRIÀ</t>
  </si>
  <si>
    <t xml:space="preserve">LAVABO PLATJA FÒRUM</t>
  </si>
  <si>
    <t xml:space="preserve"> NAU JOAN MIRO</t>
  </si>
  <si>
    <t xml:space="preserve">c/ Joan Miró</t>
  </si>
  <si>
    <t xml:space="preserve">BRIGADA MUNICIPAL</t>
  </si>
  <si>
    <t xml:space="preserve">c/ Gravina </t>
  </si>
  <si>
    <t xml:space="preserve">POLIESPORTIU RICART</t>
  </si>
  <si>
    <t xml:space="preserve">Ps. Rambleta, 2</t>
  </si>
  <si>
    <t xml:space="preserve">104.3420.22700</t>
  </si>
  <si>
    <t xml:space="preserve">POLIESPORTIU LA MINA</t>
  </si>
  <si>
    <t xml:space="preserve">Av. Manuel Frenández Márquez, s/n</t>
  </si>
  <si>
    <t xml:space="preserve">104.3421.22700</t>
  </si>
  <si>
    <t xml:space="preserve">POLICIA LOCAL</t>
  </si>
  <si>
    <t xml:space="preserve">104.1300.22700</t>
  </si>
  <si>
    <t xml:space="preserve">PROTECCIO CIVIL</t>
  </si>
  <si>
    <t xml:space="preserve">Pl. Mossen Anton, 7</t>
  </si>
  <si>
    <t xml:space="preserve">104.1350.22700</t>
  </si>
  <si>
    <t xml:space="preserve">AJUNTAMENT</t>
  </si>
  <si>
    <t xml:space="preserve">Pl. de la Vila, 12</t>
  </si>
  <si>
    <t xml:space="preserve">104.9200.22700</t>
  </si>
  <si>
    <t xml:space="preserve">CAMP DE FUTBOL BESÒS</t>
  </si>
  <si>
    <t xml:space="preserve">Rda. Sant Ramon de Penyafort</t>
  </si>
  <si>
    <t xml:space="preserve">104.3423.22700</t>
  </si>
  <si>
    <t xml:space="preserve">POLIESPORTIU CARRER MAJOR</t>
  </si>
  <si>
    <t xml:space="preserve">Carrer Major</t>
  </si>
  <si>
    <t xml:space="preserve">CLUB DE TENNIS SANT ADRIÀ</t>
  </si>
  <si>
    <t xml:space="preserve">C/ Olimpic, s/n</t>
  </si>
  <si>
    <t xml:space="preserve">JUTJAT DE PAU</t>
  </si>
  <si>
    <t xml:space="preserve">Carrer de la Barca, 19-23</t>
  </si>
  <si>
    <t xml:space="preserve">104.9290.22700</t>
  </si>
  <si>
    <t xml:space="preserve">MERCAT MUNICIPAL</t>
  </si>
  <si>
    <t xml:space="preserve">Plaça del Mercat</t>
  </si>
  <si>
    <t xml:space="preserve">104.4312.22700</t>
  </si>
  <si>
    <t xml:space="preserve">AULA AMBIENTAL PARC LITORAL</t>
  </si>
  <si>
    <t xml:space="preserve">Parc Litoral (Passeig marítim)</t>
  </si>
  <si>
    <t xml:space="preserve">104.1721.22700</t>
  </si>
  <si>
    <t xml:space="preserve">TOTAL:</t>
  </si>
  <si>
    <t xml:space="preserve">Total</t>
  </si>
  <si>
    <t xml:space="preserve">1 ANY</t>
  </si>
  <si>
    <t xml:space="preserve">DIES</t>
  </si>
  <si>
    <t xml:space="preserve">MESOS</t>
  </si>
  <si>
    <t xml:space="preserve">1 SETMANA</t>
  </si>
  <si>
    <t xml:space="preserve">MES TIPUS:</t>
  </si>
  <si>
    <t xml:space="preserve">SETMANES</t>
  </si>
  <si>
    <t xml:space="preserve">ANY TIPUS:</t>
  </si>
  <si>
    <t xml:space="preserve">ANNEX IIB:</t>
  </si>
  <si>
    <t xml:space="preserve">ANUAL</t>
  </si>
  <si>
    <t xml:space="preserve">SERVEIS DE NETEJA ESPECÍFICS PUNTUALS (POLITS, ABRILLANTATS, FAÇANES, GRAFFITIS, COBERTES, LAMES, ESCALES EXTERIORS, SALES MÀQUINES, ETC.)</t>
  </si>
  <si>
    <t xml:space="preserve">Preu/HORA LICITACIÓ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</si>
</sst>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#,##0.00"/>
    <numFmt numFmtId="167" formatCode="#,##0.00\ [$€-403];[RED]\-#,##0.00\ [$€-403]"/>
    <numFmt numFmtId="168" formatCode="#,##0.00\ [$€-C0A];[RED]\-#,##0.00\ [$€-C0A]"/>
    <numFmt numFmtId="169" formatCode="@"/>
    <numFmt numFmtId="170" formatCode="#,###.00"/>
  </numFmts>
  <fonts count="1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  <charset val="1"/>
    </font>
    <font>
      <sz val="11"/>
      <name val="Bitstream Vera Sans"/>
      <family val="2"/>
      <charset val="1"/>
    </font>
    <font>
      <b val="true"/>
      <sz val="11"/>
      <name val="Bitstream Vera Sans"/>
      <family val="2"/>
      <charset val="1"/>
    </font>
    <font>
      <b val="true"/>
      <sz val="11"/>
      <name val="Arial"/>
      <family val="2"/>
      <charset val="1"/>
    </font>
    <font>
      <sz val="10"/>
      <name val="Bitstream Vera Sans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CE181E"/>
      <name val="Bitstream Vera Sans"/>
      <family val="2"/>
      <charset val="1"/>
    </font>
    <font>
      <b val="true"/>
      <sz val="10"/>
      <name val="Bitstream Vera Sans"/>
      <family val="2"/>
      <charset val="1"/>
    </font>
    <font>
      <sz val="9"/>
      <name val="Bitstream Vera Sans"/>
      <family val="2"/>
      <charset val="1"/>
    </font>
    <font>
      <b val="true"/>
      <sz val="12"/>
      <name val="Bitstream Vera Sans"/>
      <family val="2"/>
      <charset val="1"/>
    </font>
    <font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DE9A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AADCF7"/>
        <bgColor rgb="FFCCCCFF"/>
      </patternFill>
    </fill>
    <fill>
      <patternFill patternType="solid">
        <fgColor rgb="FFFFFFFF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 style="thick"/>
      <bottom style="hair"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thick"/>
      <right style="hair"/>
      <top style="hair"/>
      <bottom style="thick"/>
      <diagonal/>
    </border>
    <border diagonalUp="false" diagonalDown="false">
      <left style="hair"/>
      <right style="thick"/>
      <top style="hair"/>
      <bottom style="thick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3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9A9"/>
      <rgbColor rgb="FFAADCF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V83"/>
  <sheetViews>
    <sheetView showFormulas="false" showGridLines="true" showRowColHeaders="true" showZeros="true" rightToLeft="false" tabSelected="false" showOutlineSymbols="true" defaultGridColor="true" view="normal" topLeftCell="A46" colorId="64" zoomScale="55" zoomScaleNormal="55" zoomScalePageLayoutView="100" workbookViewId="0">
      <selection pane="topLeft" activeCell="J15" activeCellId="0" sqref="J15"/>
    </sheetView>
  </sheetViews>
  <sheetFormatPr defaultRowHeight="12.75" zeroHeight="false" outlineLevelRow="0" outlineLevelCol="0"/>
  <cols>
    <col collapsed="false" customWidth="true" hidden="false" outlineLevel="0" max="1" min="1" style="0" width="43.85"/>
    <col collapsed="false" customWidth="true" hidden="false" outlineLevel="0" max="2" min="2" style="0" width="33.57"/>
    <col collapsed="false" customWidth="true" hidden="false" outlineLevel="0" max="3" min="3" style="0" width="22.7"/>
    <col collapsed="false" customWidth="true" hidden="false" outlineLevel="0" max="4" min="4" style="0" width="16.71"/>
    <col collapsed="false" customWidth="true" hidden="false" outlineLevel="0" max="5" min="5" style="0" width="17"/>
    <col collapsed="false" customWidth="true" hidden="false" outlineLevel="0" max="6" min="6" style="0" width="13.14"/>
    <col collapsed="false" customWidth="true" hidden="false" outlineLevel="0" max="7" min="7" style="0" width="14.69"/>
    <col collapsed="false" customWidth="true" hidden="false" outlineLevel="0" max="8" min="8" style="0" width="12.42"/>
    <col collapsed="false" customWidth="true" hidden="false" outlineLevel="0" max="9" min="9" style="0" width="13.14"/>
    <col collapsed="false" customWidth="true" hidden="false" outlineLevel="0" max="10" min="10" style="0" width="15.29"/>
    <col collapsed="false" customWidth="true" hidden="false" outlineLevel="0" max="11" min="11" style="0" width="19.71"/>
    <col collapsed="false" customWidth="true" hidden="false" outlineLevel="0" max="13" min="12" style="0" width="18.71"/>
    <col collapsed="false" customWidth="true" hidden="false" outlineLevel="0" max="14" min="14" style="0" width="25.71"/>
    <col collapsed="false" customWidth="true" hidden="false" outlineLevel="0" max="15" min="15" style="0" width="28.71"/>
    <col collapsed="false" customWidth="true" hidden="false" outlineLevel="0" max="16" min="16" style="0" width="25"/>
    <col collapsed="false" customWidth="true" hidden="false" outlineLevel="0" max="17" min="17" style="0" width="17.13"/>
    <col collapsed="false" customWidth="true" hidden="false" outlineLevel="0" max="18" min="18" style="0" width="15.57"/>
    <col collapsed="false" customWidth="true" hidden="false" outlineLevel="0" max="1025" min="19" style="0" width="8.54"/>
  </cols>
  <sheetData>
    <row r="1" customFormat="false" ht="12.75" hidden="false" customHeight="false" outlineLevel="0" collapsed="false">
      <c r="A1" s="1"/>
      <c r="B1" s="2"/>
      <c r="C1" s="3"/>
      <c r="D1" s="3"/>
      <c r="E1" s="4"/>
      <c r="F1" s="4"/>
      <c r="G1" s="4"/>
      <c r="H1" s="3"/>
      <c r="I1" s="3"/>
    </row>
    <row r="2" customFormat="false" ht="12.75" hidden="false" customHeight="false" outlineLevel="0" collapsed="false">
      <c r="A2" s="1"/>
      <c r="B2" s="2"/>
      <c r="C2" s="3"/>
      <c r="D2" s="3"/>
      <c r="E2" s="4"/>
      <c r="F2" s="4"/>
      <c r="G2" s="4"/>
      <c r="H2" s="3"/>
      <c r="I2" s="3"/>
    </row>
    <row r="3" customFormat="false" ht="12.75" hidden="false" customHeight="false" outlineLevel="0" collapsed="false">
      <c r="A3" s="1"/>
      <c r="B3" s="2"/>
      <c r="C3" s="3"/>
      <c r="D3" s="3"/>
      <c r="E3" s="4"/>
      <c r="F3" s="4"/>
      <c r="G3" s="4"/>
      <c r="H3" s="3"/>
      <c r="I3" s="3"/>
    </row>
    <row r="4" customFormat="false" ht="12.75" hidden="false" customHeight="false" outlineLevel="0" collapsed="false">
      <c r="A4" s="1"/>
      <c r="B4" s="2"/>
      <c r="C4" s="3"/>
      <c r="D4" s="3"/>
      <c r="E4" s="4"/>
      <c r="F4" s="4"/>
      <c r="G4" s="4"/>
      <c r="H4" s="3"/>
      <c r="I4" s="3"/>
    </row>
    <row r="5" customFormat="false" ht="12.75" hidden="false" customHeight="false" outlineLevel="0" collapsed="false">
      <c r="A5" s="1"/>
      <c r="B5" s="2"/>
      <c r="C5" s="3"/>
      <c r="D5" s="3"/>
      <c r="E5" s="4"/>
      <c r="F5" s="4"/>
      <c r="G5" s="4"/>
      <c r="H5" s="3"/>
      <c r="I5" s="3"/>
    </row>
    <row r="9" customFormat="false" ht="12.75" hidden="false" customHeight="false" outlineLevel="0" collapsed="false">
      <c r="A9" s="1" t="s">
        <v>0</v>
      </c>
      <c r="B9" s="2" t="s">
        <v>1</v>
      </c>
    </row>
    <row r="11" customFormat="false" ht="16.15" hidden="false" customHeight="true" outlineLevel="0" collapsed="false">
      <c r="A11" s="5"/>
      <c r="B11" s="6"/>
      <c r="C11" s="5"/>
      <c r="D11" s="6"/>
      <c r="E11" s="7" t="s">
        <v>2</v>
      </c>
      <c r="F11" s="7"/>
      <c r="G11" s="7"/>
      <c r="H11" s="8" t="s">
        <v>3</v>
      </c>
      <c r="I11" s="8"/>
      <c r="J11" s="9" t="s">
        <v>4</v>
      </c>
      <c r="K11" s="9"/>
      <c r="L11" s="10" t="s">
        <v>5</v>
      </c>
      <c r="M11" s="10"/>
      <c r="N11" s="10" t="s">
        <v>6</v>
      </c>
      <c r="O11" s="10"/>
    </row>
    <row r="12" customFormat="false" ht="15" hidden="false" customHeight="false" outlineLevel="0" collapsed="false">
      <c r="A12" s="11" t="s">
        <v>7</v>
      </c>
      <c r="B12" s="12" t="s">
        <v>8</v>
      </c>
      <c r="C12" s="12" t="s">
        <v>9</v>
      </c>
      <c r="D12" s="12" t="s">
        <v>10</v>
      </c>
      <c r="E12" s="7"/>
      <c r="F12" s="7"/>
      <c r="G12" s="7"/>
      <c r="H12" s="8"/>
      <c r="I12" s="8"/>
      <c r="J12" s="9"/>
      <c r="K12" s="9"/>
      <c r="L12" s="10"/>
      <c r="M12" s="10"/>
      <c r="N12" s="10"/>
      <c r="O12" s="10"/>
    </row>
    <row r="13" customFormat="false" ht="15" hidden="false" customHeight="false" outlineLevel="0" collapsed="false">
      <c r="A13" s="13"/>
      <c r="B13" s="14"/>
      <c r="C13" s="12" t="s">
        <v>11</v>
      </c>
      <c r="D13" s="12" t="s">
        <v>12</v>
      </c>
      <c r="E13" s="7"/>
      <c r="F13" s="7"/>
      <c r="G13" s="7"/>
      <c r="H13" s="8"/>
      <c r="I13" s="8"/>
      <c r="J13" s="9"/>
      <c r="K13" s="9"/>
      <c r="L13" s="10"/>
      <c r="M13" s="10"/>
      <c r="N13" s="10"/>
      <c r="O13" s="10"/>
    </row>
    <row r="14" customFormat="false" ht="36" hidden="false" customHeight="false" outlineLevel="0" collapsed="false">
      <c r="A14" s="15"/>
      <c r="B14" s="16"/>
      <c r="C14" s="15"/>
      <c r="D14" s="16"/>
      <c r="E14" s="17" t="s">
        <v>13</v>
      </c>
      <c r="F14" s="17" t="s">
        <v>14</v>
      </c>
      <c r="G14" s="17" t="s">
        <v>15</v>
      </c>
      <c r="H14" s="18" t="s">
        <v>16</v>
      </c>
      <c r="I14" s="18" t="s">
        <v>15</v>
      </c>
      <c r="J14" s="19" t="s">
        <v>17</v>
      </c>
      <c r="K14" s="20" t="s">
        <v>18</v>
      </c>
      <c r="L14" s="21" t="s">
        <v>19</v>
      </c>
      <c r="M14" s="22" t="s">
        <v>20</v>
      </c>
      <c r="N14" s="21" t="s">
        <v>19</v>
      </c>
      <c r="O14" s="22" t="s">
        <v>20</v>
      </c>
      <c r="P14" s="23" t="s">
        <v>21</v>
      </c>
      <c r="Q14" s="24" t="s">
        <v>22</v>
      </c>
      <c r="R14" s="24" t="s">
        <v>23</v>
      </c>
      <c r="S14" s="24"/>
      <c r="T14" s="24"/>
    </row>
    <row r="15" customFormat="false" ht="13.25" hidden="false" customHeight="false" outlineLevel="0" collapsed="false">
      <c r="A15" s="25" t="s">
        <v>24</v>
      </c>
      <c r="B15" s="26" t="s">
        <v>25</v>
      </c>
      <c r="C15" s="27" t="s">
        <v>26</v>
      </c>
      <c r="D15" s="27" t="n">
        <v>12</v>
      </c>
      <c r="E15" s="28" t="n">
        <v>45</v>
      </c>
      <c r="F15" s="28" t="n">
        <f aca="false">ROUND($E15*$B$69,2)</f>
        <v>195.75</v>
      </c>
      <c r="G15" s="28" t="n">
        <f aca="false">F15*D15</f>
        <v>2349</v>
      </c>
      <c r="H15" s="28" t="n">
        <v>16</v>
      </c>
      <c r="I15" s="28" t="n">
        <f aca="false">H15*D15</f>
        <v>192</v>
      </c>
      <c r="J15" s="29" t="n">
        <v>0</v>
      </c>
      <c r="K15" s="29" t="n">
        <v>0</v>
      </c>
      <c r="L15" s="30" t="n">
        <f aca="false">ROUND(F15*J15+H15*K15,2)</f>
        <v>0</v>
      </c>
      <c r="M15" s="30" t="n">
        <f aca="false">L15*1.21</f>
        <v>0</v>
      </c>
      <c r="N15" s="30" t="n">
        <f aca="false">ROUND(L15*D15,2)</f>
        <v>0</v>
      </c>
      <c r="O15" s="30" t="n">
        <f aca="false">N15*1.21</f>
        <v>0</v>
      </c>
      <c r="P15" s="31"/>
      <c r="S15" s="32"/>
      <c r="V15" s="32"/>
    </row>
    <row r="16" customFormat="false" ht="12.8" hidden="false" customHeight="false" outlineLevel="0" collapsed="false">
      <c r="A16" s="25" t="s">
        <v>27</v>
      </c>
      <c r="B16" s="27" t="s">
        <v>28</v>
      </c>
      <c r="C16" s="27" t="str">
        <f aca="false">C15</f>
        <v>104.3321.22700</v>
      </c>
      <c r="D16" s="27" t="n">
        <v>12</v>
      </c>
      <c r="E16" s="28" t="n">
        <v>32</v>
      </c>
      <c r="F16" s="28" t="n">
        <f aca="false">ROUND($E16*$B$69,2)</f>
        <v>139.2</v>
      </c>
      <c r="G16" s="28" t="n">
        <f aca="false">F16*D16</f>
        <v>1670.4</v>
      </c>
      <c r="H16" s="28" t="n">
        <v>30</v>
      </c>
      <c r="I16" s="28" t="n">
        <f aca="false">H16*D16</f>
        <v>360</v>
      </c>
      <c r="J16" s="33" t="n">
        <f aca="false">$J$15</f>
        <v>0</v>
      </c>
      <c r="K16" s="33" t="n">
        <f aca="false">$K$15</f>
        <v>0</v>
      </c>
      <c r="L16" s="30" t="n">
        <f aca="false">ROUND(F16*J16+H16*K16,2)</f>
        <v>0</v>
      </c>
      <c r="M16" s="30" t="n">
        <f aca="false">L16*1.21</f>
        <v>0</v>
      </c>
      <c r="N16" s="30" t="n">
        <f aca="false">ROUND(L16*D16,2)</f>
        <v>0</v>
      </c>
      <c r="O16" s="30" t="n">
        <f aca="false">N16*1.21</f>
        <v>0</v>
      </c>
      <c r="P16" s="31" t="str">
        <f aca="false">C16</f>
        <v>104.3321.22700</v>
      </c>
      <c r="Q16" s="32" t="n">
        <f aca="false">N15+N16</f>
        <v>0</v>
      </c>
      <c r="R16" s="32" t="n">
        <f aca="false">O15+O16</f>
        <v>0</v>
      </c>
      <c r="S16" s="32"/>
      <c r="T16" s="34"/>
      <c r="V16" s="32"/>
    </row>
    <row r="17" customFormat="false" ht="12.8" hidden="false" customHeight="false" outlineLevel="0" collapsed="false">
      <c r="A17" s="25" t="s">
        <v>29</v>
      </c>
      <c r="B17" s="27" t="s">
        <v>30</v>
      </c>
      <c r="C17" s="27" t="s">
        <v>31</v>
      </c>
      <c r="D17" s="27" t="n">
        <v>11</v>
      </c>
      <c r="E17" s="28" t="n">
        <v>10</v>
      </c>
      <c r="F17" s="28" t="n">
        <f aca="false">ROUND($E17*$B$69,2)</f>
        <v>43.5</v>
      </c>
      <c r="G17" s="28" t="n">
        <f aca="false">F17*D17</f>
        <v>478.5</v>
      </c>
      <c r="H17" s="28" t="n">
        <v>8</v>
      </c>
      <c r="I17" s="28" t="n">
        <f aca="false">H17*D17</f>
        <v>88</v>
      </c>
      <c r="J17" s="33" t="n">
        <f aca="false">$J$15</f>
        <v>0</v>
      </c>
      <c r="K17" s="33" t="n">
        <f aca="false">$K$15</f>
        <v>0</v>
      </c>
      <c r="L17" s="30" t="n">
        <f aca="false">ROUND(F17*J17+H17*K17,2)</f>
        <v>0</v>
      </c>
      <c r="M17" s="30" t="n">
        <f aca="false">L17*1.21</f>
        <v>0</v>
      </c>
      <c r="N17" s="30" t="n">
        <f aca="false">ROUND(L17*D17,2)</f>
        <v>0</v>
      </c>
      <c r="O17" s="30" t="n">
        <f aca="false">N17*1.21</f>
        <v>0</v>
      </c>
      <c r="P17" s="31" t="str">
        <f aca="false">C17</f>
        <v>104.3330.22700</v>
      </c>
      <c r="Q17" s="32" t="n">
        <f aca="false">N17</f>
        <v>0</v>
      </c>
      <c r="R17" s="32" t="n">
        <f aca="false">O17</f>
        <v>0</v>
      </c>
      <c r="S17" s="32"/>
      <c r="T17" s="34"/>
      <c r="V17" s="32"/>
    </row>
    <row r="18" customFormat="false" ht="12.8" hidden="false" customHeight="false" outlineLevel="0" collapsed="false">
      <c r="A18" s="25" t="s">
        <v>32</v>
      </c>
      <c r="B18" s="27" t="s">
        <v>33</v>
      </c>
      <c r="C18" s="27" t="s">
        <v>34</v>
      </c>
      <c r="D18" s="27" t="n">
        <v>12</v>
      </c>
      <c r="E18" s="28" t="n">
        <v>25</v>
      </c>
      <c r="F18" s="28" t="n">
        <f aca="false">ROUND($E18*$B$69,2)</f>
        <v>108.75</v>
      </c>
      <c r="G18" s="28" t="n">
        <f aca="false">F18*D18</f>
        <v>1305</v>
      </c>
      <c r="H18" s="28" t="n">
        <v>20</v>
      </c>
      <c r="I18" s="28" t="n">
        <f aca="false">H18*D18</f>
        <v>240</v>
      </c>
      <c r="J18" s="33" t="n">
        <f aca="false">$J$15</f>
        <v>0</v>
      </c>
      <c r="K18" s="33" t="n">
        <f aca="false">$K$15</f>
        <v>0</v>
      </c>
      <c r="L18" s="30" t="n">
        <f aca="false">ROUND(F18*J18+H18*K18,2)</f>
        <v>0</v>
      </c>
      <c r="M18" s="30" t="n">
        <f aca="false">L18*1.21</f>
        <v>0</v>
      </c>
      <c r="N18" s="30" t="n">
        <f aca="false">ROUND(L18*D18,2)</f>
        <v>0</v>
      </c>
      <c r="O18" s="30" t="n">
        <f aca="false">N18*1.21</f>
        <v>0</v>
      </c>
      <c r="P18" s="31"/>
      <c r="S18" s="32"/>
      <c r="T18" s="34"/>
      <c r="V18" s="32"/>
    </row>
    <row r="19" customFormat="false" ht="12.8" hidden="false" customHeight="false" outlineLevel="0" collapsed="false">
      <c r="A19" s="25" t="s">
        <v>35</v>
      </c>
      <c r="B19" s="27" t="s">
        <v>36</v>
      </c>
      <c r="C19" s="27" t="str">
        <f aca="false">C18</f>
        <v>104.3340.22700</v>
      </c>
      <c r="D19" s="27" t="n">
        <v>12</v>
      </c>
      <c r="E19" s="28" t="n">
        <v>10</v>
      </c>
      <c r="F19" s="28" t="n">
        <f aca="false">ROUND($E19*$B$69,2)</f>
        <v>43.5</v>
      </c>
      <c r="G19" s="28" t="n">
        <f aca="false">F19*D19</f>
        <v>522</v>
      </c>
      <c r="H19" s="28" t="n">
        <v>6</v>
      </c>
      <c r="I19" s="28" t="n">
        <f aca="false">H19*D19</f>
        <v>72</v>
      </c>
      <c r="J19" s="33" t="n">
        <f aca="false">$J$15</f>
        <v>0</v>
      </c>
      <c r="K19" s="33" t="n">
        <f aca="false">$K$15</f>
        <v>0</v>
      </c>
      <c r="L19" s="30" t="n">
        <f aca="false">ROUND(F19*J19+H19*K19,2)</f>
        <v>0</v>
      </c>
      <c r="M19" s="30" t="n">
        <f aca="false">L19*1.21</f>
        <v>0</v>
      </c>
      <c r="N19" s="30" t="n">
        <f aca="false">ROUND(L19*D19,2)</f>
        <v>0</v>
      </c>
      <c r="O19" s="30" t="n">
        <f aca="false">N19*1.21</f>
        <v>0</v>
      </c>
      <c r="P19" s="31"/>
      <c r="S19" s="32"/>
      <c r="T19" s="34"/>
      <c r="V19" s="32"/>
    </row>
    <row r="20" customFormat="false" ht="12.8" hidden="false" customHeight="false" outlineLevel="0" collapsed="false">
      <c r="A20" s="25" t="s">
        <v>37</v>
      </c>
      <c r="B20" s="27" t="s">
        <v>28</v>
      </c>
      <c r="C20" s="27" t="str">
        <f aca="false">C19</f>
        <v>104.3340.22700</v>
      </c>
      <c r="D20" s="27" t="n">
        <v>12</v>
      </c>
      <c r="E20" s="28" t="n">
        <v>30</v>
      </c>
      <c r="F20" s="28" t="n">
        <f aca="false">ROUND($E20*$B$69,2)</f>
        <v>130.5</v>
      </c>
      <c r="G20" s="28" t="n">
        <f aca="false">F20*D20</f>
        <v>1566</v>
      </c>
      <c r="H20" s="28" t="n">
        <v>16</v>
      </c>
      <c r="I20" s="28" t="n">
        <f aca="false">H20*D20</f>
        <v>192</v>
      </c>
      <c r="J20" s="33" t="n">
        <f aca="false">$J$15</f>
        <v>0</v>
      </c>
      <c r="K20" s="33" t="n">
        <f aca="false">$K$15</f>
        <v>0</v>
      </c>
      <c r="L20" s="30" t="n">
        <f aca="false">ROUND(F20*J20+H20*K20,2)</f>
        <v>0</v>
      </c>
      <c r="M20" s="30" t="n">
        <f aca="false">L20*1.21</f>
        <v>0</v>
      </c>
      <c r="N20" s="30" t="n">
        <f aca="false">ROUND(L20*D20,2)</f>
        <v>0</v>
      </c>
      <c r="O20" s="30" t="n">
        <f aca="false">N20*1.21</f>
        <v>0</v>
      </c>
      <c r="P20" s="31"/>
      <c r="S20" s="32"/>
      <c r="T20" s="34"/>
      <c r="V20" s="32"/>
    </row>
    <row r="21" customFormat="false" ht="12.8" hidden="false" customHeight="false" outlineLevel="0" collapsed="false">
      <c r="A21" s="25" t="s">
        <v>38</v>
      </c>
      <c r="B21" s="27" t="s">
        <v>39</v>
      </c>
      <c r="C21" s="27" t="str">
        <f aca="false">C20</f>
        <v>104.3340.22700</v>
      </c>
      <c r="D21" s="27" t="n">
        <v>12</v>
      </c>
      <c r="E21" s="28" t="n">
        <v>6</v>
      </c>
      <c r="F21" s="28" t="n">
        <f aca="false">ROUND($E21*$B$69,2)</f>
        <v>26.1</v>
      </c>
      <c r="G21" s="28" t="n">
        <f aca="false">F21*D21</f>
        <v>313.2</v>
      </c>
      <c r="H21" s="28" t="n">
        <v>1.5</v>
      </c>
      <c r="I21" s="28" t="n">
        <f aca="false">H21*D21</f>
        <v>18</v>
      </c>
      <c r="J21" s="33" t="n">
        <f aca="false">$J$15</f>
        <v>0</v>
      </c>
      <c r="K21" s="33" t="n">
        <f aca="false">$K$15</f>
        <v>0</v>
      </c>
      <c r="L21" s="30" t="n">
        <f aca="false">ROUND(F21*J21+H21*K21,2)</f>
        <v>0</v>
      </c>
      <c r="M21" s="30" t="n">
        <f aca="false">L21*1.21</f>
        <v>0</v>
      </c>
      <c r="N21" s="30" t="n">
        <f aca="false">ROUND(L21*D21,2)</f>
        <v>0</v>
      </c>
      <c r="O21" s="30" t="n">
        <f aca="false">N21*1.21</f>
        <v>0</v>
      </c>
      <c r="P21" s="31"/>
      <c r="S21" s="32"/>
      <c r="T21" s="34"/>
      <c r="V21" s="32"/>
    </row>
    <row r="22" customFormat="false" ht="12.8" hidden="false" customHeight="false" outlineLevel="0" collapsed="false">
      <c r="A22" s="25" t="s">
        <v>40</v>
      </c>
      <c r="B22" s="27" t="s">
        <v>41</v>
      </c>
      <c r="C22" s="27" t="str">
        <f aca="false">C21</f>
        <v>104.3340.22700</v>
      </c>
      <c r="D22" s="27" t="n">
        <v>11</v>
      </c>
      <c r="E22" s="35" t="n">
        <v>4.5</v>
      </c>
      <c r="F22" s="28" t="n">
        <f aca="false">ROUND($E22*$B$69,2)</f>
        <v>19.58</v>
      </c>
      <c r="G22" s="28" t="n">
        <f aca="false">F22*D22</f>
        <v>215.38</v>
      </c>
      <c r="H22" s="35" t="n">
        <v>4</v>
      </c>
      <c r="I22" s="28" t="n">
        <f aca="false">H22*D22</f>
        <v>44</v>
      </c>
      <c r="J22" s="33" t="n">
        <f aca="false">$J$15</f>
        <v>0</v>
      </c>
      <c r="K22" s="33" t="n">
        <f aca="false">$K$15</f>
        <v>0</v>
      </c>
      <c r="L22" s="30" t="n">
        <f aca="false">ROUND(F22*J22+H22*K22,2)</f>
        <v>0</v>
      </c>
      <c r="M22" s="30" t="n">
        <f aca="false">L22*1.21</f>
        <v>0</v>
      </c>
      <c r="N22" s="30" t="n">
        <f aca="false">ROUND(L22*D22,2)</f>
        <v>0</v>
      </c>
      <c r="O22" s="30" t="n">
        <f aca="false">N22*1.21</f>
        <v>0</v>
      </c>
      <c r="P22" s="31"/>
      <c r="S22" s="32"/>
      <c r="T22" s="34"/>
      <c r="V22" s="32"/>
    </row>
    <row r="23" customFormat="false" ht="12.8" hidden="false" customHeight="false" outlineLevel="0" collapsed="false">
      <c r="A23" s="25" t="s">
        <v>42</v>
      </c>
      <c r="B23" s="27" t="s">
        <v>43</v>
      </c>
      <c r="C23" s="27" t="str">
        <f aca="false">C22</f>
        <v>104.3340.22700</v>
      </c>
      <c r="D23" s="27" t="n">
        <v>11</v>
      </c>
      <c r="E23" s="28" t="n">
        <v>3</v>
      </c>
      <c r="F23" s="28" t="n">
        <f aca="false">ROUND($E23*$B$69,2)</f>
        <v>13.05</v>
      </c>
      <c r="G23" s="28" t="n">
        <f aca="false">F23*D23</f>
        <v>143.55</v>
      </c>
      <c r="H23" s="35" t="n">
        <v>4</v>
      </c>
      <c r="I23" s="28" t="n">
        <f aca="false">H23*D23</f>
        <v>44</v>
      </c>
      <c r="J23" s="33" t="n">
        <f aca="false">$J$15</f>
        <v>0</v>
      </c>
      <c r="K23" s="33" t="n">
        <f aca="false">$K$15</f>
        <v>0</v>
      </c>
      <c r="L23" s="30" t="n">
        <f aca="false">ROUND(F23*J23+H23*K23,2)</f>
        <v>0</v>
      </c>
      <c r="M23" s="30" t="n">
        <f aca="false">L23*1.21</f>
        <v>0</v>
      </c>
      <c r="N23" s="30" t="n">
        <f aca="false">ROUND(L23*D23,2)</f>
        <v>0</v>
      </c>
      <c r="O23" s="30" t="n">
        <f aca="false">N23*1.21</f>
        <v>0</v>
      </c>
      <c r="P23" s="31"/>
      <c r="S23" s="32"/>
      <c r="T23" s="34"/>
      <c r="V23" s="32"/>
    </row>
    <row r="24" customFormat="false" ht="12.8" hidden="false" customHeight="false" outlineLevel="0" collapsed="false">
      <c r="A24" s="25" t="s">
        <v>44</v>
      </c>
      <c r="B24" s="27" t="s">
        <v>45</v>
      </c>
      <c r="C24" s="27" t="str">
        <f aca="false">C23</f>
        <v>104.3340.22700</v>
      </c>
      <c r="D24" s="27" t="n">
        <v>12</v>
      </c>
      <c r="E24" s="28" t="n">
        <v>1</v>
      </c>
      <c r="F24" s="28" t="n">
        <f aca="false">ROUND($E24*$B$69,2)</f>
        <v>4.35</v>
      </c>
      <c r="G24" s="28" t="n">
        <f aca="false">F24*D24</f>
        <v>52.2</v>
      </c>
      <c r="H24" s="28" t="n">
        <v>1</v>
      </c>
      <c r="I24" s="28" t="n">
        <f aca="false">H24*D24</f>
        <v>12</v>
      </c>
      <c r="J24" s="33" t="n">
        <f aca="false">$J$15</f>
        <v>0</v>
      </c>
      <c r="K24" s="33" t="n">
        <f aca="false">$K$15</f>
        <v>0</v>
      </c>
      <c r="L24" s="30" t="n">
        <f aca="false">ROUND(F24*J24+H24*K24,2)</f>
        <v>0</v>
      </c>
      <c r="M24" s="30" t="n">
        <f aca="false">L24*1.21</f>
        <v>0</v>
      </c>
      <c r="N24" s="30" t="n">
        <f aca="false">ROUND(L24*D24,2)</f>
        <v>0</v>
      </c>
      <c r="O24" s="30" t="n">
        <f aca="false">N24*1.21</f>
        <v>0</v>
      </c>
      <c r="P24" s="31" t="str">
        <f aca="false">C24</f>
        <v>104.3340.22700</v>
      </c>
      <c r="Q24" s="32" t="n">
        <f aca="false">SUM(N18:N24)</f>
        <v>0</v>
      </c>
      <c r="R24" s="32" t="n">
        <f aca="false">SUM(O18:O24)</f>
        <v>0</v>
      </c>
      <c r="S24" s="32"/>
      <c r="T24" s="34"/>
      <c r="V24" s="32"/>
    </row>
    <row r="25" customFormat="false" ht="12.8" hidden="false" customHeight="false" outlineLevel="0" collapsed="false">
      <c r="A25" s="25" t="s">
        <v>46</v>
      </c>
      <c r="B25" s="26" t="s">
        <v>47</v>
      </c>
      <c r="C25" s="27" t="s">
        <v>48</v>
      </c>
      <c r="D25" s="26" t="n">
        <v>12</v>
      </c>
      <c r="E25" s="28" t="n">
        <v>10</v>
      </c>
      <c r="F25" s="28" t="n">
        <f aca="false">ROUND($E25*$B$69,2)</f>
        <v>43.5</v>
      </c>
      <c r="G25" s="28" t="n">
        <f aca="false">F25*D25</f>
        <v>522</v>
      </c>
      <c r="H25" s="28" t="n">
        <v>4</v>
      </c>
      <c r="I25" s="28" t="n">
        <f aca="false">H25*D25</f>
        <v>48</v>
      </c>
      <c r="J25" s="33" t="n">
        <f aca="false">$J$15</f>
        <v>0</v>
      </c>
      <c r="K25" s="33" t="n">
        <f aca="false">$K$15</f>
        <v>0</v>
      </c>
      <c r="L25" s="30" t="n">
        <f aca="false">ROUND(F25*J25+H25*K25,2)</f>
        <v>0</v>
      </c>
      <c r="M25" s="30" t="n">
        <f aca="false">L25*1.21</f>
        <v>0</v>
      </c>
      <c r="N25" s="30" t="n">
        <f aca="false">ROUND(L25*D25,2)</f>
        <v>0</v>
      </c>
      <c r="O25" s="30" t="n">
        <f aca="false">N25*1.21</f>
        <v>0</v>
      </c>
      <c r="P25" s="31"/>
      <c r="S25" s="32"/>
      <c r="T25" s="34"/>
      <c r="V25" s="32"/>
    </row>
    <row r="26" customFormat="false" ht="12.8" hidden="false" customHeight="false" outlineLevel="0" collapsed="false">
      <c r="A26" s="25" t="s">
        <v>49</v>
      </c>
      <c r="B26" s="27" t="s">
        <v>50</v>
      </c>
      <c r="C26" s="27" t="str">
        <f aca="false">C25</f>
        <v>104.3370.22700</v>
      </c>
      <c r="D26" s="27" t="n">
        <v>12</v>
      </c>
      <c r="E26" s="28" t="n">
        <v>10</v>
      </c>
      <c r="F26" s="28" t="n">
        <f aca="false">ROUND($E26*$B$69,2)</f>
        <v>43.5</v>
      </c>
      <c r="G26" s="28" t="n">
        <f aca="false">F26*D26</f>
        <v>522</v>
      </c>
      <c r="H26" s="28" t="n">
        <v>5</v>
      </c>
      <c r="I26" s="28" t="n">
        <f aca="false">H26*D26</f>
        <v>60</v>
      </c>
      <c r="J26" s="33" t="n">
        <f aca="false">$J$15</f>
        <v>0</v>
      </c>
      <c r="K26" s="33" t="n">
        <f aca="false">$K$15</f>
        <v>0</v>
      </c>
      <c r="L26" s="30" t="n">
        <f aca="false">ROUND(F26*J26+H26*K26,2)</f>
        <v>0</v>
      </c>
      <c r="M26" s="30" t="n">
        <f aca="false">L26*1.21</f>
        <v>0</v>
      </c>
      <c r="N26" s="30" t="n">
        <f aca="false">ROUND(L26*D26,2)</f>
        <v>0</v>
      </c>
      <c r="O26" s="30" t="n">
        <f aca="false">N26*1.21</f>
        <v>0</v>
      </c>
      <c r="P26" s="31"/>
      <c r="S26" s="32"/>
      <c r="T26" s="34"/>
      <c r="V26" s="32"/>
    </row>
    <row r="27" customFormat="false" ht="12.8" hidden="false" customHeight="false" outlineLevel="0" collapsed="false">
      <c r="A27" s="25" t="s">
        <v>51</v>
      </c>
      <c r="B27" s="27" t="s">
        <v>52</v>
      </c>
      <c r="C27" s="27" t="str">
        <f aca="false">C26</f>
        <v>104.3370.22700</v>
      </c>
      <c r="D27" s="27" t="n">
        <v>12</v>
      </c>
      <c r="E27" s="28" t="n">
        <v>10</v>
      </c>
      <c r="F27" s="28" t="n">
        <f aca="false">ROUND($E27*$B$69,2)</f>
        <v>43.5</v>
      </c>
      <c r="G27" s="28" t="n">
        <f aca="false">F27*D27</f>
        <v>522</v>
      </c>
      <c r="H27" s="28" t="n">
        <v>5</v>
      </c>
      <c r="I27" s="28" t="n">
        <f aca="false">H27*D27</f>
        <v>60</v>
      </c>
      <c r="J27" s="33" t="n">
        <f aca="false">$J$15</f>
        <v>0</v>
      </c>
      <c r="K27" s="33" t="n">
        <f aca="false">$K$15</f>
        <v>0</v>
      </c>
      <c r="L27" s="30" t="n">
        <f aca="false">ROUND(F27*J27+H27*K27,2)</f>
        <v>0</v>
      </c>
      <c r="M27" s="30" t="n">
        <f aca="false">L27*1.21</f>
        <v>0</v>
      </c>
      <c r="N27" s="30" t="n">
        <f aca="false">ROUND(L27*D27,2)</f>
        <v>0</v>
      </c>
      <c r="O27" s="30" t="n">
        <f aca="false">N27*1.21</f>
        <v>0</v>
      </c>
      <c r="P27" s="31" t="str">
        <f aca="false">C27</f>
        <v>104.3370.22700</v>
      </c>
      <c r="Q27" s="32" t="n">
        <f aca="false">SUM(N25:N27)</f>
        <v>0</v>
      </c>
      <c r="R27" s="32" t="n">
        <f aca="false">SUM(O25:O27)</f>
        <v>0</v>
      </c>
      <c r="S27" s="32"/>
      <c r="T27" s="34"/>
      <c r="V27" s="32"/>
    </row>
    <row r="28" customFormat="false" ht="12.8" hidden="false" customHeight="false" outlineLevel="0" collapsed="false">
      <c r="A28" s="25" t="s">
        <v>53</v>
      </c>
      <c r="B28" s="26" t="s">
        <v>54</v>
      </c>
      <c r="C28" s="27" t="s">
        <v>55</v>
      </c>
      <c r="D28" s="27" t="n">
        <v>12</v>
      </c>
      <c r="E28" s="35" t="n">
        <v>2.5</v>
      </c>
      <c r="F28" s="28" t="n">
        <f aca="false">ROUND($E28*$B$69,2)</f>
        <v>10.88</v>
      </c>
      <c r="G28" s="28" t="n">
        <f aca="false">F28*D28</f>
        <v>130.56</v>
      </c>
      <c r="H28" s="28" t="n">
        <v>0</v>
      </c>
      <c r="I28" s="28" t="n">
        <f aca="false">H28*D28</f>
        <v>0</v>
      </c>
      <c r="J28" s="33" t="n">
        <f aca="false">$J$15</f>
        <v>0</v>
      </c>
      <c r="K28" s="33" t="n">
        <f aca="false">$K$15</f>
        <v>0</v>
      </c>
      <c r="L28" s="30" t="n">
        <f aca="false">ROUND(F28*J28+H28*K28,2)</f>
        <v>0</v>
      </c>
      <c r="M28" s="30" t="n">
        <f aca="false">L28*1.21</f>
        <v>0</v>
      </c>
      <c r="N28" s="30" t="n">
        <f aca="false">ROUND(L28*D28,2)</f>
        <v>0</v>
      </c>
      <c r="O28" s="30" t="n">
        <f aca="false">N28*1.21</f>
        <v>0</v>
      </c>
      <c r="P28" s="31"/>
      <c r="S28" s="32"/>
      <c r="T28" s="34"/>
      <c r="V28" s="32"/>
    </row>
    <row r="29" customFormat="false" ht="12.8" hidden="false" customHeight="false" outlineLevel="0" collapsed="false">
      <c r="A29" s="25" t="s">
        <v>56</v>
      </c>
      <c r="B29" s="27" t="s">
        <v>57</v>
      </c>
      <c r="C29" s="27" t="str">
        <f aca="false">C28</f>
        <v>104.2310.22700</v>
      </c>
      <c r="D29" s="27" t="n">
        <v>12</v>
      </c>
      <c r="E29" s="28" t="n">
        <v>4.5</v>
      </c>
      <c r="F29" s="28" t="n">
        <f aca="false">ROUND($E29*$B$69,2)</f>
        <v>19.58</v>
      </c>
      <c r="G29" s="28" t="n">
        <f aca="false">F29*D29</f>
        <v>234.96</v>
      </c>
      <c r="H29" s="28" t="n">
        <v>4</v>
      </c>
      <c r="I29" s="28" t="n">
        <f aca="false">H29*D29</f>
        <v>48</v>
      </c>
      <c r="J29" s="33" t="n">
        <f aca="false">$J$15</f>
        <v>0</v>
      </c>
      <c r="K29" s="33" t="n">
        <f aca="false">$K$15</f>
        <v>0</v>
      </c>
      <c r="L29" s="30" t="n">
        <f aca="false">ROUND(F29*J29+H29*K29,2)</f>
        <v>0</v>
      </c>
      <c r="M29" s="30" t="n">
        <f aca="false">L29*1.21</f>
        <v>0</v>
      </c>
      <c r="N29" s="30" t="n">
        <f aca="false">ROUND(L29*D29,2)</f>
        <v>0</v>
      </c>
      <c r="O29" s="30" t="n">
        <f aca="false">N29*1.21</f>
        <v>0</v>
      </c>
      <c r="P29" s="31" t="str">
        <f aca="false">C29</f>
        <v>104.2310.22700</v>
      </c>
      <c r="Q29" s="32" t="n">
        <f aca="false">SUM(N28:N29)</f>
        <v>0</v>
      </c>
      <c r="R29" s="32" t="n">
        <f aca="false">SUM(O28:O29)</f>
        <v>0</v>
      </c>
      <c r="S29" s="32"/>
      <c r="T29" s="34"/>
      <c r="V29" s="32"/>
    </row>
    <row r="30" customFormat="false" ht="12.8" hidden="false" customHeight="false" outlineLevel="0" collapsed="false">
      <c r="A30" s="25" t="s">
        <v>58</v>
      </c>
      <c r="B30" s="27" t="s">
        <v>59</v>
      </c>
      <c r="C30" s="27" t="s">
        <v>60</v>
      </c>
      <c r="D30" s="27" t="n">
        <v>12</v>
      </c>
      <c r="E30" s="28" t="n">
        <v>10</v>
      </c>
      <c r="F30" s="28" t="n">
        <f aca="false">ROUND($E30*$B$69,2)</f>
        <v>43.5</v>
      </c>
      <c r="G30" s="28" t="n">
        <f aca="false">F30*D30</f>
        <v>522</v>
      </c>
      <c r="H30" s="28" t="n">
        <v>2</v>
      </c>
      <c r="I30" s="28" t="n">
        <f aca="false">H30*D30</f>
        <v>24</v>
      </c>
      <c r="J30" s="33" t="n">
        <f aca="false">J15</f>
        <v>0</v>
      </c>
      <c r="K30" s="33" t="n">
        <f aca="false">$K$15</f>
        <v>0</v>
      </c>
      <c r="L30" s="30" t="n">
        <f aca="false">ROUND(F30*J30+H30*K30,2)</f>
        <v>0</v>
      </c>
      <c r="M30" s="30" t="n">
        <f aca="false">L30*1.21</f>
        <v>0</v>
      </c>
      <c r="N30" s="30" t="n">
        <f aca="false">ROUND(L30*D30,2)</f>
        <v>0</v>
      </c>
      <c r="O30" s="30" t="n">
        <f aca="false">N30*1.21</f>
        <v>0</v>
      </c>
      <c r="P30" s="31"/>
      <c r="Q30" s="32"/>
      <c r="S30" s="32"/>
      <c r="T30" s="34"/>
      <c r="V30" s="32"/>
    </row>
    <row r="31" customFormat="false" ht="12.8" hidden="false" customHeight="false" outlineLevel="0" collapsed="false">
      <c r="A31" s="25" t="s">
        <v>61</v>
      </c>
      <c r="B31" s="27" t="s">
        <v>62</v>
      </c>
      <c r="C31" s="27" t="str">
        <f aca="false">C30</f>
        <v>104.2311.22700</v>
      </c>
      <c r="D31" s="27" t="n">
        <v>12</v>
      </c>
      <c r="E31" s="28" t="n">
        <v>4</v>
      </c>
      <c r="F31" s="28" t="n">
        <f aca="false">ROUND($E31*$B$69,2)</f>
        <v>17.4</v>
      </c>
      <c r="G31" s="28" t="n">
        <f aca="false">F31*D31</f>
        <v>208.8</v>
      </c>
      <c r="H31" s="28" t="n">
        <v>0</v>
      </c>
      <c r="I31" s="28" t="n">
        <f aca="false">H31*D31</f>
        <v>0</v>
      </c>
      <c r="J31" s="33" t="n">
        <f aca="false">$J$15</f>
        <v>0</v>
      </c>
      <c r="K31" s="33" t="n">
        <f aca="false">$K$15</f>
        <v>0</v>
      </c>
      <c r="L31" s="30" t="n">
        <f aca="false">ROUND(F31*J31+H31*K31,2)</f>
        <v>0</v>
      </c>
      <c r="M31" s="30" t="n">
        <f aca="false">L31*1.21</f>
        <v>0</v>
      </c>
      <c r="N31" s="30" t="n">
        <f aca="false">ROUND(L31*D31,2)</f>
        <v>0</v>
      </c>
      <c r="O31" s="30" t="n">
        <f aca="false">N31*1.21</f>
        <v>0</v>
      </c>
      <c r="P31" s="31" t="str">
        <f aca="false">C31</f>
        <v>104.2311.22700</v>
      </c>
      <c r="Q31" s="32" t="n">
        <f aca="false">SUM(N30:N31)</f>
        <v>0</v>
      </c>
      <c r="R31" s="32" t="n">
        <f aca="false">SUM(O30:O31)</f>
        <v>0</v>
      </c>
      <c r="S31" s="32"/>
      <c r="T31" s="34"/>
      <c r="V31" s="32"/>
    </row>
    <row r="32" customFormat="false" ht="12.8" hidden="false" customHeight="false" outlineLevel="0" collapsed="false">
      <c r="A32" s="25" t="s">
        <v>63</v>
      </c>
      <c r="B32" s="27" t="s">
        <v>64</v>
      </c>
      <c r="C32" s="36" t="s">
        <v>65</v>
      </c>
      <c r="D32" s="27" t="n">
        <v>12</v>
      </c>
      <c r="E32" s="35" t="n">
        <v>40</v>
      </c>
      <c r="F32" s="28" t="n">
        <f aca="false">ROUND($E32*$B$69,2)</f>
        <v>174</v>
      </c>
      <c r="G32" s="28" t="n">
        <f aca="false">F32*D32</f>
        <v>2088</v>
      </c>
      <c r="H32" s="28" t="n">
        <v>16</v>
      </c>
      <c r="I32" s="28" t="n">
        <f aca="false">H32*D32</f>
        <v>192</v>
      </c>
      <c r="J32" s="33" t="n">
        <f aca="false">$J$15</f>
        <v>0</v>
      </c>
      <c r="K32" s="33" t="n">
        <f aca="false">$K$15</f>
        <v>0</v>
      </c>
      <c r="L32" s="30" t="n">
        <f aca="false">ROUND(F32*J32+H32*K32,2)</f>
        <v>0</v>
      </c>
      <c r="M32" s="30" t="n">
        <f aca="false">L32*1.21</f>
        <v>0</v>
      </c>
      <c r="N32" s="30" t="n">
        <f aca="false">ROUND(L32*D32,2)</f>
        <v>0</v>
      </c>
      <c r="O32" s="30" t="n">
        <f aca="false">N32*1.21</f>
        <v>0</v>
      </c>
      <c r="P32" s="31" t="str">
        <f aca="false">C32</f>
        <v>104.3260.22700</v>
      </c>
      <c r="Q32" s="32" t="n">
        <f aca="false">N32</f>
        <v>0</v>
      </c>
      <c r="R32" s="32" t="n">
        <f aca="false">O32</f>
        <v>0</v>
      </c>
      <c r="S32" s="32"/>
      <c r="T32" s="34"/>
      <c r="V32" s="32"/>
    </row>
    <row r="33" customFormat="false" ht="12.8" hidden="false" customHeight="false" outlineLevel="0" collapsed="false">
      <c r="A33" s="25" t="s">
        <v>66</v>
      </c>
      <c r="B33" s="27" t="s">
        <v>67</v>
      </c>
      <c r="C33" s="27" t="s">
        <v>68</v>
      </c>
      <c r="D33" s="27" t="n">
        <v>12</v>
      </c>
      <c r="E33" s="28" t="n">
        <v>5</v>
      </c>
      <c r="F33" s="28" t="n">
        <f aca="false">ROUND($E33*$B$69,2)</f>
        <v>21.75</v>
      </c>
      <c r="G33" s="28" t="n">
        <f aca="false">F33*D33</f>
        <v>261</v>
      </c>
      <c r="H33" s="28" t="n">
        <v>5</v>
      </c>
      <c r="I33" s="28" t="n">
        <f aca="false">H33*D33</f>
        <v>60</v>
      </c>
      <c r="J33" s="33" t="n">
        <f aca="false">$J$15</f>
        <v>0</v>
      </c>
      <c r="K33" s="33" t="n">
        <f aca="false">$K$15</f>
        <v>0</v>
      </c>
      <c r="L33" s="30" t="n">
        <f aca="false">ROUND(F33*J33+H33*K33,2)</f>
        <v>0</v>
      </c>
      <c r="M33" s="30" t="n">
        <f aca="false">L33*1.21</f>
        <v>0</v>
      </c>
      <c r="N33" s="30" t="n">
        <f aca="false">ROUND(L33*D33,2)</f>
        <v>0</v>
      </c>
      <c r="O33" s="30" t="n">
        <f aca="false">N33*1.21</f>
        <v>0</v>
      </c>
      <c r="P33" s="31" t="str">
        <f aca="false">C33</f>
        <v>104.2314.22700</v>
      </c>
      <c r="Q33" s="32" t="n">
        <f aca="false">N33</f>
        <v>0</v>
      </c>
      <c r="R33" s="32" t="n">
        <f aca="false">O33</f>
        <v>0</v>
      </c>
      <c r="S33" s="32"/>
      <c r="T33" s="34"/>
      <c r="V33" s="32"/>
    </row>
    <row r="34" customFormat="false" ht="12.8" hidden="false" customHeight="false" outlineLevel="0" collapsed="false">
      <c r="A34" s="25" t="s">
        <v>69</v>
      </c>
      <c r="B34" s="27" t="s">
        <v>70</v>
      </c>
      <c r="C34" s="27" t="s">
        <v>71</v>
      </c>
      <c r="D34" s="27" t="n">
        <v>12</v>
      </c>
      <c r="E34" s="28" t="n">
        <v>5</v>
      </c>
      <c r="F34" s="28" t="n">
        <f aca="false">ROUND($E34*$B$69,2)</f>
        <v>21.75</v>
      </c>
      <c r="G34" s="28" t="n">
        <f aca="false">F34*D34</f>
        <v>261</v>
      </c>
      <c r="H34" s="35" t="n">
        <v>1.5</v>
      </c>
      <c r="I34" s="28" t="n">
        <f aca="false">H34*D34</f>
        <v>18</v>
      </c>
      <c r="J34" s="33" t="n">
        <f aca="false">$J$15</f>
        <v>0</v>
      </c>
      <c r="K34" s="33" t="n">
        <f aca="false">$K$15</f>
        <v>0</v>
      </c>
      <c r="L34" s="30" t="n">
        <f aca="false">ROUND(F34*J34+H34*K34,2)</f>
        <v>0</v>
      </c>
      <c r="M34" s="30" t="n">
        <f aca="false">L34*1.21</f>
        <v>0</v>
      </c>
      <c r="N34" s="30" t="n">
        <f aca="false">ROUND(L34*D34,2)</f>
        <v>0</v>
      </c>
      <c r="O34" s="30" t="n">
        <f aca="false">N34*1.21</f>
        <v>0</v>
      </c>
      <c r="P34" s="31"/>
      <c r="S34" s="32"/>
      <c r="T34" s="34"/>
      <c r="V34" s="32"/>
    </row>
    <row r="35" customFormat="false" ht="12.8" hidden="false" customHeight="false" outlineLevel="0" collapsed="false">
      <c r="A35" s="25" t="s">
        <v>72</v>
      </c>
      <c r="B35" s="27" t="s">
        <v>73</v>
      </c>
      <c r="C35" s="27" t="str">
        <f aca="false">C34</f>
        <v>104.2317.22700</v>
      </c>
      <c r="D35" s="27" t="n">
        <v>12</v>
      </c>
      <c r="E35" s="28" t="n">
        <v>10</v>
      </c>
      <c r="F35" s="28" t="n">
        <f aca="false">ROUND($E35*$B$69,2)</f>
        <v>43.5</v>
      </c>
      <c r="G35" s="28" t="n">
        <f aca="false">F35*D35</f>
        <v>522</v>
      </c>
      <c r="H35" s="28" t="n">
        <v>6</v>
      </c>
      <c r="I35" s="28" t="n">
        <f aca="false">H35*D35</f>
        <v>72</v>
      </c>
      <c r="J35" s="33" t="n">
        <f aca="false">$J$15</f>
        <v>0</v>
      </c>
      <c r="K35" s="33" t="n">
        <f aca="false">$K$15</f>
        <v>0</v>
      </c>
      <c r="L35" s="30" t="n">
        <f aca="false">ROUND(F35*J35+H35*K35,2)</f>
        <v>0</v>
      </c>
      <c r="M35" s="30" t="n">
        <f aca="false">L35*1.21</f>
        <v>0</v>
      </c>
      <c r="N35" s="30" t="n">
        <f aca="false">ROUND(L35*D35,2)</f>
        <v>0</v>
      </c>
      <c r="O35" s="30" t="n">
        <f aca="false">N35*1.21</f>
        <v>0</v>
      </c>
      <c r="P35" s="31" t="str">
        <f aca="false">C35</f>
        <v>104.2317.22700</v>
      </c>
      <c r="Q35" s="32" t="n">
        <f aca="false">SUM(N34:N35)</f>
        <v>0</v>
      </c>
      <c r="R35" s="32" t="n">
        <f aca="false">SUM(O34:O35)</f>
        <v>0</v>
      </c>
      <c r="S35" s="32"/>
      <c r="T35" s="34"/>
      <c r="V35" s="32"/>
    </row>
    <row r="36" customFormat="false" ht="12.8" hidden="false" customHeight="false" outlineLevel="0" collapsed="false">
      <c r="A36" s="25" t="s">
        <v>74</v>
      </c>
      <c r="B36" s="27" t="s">
        <v>75</v>
      </c>
      <c r="C36" s="27" t="s">
        <v>76</v>
      </c>
      <c r="D36" s="27" t="n">
        <v>11</v>
      </c>
      <c r="E36" s="28" t="n">
        <v>65</v>
      </c>
      <c r="F36" s="28" t="n">
        <f aca="false">ROUND($E36*$B$69,2)</f>
        <v>282.75</v>
      </c>
      <c r="G36" s="28" t="n">
        <f aca="false">F36*D36</f>
        <v>3110.25</v>
      </c>
      <c r="H36" s="35" t="n">
        <v>14</v>
      </c>
      <c r="I36" s="28" t="n">
        <f aca="false">H36*D36</f>
        <v>154</v>
      </c>
      <c r="J36" s="33" t="n">
        <f aca="false">$J$15</f>
        <v>0</v>
      </c>
      <c r="K36" s="33" t="n">
        <f aca="false">$K$15</f>
        <v>0</v>
      </c>
      <c r="L36" s="30" t="n">
        <f aca="false">ROUND(F36*J36+H36*K36,2)</f>
        <v>0</v>
      </c>
      <c r="M36" s="30" t="n">
        <f aca="false">L36*1.21</f>
        <v>0</v>
      </c>
      <c r="N36" s="30" t="n">
        <f aca="false">ROUND(L36*D36,2)</f>
        <v>0</v>
      </c>
      <c r="O36" s="30" t="n">
        <f aca="false">N36*1.21</f>
        <v>0</v>
      </c>
      <c r="P36" s="31" t="str">
        <f aca="false">C36</f>
        <v>104.3230.22700</v>
      </c>
      <c r="Q36" s="32" t="n">
        <f aca="false">N36</f>
        <v>0</v>
      </c>
      <c r="R36" s="32" t="n">
        <f aca="false">O36</f>
        <v>0</v>
      </c>
      <c r="S36" s="32"/>
      <c r="T36" s="34"/>
      <c r="V36" s="32"/>
    </row>
    <row r="37" customFormat="false" ht="12.8" hidden="false" customHeight="false" outlineLevel="0" collapsed="false">
      <c r="A37" s="25" t="s">
        <v>77</v>
      </c>
      <c r="B37" s="27" t="s">
        <v>78</v>
      </c>
      <c r="C37" s="27" t="s">
        <v>79</v>
      </c>
      <c r="D37" s="27" t="n">
        <v>12</v>
      </c>
      <c r="E37" s="28" t="n">
        <v>75</v>
      </c>
      <c r="F37" s="28" t="n">
        <f aca="false">ROUND($E37*$B$69,2)</f>
        <v>326.25</v>
      </c>
      <c r="G37" s="28" t="n">
        <f aca="false">F37*D37</f>
        <v>3915</v>
      </c>
      <c r="H37" s="35" t="n">
        <v>30</v>
      </c>
      <c r="I37" s="28" t="n">
        <f aca="false">H37*D37</f>
        <v>360</v>
      </c>
      <c r="J37" s="33" t="n">
        <f aca="false">$J$15</f>
        <v>0</v>
      </c>
      <c r="K37" s="33" t="n">
        <f aca="false">$K$15</f>
        <v>0</v>
      </c>
      <c r="L37" s="30" t="n">
        <f aca="false">ROUND(F37*J37+H37*K37,2)</f>
        <v>0</v>
      </c>
      <c r="M37" s="30" t="n">
        <f aca="false">L37*1.21</f>
        <v>0</v>
      </c>
      <c r="N37" s="30" t="n">
        <f aca="false">ROUND(L37*D37,2)</f>
        <v>0</v>
      </c>
      <c r="O37" s="30" t="n">
        <f aca="false">N37*1.21</f>
        <v>0</v>
      </c>
      <c r="P37" s="31"/>
      <c r="S37" s="32"/>
      <c r="T37" s="34"/>
      <c r="V37" s="32"/>
    </row>
    <row r="38" customFormat="false" ht="12.8" hidden="false" customHeight="false" outlineLevel="0" collapsed="false">
      <c r="A38" s="25" t="s">
        <v>80</v>
      </c>
      <c r="B38" s="27" t="s">
        <v>81</v>
      </c>
      <c r="C38" s="27" t="str">
        <f aca="false">C37</f>
        <v>104.3231.22700</v>
      </c>
      <c r="D38" s="27" t="n">
        <v>12</v>
      </c>
      <c r="E38" s="35" t="n">
        <v>108</v>
      </c>
      <c r="F38" s="28" t="n">
        <f aca="false">ROUND($E38*$B$69,2)</f>
        <v>469.8</v>
      </c>
      <c r="G38" s="28" t="n">
        <f aca="false">F38*D38</f>
        <v>5637.6</v>
      </c>
      <c r="H38" s="35" t="n">
        <v>20</v>
      </c>
      <c r="I38" s="28" t="n">
        <f aca="false">H38*D38</f>
        <v>240</v>
      </c>
      <c r="J38" s="33" t="n">
        <f aca="false">$J$15</f>
        <v>0</v>
      </c>
      <c r="K38" s="33" t="n">
        <f aca="false">$K$15</f>
        <v>0</v>
      </c>
      <c r="L38" s="30" t="n">
        <f aca="false">ROUND(F38*J38+H38*K38,2)</f>
        <v>0</v>
      </c>
      <c r="M38" s="30" t="n">
        <f aca="false">L38*1.21</f>
        <v>0</v>
      </c>
      <c r="N38" s="30" t="n">
        <f aca="false">ROUND(L38*D38,2)</f>
        <v>0</v>
      </c>
      <c r="O38" s="30" t="n">
        <f aca="false">N38*1.21</f>
        <v>0</v>
      </c>
      <c r="P38" s="31"/>
      <c r="S38" s="32"/>
      <c r="T38" s="34"/>
      <c r="V38" s="32"/>
    </row>
    <row r="39" customFormat="false" ht="12.8" hidden="false" customHeight="false" outlineLevel="0" collapsed="false">
      <c r="A39" s="25" t="s">
        <v>82</v>
      </c>
      <c r="B39" s="27" t="s">
        <v>83</v>
      </c>
      <c r="C39" s="27" t="str">
        <f aca="false">C38</f>
        <v>104.3231.22700</v>
      </c>
      <c r="D39" s="27" t="n">
        <v>12</v>
      </c>
      <c r="E39" s="28" t="n">
        <v>127.5</v>
      </c>
      <c r="F39" s="28" t="n">
        <f aca="false">ROUND($E39*$B$69,2)</f>
        <v>554.63</v>
      </c>
      <c r="G39" s="28" t="n">
        <f aca="false">F39*D39</f>
        <v>6655.56</v>
      </c>
      <c r="H39" s="35" t="n">
        <v>45</v>
      </c>
      <c r="I39" s="28" t="n">
        <f aca="false">H39*D39</f>
        <v>540</v>
      </c>
      <c r="J39" s="33" t="n">
        <f aca="false">$J$15</f>
        <v>0</v>
      </c>
      <c r="K39" s="33" t="n">
        <f aca="false">$K$15</f>
        <v>0</v>
      </c>
      <c r="L39" s="30" t="n">
        <f aca="false">ROUND(F39*J39+H39*K39,2)</f>
        <v>0</v>
      </c>
      <c r="M39" s="30" t="n">
        <f aca="false">L39*1.21</f>
        <v>0</v>
      </c>
      <c r="N39" s="30" t="n">
        <f aca="false">ROUND(L39*D39,2)</f>
        <v>0</v>
      </c>
      <c r="O39" s="30" t="n">
        <f aca="false">N39*1.21</f>
        <v>0</v>
      </c>
      <c r="P39" s="31"/>
      <c r="S39" s="32"/>
      <c r="T39" s="34"/>
      <c r="V39" s="32"/>
    </row>
    <row r="40" customFormat="false" ht="12.8" hidden="false" customHeight="false" outlineLevel="0" collapsed="false">
      <c r="A40" s="25" t="s">
        <v>84</v>
      </c>
      <c r="B40" s="27" t="s">
        <v>85</v>
      </c>
      <c r="C40" s="27" t="str">
        <f aca="false">C39</f>
        <v>104.3231.22700</v>
      </c>
      <c r="D40" s="27" t="n">
        <v>12</v>
      </c>
      <c r="E40" s="35" t="n">
        <v>145</v>
      </c>
      <c r="F40" s="28" t="n">
        <f aca="false">ROUND($E40*$B$69,2)</f>
        <v>630.75</v>
      </c>
      <c r="G40" s="28" t="n">
        <f aca="false">F40*D40</f>
        <v>7569</v>
      </c>
      <c r="H40" s="35" t="n">
        <v>30</v>
      </c>
      <c r="I40" s="28" t="n">
        <f aca="false">H40*D40</f>
        <v>360</v>
      </c>
      <c r="J40" s="33" t="n">
        <f aca="false">$J$15</f>
        <v>0</v>
      </c>
      <c r="K40" s="33" t="n">
        <f aca="false">$K$15</f>
        <v>0</v>
      </c>
      <c r="L40" s="30" t="n">
        <f aca="false">ROUND(F40*J40+H40*K40,2)</f>
        <v>0</v>
      </c>
      <c r="M40" s="30" t="n">
        <f aca="false">L40*1.21</f>
        <v>0</v>
      </c>
      <c r="N40" s="30" t="n">
        <f aca="false">ROUND(L40*D40,2)</f>
        <v>0</v>
      </c>
      <c r="O40" s="30" t="n">
        <f aca="false">N40*1.21</f>
        <v>0</v>
      </c>
      <c r="P40" s="31" t="str">
        <f aca="false">C40</f>
        <v>104.3231.22700</v>
      </c>
      <c r="Q40" s="32" t="n">
        <f aca="false">SUM(N37:N40)</f>
        <v>0</v>
      </c>
      <c r="R40" s="32" t="n">
        <f aca="false">SUM(O37:O40)</f>
        <v>0</v>
      </c>
      <c r="S40" s="32"/>
      <c r="T40" s="34"/>
      <c r="V40" s="32"/>
    </row>
    <row r="41" customFormat="false" ht="12.8" hidden="false" customHeight="false" outlineLevel="0" collapsed="false">
      <c r="A41" s="25" t="s">
        <v>86</v>
      </c>
      <c r="B41" s="27" t="s">
        <v>87</v>
      </c>
      <c r="C41" s="27" t="s">
        <v>88</v>
      </c>
      <c r="D41" s="27" t="n">
        <v>11</v>
      </c>
      <c r="E41" s="28" t="n">
        <v>20</v>
      </c>
      <c r="F41" s="28" t="n">
        <f aca="false">ROUND($E41*$B$69,2)</f>
        <v>87</v>
      </c>
      <c r="G41" s="28" t="n">
        <f aca="false">F41*D41</f>
        <v>957</v>
      </c>
      <c r="H41" s="28" t="n">
        <v>8</v>
      </c>
      <c r="I41" s="28" t="n">
        <f aca="false">H41*D41</f>
        <v>88</v>
      </c>
      <c r="J41" s="33" t="n">
        <f aca="false">$J$15</f>
        <v>0</v>
      </c>
      <c r="K41" s="33" t="n">
        <f aca="false">$K$15</f>
        <v>0</v>
      </c>
      <c r="L41" s="30" t="n">
        <f aca="false">ROUND(F41*J41+H41*K41,2)</f>
        <v>0</v>
      </c>
      <c r="M41" s="30" t="n">
        <f aca="false">L41*1.21</f>
        <v>0</v>
      </c>
      <c r="N41" s="30" t="n">
        <f aca="false">ROUND(L41*D41,2)</f>
        <v>0</v>
      </c>
      <c r="O41" s="30" t="n">
        <f aca="false">N41*1.21</f>
        <v>0</v>
      </c>
      <c r="P41" s="31" t="str">
        <f aca="false">C41</f>
        <v>104.3261.22700</v>
      </c>
      <c r="Q41" s="32" t="n">
        <f aca="false">N41</f>
        <v>0</v>
      </c>
      <c r="R41" s="32" t="n">
        <f aca="false">O41</f>
        <v>0</v>
      </c>
      <c r="S41" s="32"/>
      <c r="T41" s="34"/>
      <c r="V41" s="32"/>
    </row>
    <row r="42" customFormat="false" ht="12.8" hidden="false" customHeight="false" outlineLevel="0" collapsed="false">
      <c r="A42" s="25" t="s">
        <v>89</v>
      </c>
      <c r="B42" s="27" t="s">
        <v>90</v>
      </c>
      <c r="C42" s="27" t="s">
        <v>91</v>
      </c>
      <c r="D42" s="27" t="n">
        <v>12</v>
      </c>
      <c r="E42" s="28" t="n">
        <v>45</v>
      </c>
      <c r="F42" s="28" t="n">
        <f aca="false">ROUND($E42*$B$69,2)</f>
        <v>195.75</v>
      </c>
      <c r="G42" s="28" t="n">
        <f aca="false">F42*D42</f>
        <v>2349</v>
      </c>
      <c r="H42" s="28" t="n">
        <v>24</v>
      </c>
      <c r="I42" s="28" t="n">
        <f aca="false">H42*D42</f>
        <v>288</v>
      </c>
      <c r="J42" s="33" t="n">
        <f aca="false">$J$15</f>
        <v>0</v>
      </c>
      <c r="K42" s="33" t="n">
        <f aca="false">$K$15</f>
        <v>0</v>
      </c>
      <c r="L42" s="30" t="n">
        <f aca="false">ROUND(F42*J42+H42*K42,2)</f>
        <v>0</v>
      </c>
      <c r="M42" s="30" t="n">
        <f aca="false">L42*1.21</f>
        <v>0</v>
      </c>
      <c r="N42" s="30" t="n">
        <f aca="false">ROUND(L42*D42,2)</f>
        <v>0</v>
      </c>
      <c r="O42" s="30" t="n">
        <f aca="false">N42*1.21</f>
        <v>0</v>
      </c>
      <c r="P42" s="31" t="str">
        <f aca="false">C42</f>
        <v>104.2410.22700</v>
      </c>
      <c r="Q42" s="32" t="n">
        <f aca="false">N42</f>
        <v>0</v>
      </c>
      <c r="R42" s="32" t="n">
        <f aca="false">O42</f>
        <v>0</v>
      </c>
      <c r="S42" s="32"/>
      <c r="T42" s="34"/>
      <c r="V42" s="32"/>
    </row>
    <row r="43" customFormat="false" ht="12.8" hidden="false" customHeight="false" outlineLevel="0" collapsed="false">
      <c r="A43" s="25" t="s">
        <v>92</v>
      </c>
      <c r="B43" s="26" t="s">
        <v>93</v>
      </c>
      <c r="C43" s="27" t="s">
        <v>94</v>
      </c>
      <c r="D43" s="37" t="n">
        <v>4</v>
      </c>
      <c r="E43" s="28" t="n">
        <v>1</v>
      </c>
      <c r="F43" s="28" t="n">
        <f aca="false">ROUND($E43*$B$69,2)</f>
        <v>4.35</v>
      </c>
      <c r="G43" s="28" t="n">
        <f aca="false">F43*D43</f>
        <v>17.4</v>
      </c>
      <c r="H43" s="28" t="n">
        <v>0.5</v>
      </c>
      <c r="I43" s="28" t="n">
        <f aca="false">H43*D43</f>
        <v>2</v>
      </c>
      <c r="J43" s="33" t="n">
        <f aca="false">$J$15</f>
        <v>0</v>
      </c>
      <c r="K43" s="33" t="n">
        <f aca="false">$K$15</f>
        <v>0</v>
      </c>
      <c r="L43" s="30" t="n">
        <f aca="false">ROUND(F43*J43+H43*K43,2)</f>
        <v>0</v>
      </c>
      <c r="M43" s="30" t="n">
        <f aca="false">L43*1.21</f>
        <v>0</v>
      </c>
      <c r="N43" s="30" t="n">
        <f aca="false">ROUND(L43*D43,2)</f>
        <v>0</v>
      </c>
      <c r="O43" s="30" t="n">
        <f aca="false">N43*1.21</f>
        <v>0</v>
      </c>
      <c r="P43" s="31"/>
      <c r="S43" s="32"/>
      <c r="T43" s="34"/>
      <c r="V43" s="32"/>
    </row>
    <row r="44" customFormat="false" ht="12.8" hidden="false" customHeight="false" outlineLevel="0" collapsed="false">
      <c r="A44" s="25" t="s">
        <v>95</v>
      </c>
      <c r="B44" s="26" t="s">
        <v>96</v>
      </c>
      <c r="C44" s="27" t="str">
        <f aca="false">C43</f>
        <v>104.9201.22700</v>
      </c>
      <c r="D44" s="37" t="n">
        <v>4</v>
      </c>
      <c r="E44" s="28" t="n">
        <v>1</v>
      </c>
      <c r="F44" s="28" t="n">
        <f aca="false">ROUND($E44*$B$69,2)</f>
        <v>4.35</v>
      </c>
      <c r="G44" s="28" t="n">
        <f aca="false">F44*D44</f>
        <v>17.4</v>
      </c>
      <c r="H44" s="28" t="n">
        <v>0.5</v>
      </c>
      <c r="I44" s="28" t="n">
        <f aca="false">H44*D44</f>
        <v>2</v>
      </c>
      <c r="J44" s="33" t="n">
        <f aca="false">$J$15</f>
        <v>0</v>
      </c>
      <c r="K44" s="33" t="n">
        <f aca="false">$K$15</f>
        <v>0</v>
      </c>
      <c r="L44" s="30" t="n">
        <f aca="false">ROUND(F44*J44+H44*K44,2)</f>
        <v>0</v>
      </c>
      <c r="M44" s="30" t="n">
        <f aca="false">L44*1.21</f>
        <v>0</v>
      </c>
      <c r="N44" s="30" t="n">
        <f aca="false">ROUND(L44*D44,2)</f>
        <v>0</v>
      </c>
      <c r="O44" s="30" t="n">
        <f aca="false">N44*1.21</f>
        <v>0</v>
      </c>
      <c r="P44" s="31"/>
      <c r="S44" s="32"/>
      <c r="T44" s="34"/>
      <c r="V44" s="32"/>
    </row>
    <row r="45" customFormat="false" ht="12.8" hidden="false" customHeight="false" outlineLevel="0" collapsed="false">
      <c r="A45" s="25" t="s">
        <v>97</v>
      </c>
      <c r="B45" s="27" t="s">
        <v>93</v>
      </c>
      <c r="C45" s="27" t="str">
        <f aca="false">C44</f>
        <v>104.9201.22700</v>
      </c>
      <c r="D45" s="38" t="n">
        <v>4</v>
      </c>
      <c r="E45" s="28" t="n">
        <v>14</v>
      </c>
      <c r="F45" s="28" t="n">
        <f aca="false">ROUND($E45*$B$69,2)</f>
        <v>60.9</v>
      </c>
      <c r="G45" s="28" t="n">
        <f aca="false">F45*D45</f>
        <v>243.6</v>
      </c>
      <c r="H45" s="28" t="n">
        <v>0</v>
      </c>
      <c r="I45" s="28" t="n">
        <f aca="false">H45*D45</f>
        <v>0</v>
      </c>
      <c r="J45" s="33" t="n">
        <f aca="false">$J$15</f>
        <v>0</v>
      </c>
      <c r="K45" s="33" t="n">
        <f aca="false">$K$15</f>
        <v>0</v>
      </c>
      <c r="L45" s="30" t="n">
        <f aca="false">ROUND(F45*J45+H45*K45,2)</f>
        <v>0</v>
      </c>
      <c r="M45" s="30" t="n">
        <f aca="false">L45*1.21</f>
        <v>0</v>
      </c>
      <c r="N45" s="30" t="n">
        <f aca="false">ROUND(L45*D45,2)</f>
        <v>0</v>
      </c>
      <c r="O45" s="30" t="n">
        <f aca="false">N45*1.21</f>
        <v>0</v>
      </c>
      <c r="P45" s="31"/>
      <c r="S45" s="32"/>
      <c r="T45" s="34"/>
      <c r="V45" s="32"/>
    </row>
    <row r="46" customFormat="false" ht="12.8" hidden="false" customHeight="false" outlineLevel="0" collapsed="false">
      <c r="A46" s="25" t="s">
        <v>98</v>
      </c>
      <c r="B46" s="27" t="s">
        <v>96</v>
      </c>
      <c r="C46" s="27" t="str">
        <f aca="false">C45</f>
        <v>104.9201.22700</v>
      </c>
      <c r="D46" s="38" t="n">
        <v>4</v>
      </c>
      <c r="E46" s="28" t="n">
        <v>14</v>
      </c>
      <c r="F46" s="28" t="n">
        <f aca="false">ROUND($E46*$B$69,2)</f>
        <v>60.9</v>
      </c>
      <c r="G46" s="28" t="n">
        <f aca="false">F46*D46</f>
        <v>243.6</v>
      </c>
      <c r="H46" s="28" t="n">
        <v>0</v>
      </c>
      <c r="I46" s="28" t="n">
        <f aca="false">H46*D46</f>
        <v>0</v>
      </c>
      <c r="J46" s="33" t="n">
        <f aca="false">$J$15</f>
        <v>0</v>
      </c>
      <c r="K46" s="33" t="n">
        <f aca="false">$K$15</f>
        <v>0</v>
      </c>
      <c r="L46" s="30" t="n">
        <f aca="false">ROUND(F46*J46+H46*K46,2)</f>
        <v>0</v>
      </c>
      <c r="M46" s="30" t="n">
        <f aca="false">L46*1.21</f>
        <v>0</v>
      </c>
      <c r="N46" s="30" t="n">
        <f aca="false">ROUND(L46*D46,2)</f>
        <v>0</v>
      </c>
      <c r="O46" s="30" t="n">
        <f aca="false">N46*1.21</f>
        <v>0</v>
      </c>
      <c r="P46" s="31"/>
      <c r="S46" s="32"/>
      <c r="T46" s="34"/>
      <c r="V46" s="32"/>
    </row>
    <row r="47" customFormat="false" ht="12.8" hidden="false" customHeight="false" outlineLevel="0" collapsed="false">
      <c r="A47" s="25" t="s">
        <v>99</v>
      </c>
      <c r="B47" s="27" t="s">
        <v>100</v>
      </c>
      <c r="C47" s="27" t="str">
        <f aca="false">C46</f>
        <v>104.9201.22700</v>
      </c>
      <c r="D47" s="27" t="n">
        <v>12</v>
      </c>
      <c r="E47" s="28" t="n">
        <v>1</v>
      </c>
      <c r="F47" s="28" t="n">
        <f aca="false">ROUND($E47*$B$69,2)</f>
        <v>4.35</v>
      </c>
      <c r="G47" s="28" t="n">
        <f aca="false">F47*D47</f>
        <v>52.2</v>
      </c>
      <c r="H47" s="28" t="n">
        <v>0</v>
      </c>
      <c r="I47" s="28" t="n">
        <f aca="false">H47*D47</f>
        <v>0</v>
      </c>
      <c r="J47" s="33" t="n">
        <f aca="false">$J$15</f>
        <v>0</v>
      </c>
      <c r="K47" s="33" t="n">
        <f aca="false">$K$15</f>
        <v>0</v>
      </c>
      <c r="L47" s="30" t="n">
        <f aca="false">ROUND(F47*J47+H47*K47,2)</f>
        <v>0</v>
      </c>
      <c r="M47" s="30" t="n">
        <f aca="false">L47*1.21</f>
        <v>0</v>
      </c>
      <c r="N47" s="30" t="n">
        <f aca="false">ROUND(L47*D47,2)</f>
        <v>0</v>
      </c>
      <c r="O47" s="30" t="n">
        <f aca="false">N47*1.21</f>
        <v>0</v>
      </c>
      <c r="P47" s="31"/>
      <c r="S47" s="32"/>
      <c r="T47" s="34"/>
      <c r="V47" s="32"/>
    </row>
    <row r="48" customFormat="false" ht="12.8" hidden="false" customHeight="false" outlineLevel="0" collapsed="false">
      <c r="A48" s="25" t="s">
        <v>101</v>
      </c>
      <c r="B48" s="27" t="s">
        <v>102</v>
      </c>
      <c r="C48" s="27" t="str">
        <f aca="false">C47</f>
        <v>104.9201.22700</v>
      </c>
      <c r="D48" s="27" t="n">
        <v>12</v>
      </c>
      <c r="E48" s="28" t="n">
        <v>20</v>
      </c>
      <c r="F48" s="28" t="n">
        <f aca="false">ROUND($E48*$B$69,2)</f>
        <v>87</v>
      </c>
      <c r="G48" s="28" t="n">
        <f aca="false">F48*D48</f>
        <v>1044</v>
      </c>
      <c r="H48" s="35" t="n">
        <v>3</v>
      </c>
      <c r="I48" s="28" t="n">
        <f aca="false">H48*D48</f>
        <v>36</v>
      </c>
      <c r="J48" s="33" t="n">
        <f aca="false">$J$15</f>
        <v>0</v>
      </c>
      <c r="K48" s="33" t="n">
        <f aca="false">$K$15</f>
        <v>0</v>
      </c>
      <c r="L48" s="30" t="n">
        <f aca="false">ROUND(F48*J48+H48*K48,2)</f>
        <v>0</v>
      </c>
      <c r="M48" s="30" t="n">
        <f aca="false">L48*1.21</f>
        <v>0</v>
      </c>
      <c r="N48" s="30" t="n">
        <f aca="false">ROUND(L48*D48,2)</f>
        <v>0</v>
      </c>
      <c r="O48" s="30" t="n">
        <f aca="false">N48*1.21</f>
        <v>0</v>
      </c>
      <c r="P48" s="31" t="str">
        <f aca="false">C48</f>
        <v>104.9201.22700</v>
      </c>
      <c r="Q48" s="32" t="n">
        <f aca="false">SUM(N43:N48)</f>
        <v>0</v>
      </c>
      <c r="R48" s="32" t="n">
        <f aca="false">SUM(O43:O48)</f>
        <v>0</v>
      </c>
      <c r="S48" s="32"/>
      <c r="T48" s="34"/>
      <c r="V48" s="32"/>
    </row>
    <row r="49" customFormat="false" ht="12.8" hidden="false" customHeight="false" outlineLevel="0" collapsed="false">
      <c r="A49" s="25" t="s">
        <v>103</v>
      </c>
      <c r="B49" s="27" t="s">
        <v>104</v>
      </c>
      <c r="C49" s="27" t="s">
        <v>105</v>
      </c>
      <c r="D49" s="27" t="n">
        <v>12</v>
      </c>
      <c r="E49" s="28" t="n">
        <v>77</v>
      </c>
      <c r="F49" s="28" t="n">
        <f aca="false">ROUND($E49*$B$69,2)</f>
        <v>334.95</v>
      </c>
      <c r="G49" s="28" t="n">
        <f aca="false">F49*D49</f>
        <v>4019.4</v>
      </c>
      <c r="H49" s="28" t="n">
        <v>34</v>
      </c>
      <c r="I49" s="28" t="n">
        <f aca="false">H49*D49</f>
        <v>408</v>
      </c>
      <c r="J49" s="33" t="n">
        <f aca="false">$J$15</f>
        <v>0</v>
      </c>
      <c r="K49" s="33" t="n">
        <f aca="false">$K$15</f>
        <v>0</v>
      </c>
      <c r="L49" s="30" t="n">
        <f aca="false">ROUND(F49*J49+H49*K49,2)</f>
        <v>0</v>
      </c>
      <c r="M49" s="30" t="n">
        <f aca="false">L49*1.21</f>
        <v>0</v>
      </c>
      <c r="N49" s="30" t="n">
        <f aca="false">ROUND(L49*D49,2)</f>
        <v>0</v>
      </c>
      <c r="O49" s="30" t="n">
        <f aca="false">N49*1.21</f>
        <v>0</v>
      </c>
      <c r="P49" s="31" t="str">
        <f aca="false">C49</f>
        <v>104.3420.22700</v>
      </c>
      <c r="Q49" s="32" t="n">
        <f aca="false">N49</f>
        <v>0</v>
      </c>
      <c r="R49" s="32" t="n">
        <f aca="false">O49</f>
        <v>0</v>
      </c>
      <c r="S49" s="32"/>
      <c r="T49" s="34"/>
      <c r="V49" s="32"/>
    </row>
    <row r="50" customFormat="false" ht="12.8" hidden="false" customHeight="false" outlineLevel="0" collapsed="false">
      <c r="A50" s="25" t="s">
        <v>106</v>
      </c>
      <c r="B50" s="27" t="s">
        <v>107</v>
      </c>
      <c r="C50" s="27" t="s">
        <v>108</v>
      </c>
      <c r="D50" s="27" t="n">
        <v>12</v>
      </c>
      <c r="E50" s="28" t="n">
        <v>78</v>
      </c>
      <c r="F50" s="28" t="n">
        <f aca="false">ROUND($E50*$B$69,2)</f>
        <v>339.3</v>
      </c>
      <c r="G50" s="28" t="n">
        <f aca="false">F50*D50</f>
        <v>4071.6</v>
      </c>
      <c r="H50" s="35" t="n">
        <v>20</v>
      </c>
      <c r="I50" s="28" t="n">
        <f aca="false">H50*D50</f>
        <v>240</v>
      </c>
      <c r="J50" s="33" t="n">
        <f aca="false">$J$15</f>
        <v>0</v>
      </c>
      <c r="K50" s="33" t="n">
        <f aca="false">$K$15</f>
        <v>0</v>
      </c>
      <c r="L50" s="30" t="n">
        <f aca="false">ROUND(F50*J50+H50*K50,2)</f>
        <v>0</v>
      </c>
      <c r="M50" s="30" t="n">
        <f aca="false">L50*1.21</f>
        <v>0</v>
      </c>
      <c r="N50" s="30" t="n">
        <f aca="false">ROUND(L50*D50,2)</f>
        <v>0</v>
      </c>
      <c r="O50" s="30" t="n">
        <f aca="false">N50*1.21</f>
        <v>0</v>
      </c>
      <c r="P50" s="31" t="str">
        <f aca="false">C50</f>
        <v>104.3421.22700</v>
      </c>
      <c r="Q50" s="32" t="n">
        <f aca="false">N50</f>
        <v>0</v>
      </c>
      <c r="R50" s="32" t="n">
        <f aca="false">O50</f>
        <v>0</v>
      </c>
      <c r="S50" s="32"/>
      <c r="T50" s="34"/>
      <c r="V50" s="32"/>
    </row>
    <row r="51" customFormat="false" ht="12.8" hidden="false" customHeight="false" outlineLevel="0" collapsed="false">
      <c r="A51" s="25" t="s">
        <v>109</v>
      </c>
      <c r="B51" s="27" t="s">
        <v>90</v>
      </c>
      <c r="C51" s="27" t="s">
        <v>110</v>
      </c>
      <c r="D51" s="27" t="n">
        <v>12</v>
      </c>
      <c r="E51" s="28" t="n">
        <v>33</v>
      </c>
      <c r="F51" s="28" t="n">
        <f aca="false">ROUND($E51*$B$69,2)</f>
        <v>143.55</v>
      </c>
      <c r="G51" s="28" t="n">
        <f aca="false">F51*D51</f>
        <v>1722.6</v>
      </c>
      <c r="H51" s="28" t="n">
        <v>7</v>
      </c>
      <c r="I51" s="28" t="n">
        <f aca="false">H51*D51</f>
        <v>84</v>
      </c>
      <c r="J51" s="33" t="n">
        <f aca="false">$J$15</f>
        <v>0</v>
      </c>
      <c r="K51" s="33" t="n">
        <f aca="false">$K$15</f>
        <v>0</v>
      </c>
      <c r="L51" s="30" t="n">
        <f aca="false">ROUND(F51*J51+H51*K51,2)</f>
        <v>0</v>
      </c>
      <c r="M51" s="30" t="n">
        <f aca="false">L51*1.21</f>
        <v>0</v>
      </c>
      <c r="N51" s="30" t="n">
        <f aca="false">ROUND(L51*D51,2)</f>
        <v>0</v>
      </c>
      <c r="O51" s="30" t="n">
        <f aca="false">N51*1.21</f>
        <v>0</v>
      </c>
      <c r="P51" s="31" t="str">
        <f aca="false">C51</f>
        <v>104.1300.22700</v>
      </c>
      <c r="Q51" s="32" t="n">
        <f aca="false">N51</f>
        <v>0</v>
      </c>
      <c r="R51" s="32" t="n">
        <f aca="false">O51</f>
        <v>0</v>
      </c>
      <c r="S51" s="32"/>
      <c r="T51" s="34"/>
      <c r="V51" s="32"/>
    </row>
    <row r="52" customFormat="false" ht="12.8" hidden="false" customHeight="false" outlineLevel="0" collapsed="false">
      <c r="A52" s="25" t="s">
        <v>111</v>
      </c>
      <c r="B52" s="27" t="s">
        <v>112</v>
      </c>
      <c r="C52" s="27" t="s">
        <v>113</v>
      </c>
      <c r="D52" s="27" t="n">
        <v>12</v>
      </c>
      <c r="E52" s="28" t="n">
        <v>3</v>
      </c>
      <c r="F52" s="28" t="n">
        <f aca="false">ROUND($E52*$B$69,2)</f>
        <v>13.05</v>
      </c>
      <c r="G52" s="28" t="n">
        <f aca="false">F52*D52</f>
        <v>156.6</v>
      </c>
      <c r="H52" s="28" t="n">
        <v>1</v>
      </c>
      <c r="I52" s="28" t="n">
        <f aca="false">H52*D52</f>
        <v>12</v>
      </c>
      <c r="J52" s="33" t="n">
        <f aca="false">$J$15</f>
        <v>0</v>
      </c>
      <c r="K52" s="33" t="n">
        <f aca="false">$K$15</f>
        <v>0</v>
      </c>
      <c r="L52" s="30" t="n">
        <f aca="false">ROUND(F52*J52+H52*K52,2)</f>
        <v>0</v>
      </c>
      <c r="M52" s="30" t="n">
        <f aca="false">L52*1.21</f>
        <v>0</v>
      </c>
      <c r="N52" s="30" t="n">
        <f aca="false">ROUND(L52*D52,2)</f>
        <v>0</v>
      </c>
      <c r="O52" s="30" t="n">
        <f aca="false">N52*1.21</f>
        <v>0</v>
      </c>
      <c r="P52" s="31" t="str">
        <f aca="false">C52</f>
        <v>104.1350.22700</v>
      </c>
      <c r="Q52" s="32" t="n">
        <f aca="false">N52</f>
        <v>0</v>
      </c>
      <c r="R52" s="32" t="n">
        <f aca="false">O52</f>
        <v>0</v>
      </c>
      <c r="S52" s="32"/>
      <c r="T52" s="34"/>
      <c r="V52" s="32"/>
    </row>
    <row r="53" customFormat="false" ht="12.8" hidden="false" customHeight="false" outlineLevel="0" collapsed="false">
      <c r="A53" s="25" t="s">
        <v>114</v>
      </c>
      <c r="B53" s="27" t="s">
        <v>115</v>
      </c>
      <c r="C53" s="27" t="s">
        <v>116</v>
      </c>
      <c r="D53" s="27" t="n">
        <v>12</v>
      </c>
      <c r="E53" s="28" t="n">
        <v>142.5</v>
      </c>
      <c r="F53" s="28" t="n">
        <f aca="false">ROUND($E53*$B$69,2)</f>
        <v>619.88</v>
      </c>
      <c r="G53" s="28" t="n">
        <f aca="false">F53*D53</f>
        <v>7438.56</v>
      </c>
      <c r="H53" s="28" t="n">
        <v>50</v>
      </c>
      <c r="I53" s="28" t="n">
        <f aca="false">H53*D53</f>
        <v>600</v>
      </c>
      <c r="J53" s="33" t="n">
        <f aca="false">$J$15</f>
        <v>0</v>
      </c>
      <c r="K53" s="33" t="n">
        <f aca="false">$K$15</f>
        <v>0</v>
      </c>
      <c r="L53" s="30" t="n">
        <f aca="false">ROUND(F53*J53+H53*K53,2)</f>
        <v>0</v>
      </c>
      <c r="M53" s="30" t="n">
        <f aca="false">L53*1.21</f>
        <v>0</v>
      </c>
      <c r="N53" s="30" t="n">
        <f aca="false">ROUND(L53*D53,2)</f>
        <v>0</v>
      </c>
      <c r="O53" s="30" t="n">
        <f aca="false">N53*1.21</f>
        <v>0</v>
      </c>
      <c r="P53" s="31" t="str">
        <f aca="false">C53</f>
        <v>104.9200.22700</v>
      </c>
      <c r="Q53" s="32" t="n">
        <f aca="false">N53</f>
        <v>0</v>
      </c>
      <c r="R53" s="32" t="n">
        <f aca="false">O53</f>
        <v>0</v>
      </c>
      <c r="S53" s="32"/>
      <c r="T53" s="34"/>
      <c r="V53" s="32"/>
    </row>
    <row r="54" customFormat="false" ht="12.8" hidden="false" customHeight="false" outlineLevel="0" collapsed="false">
      <c r="A54" s="25" t="s">
        <v>117</v>
      </c>
      <c r="B54" s="27" t="s">
        <v>118</v>
      </c>
      <c r="C54" s="27" t="s">
        <v>119</v>
      </c>
      <c r="D54" s="27" t="n">
        <v>12</v>
      </c>
      <c r="E54" s="28" t="n">
        <v>45</v>
      </c>
      <c r="F54" s="28" t="n">
        <f aca="false">ROUND($E54*$B$69,2)</f>
        <v>195.75</v>
      </c>
      <c r="G54" s="28" t="n">
        <f aca="false">F54*D54</f>
        <v>2349</v>
      </c>
      <c r="H54" s="28" t="n">
        <v>0</v>
      </c>
      <c r="I54" s="28" t="n">
        <f aca="false">H54*D54</f>
        <v>0</v>
      </c>
      <c r="J54" s="33" t="n">
        <f aca="false">$J$15</f>
        <v>0</v>
      </c>
      <c r="K54" s="33" t="n">
        <f aca="false">$K$15</f>
        <v>0</v>
      </c>
      <c r="L54" s="30" t="n">
        <f aca="false">ROUND(F54*J54+H54*K54,2)</f>
        <v>0</v>
      </c>
      <c r="M54" s="30" t="n">
        <f aca="false">L54*1.21</f>
        <v>0</v>
      </c>
      <c r="N54" s="30" t="n">
        <f aca="false">ROUND(L54*D54,2)</f>
        <v>0</v>
      </c>
      <c r="O54" s="30" t="n">
        <f aca="false">N54*1.21</f>
        <v>0</v>
      </c>
      <c r="P54" s="31"/>
      <c r="S54" s="32"/>
      <c r="T54" s="34"/>
      <c r="V54" s="32"/>
    </row>
    <row r="55" customFormat="false" ht="12.8" hidden="false" customHeight="false" outlineLevel="0" collapsed="false">
      <c r="A55" s="25" t="s">
        <v>120</v>
      </c>
      <c r="B55" s="27" t="s">
        <v>121</v>
      </c>
      <c r="C55" s="27" t="str">
        <f aca="false">C54</f>
        <v>104.3423.22700</v>
      </c>
      <c r="D55" s="27" t="n">
        <v>12</v>
      </c>
      <c r="E55" s="28" t="n">
        <v>3</v>
      </c>
      <c r="F55" s="28" t="n">
        <f aca="false">ROUND($E55*$B$69,2)</f>
        <v>13.05</v>
      </c>
      <c r="G55" s="28" t="n">
        <f aca="false">F55*D55</f>
        <v>156.6</v>
      </c>
      <c r="H55" s="28" t="n">
        <v>0</v>
      </c>
      <c r="I55" s="28" t="n">
        <f aca="false">H55*D55</f>
        <v>0</v>
      </c>
      <c r="J55" s="33" t="n">
        <f aca="false">$J$15</f>
        <v>0</v>
      </c>
      <c r="K55" s="33" t="n">
        <f aca="false">$K$15</f>
        <v>0</v>
      </c>
      <c r="L55" s="30" t="n">
        <f aca="false">ROUND(F55*J55+H55*K55,2)</f>
        <v>0</v>
      </c>
      <c r="M55" s="30" t="n">
        <f aca="false">L55*1.21</f>
        <v>0</v>
      </c>
      <c r="N55" s="30" t="n">
        <f aca="false">ROUND(L55*D55,2)</f>
        <v>0</v>
      </c>
      <c r="O55" s="30" t="n">
        <f aca="false">N55*1.21</f>
        <v>0</v>
      </c>
      <c r="P55" s="31"/>
      <c r="Q55" s="32"/>
      <c r="R55" s="32"/>
      <c r="S55" s="32"/>
      <c r="T55" s="34"/>
      <c r="V55" s="32"/>
    </row>
    <row r="56" customFormat="false" ht="12.8" hidden="false" customHeight="false" outlineLevel="0" collapsed="false">
      <c r="A56" s="25" t="s">
        <v>122</v>
      </c>
      <c r="B56" s="27" t="s">
        <v>123</v>
      </c>
      <c r="C56" s="27" t="str">
        <f aca="false">C55</f>
        <v>104.3423.22700</v>
      </c>
      <c r="D56" s="27" t="n">
        <v>12</v>
      </c>
      <c r="E56" s="28" t="n">
        <v>30</v>
      </c>
      <c r="F56" s="28" t="n">
        <f aca="false">ROUND($E56*$B$69,2)</f>
        <v>130.5</v>
      </c>
      <c r="G56" s="28" t="n">
        <f aca="false">F56*D56</f>
        <v>1566</v>
      </c>
      <c r="H56" s="28" t="n">
        <v>0</v>
      </c>
      <c r="I56" s="28" t="n">
        <f aca="false">H56*D56</f>
        <v>0</v>
      </c>
      <c r="J56" s="33" t="n">
        <f aca="false">$J$15</f>
        <v>0</v>
      </c>
      <c r="K56" s="33" t="n">
        <f aca="false">$K$15</f>
        <v>0</v>
      </c>
      <c r="L56" s="30" t="n">
        <f aca="false">ROUND(F56*J56+H56*K56,2)</f>
        <v>0</v>
      </c>
      <c r="M56" s="30" t="n">
        <f aca="false">L56*1.21</f>
        <v>0</v>
      </c>
      <c r="N56" s="30" t="n">
        <f aca="false">ROUND(L56*D56,2)</f>
        <v>0</v>
      </c>
      <c r="O56" s="30" t="n">
        <f aca="false">N56*1.21</f>
        <v>0</v>
      </c>
      <c r="P56" s="31" t="str">
        <f aca="false">C56</f>
        <v>104.3423.22700</v>
      </c>
      <c r="Q56" s="32" t="n">
        <f aca="false">SUM(N54:N56)</f>
        <v>0</v>
      </c>
      <c r="R56" s="32" t="n">
        <f aca="false">SUM(O54:O56)</f>
        <v>0</v>
      </c>
      <c r="S56" s="32"/>
      <c r="T56" s="34"/>
      <c r="V56" s="32"/>
    </row>
    <row r="57" customFormat="false" ht="12.8" hidden="false" customHeight="false" outlineLevel="0" collapsed="false">
      <c r="A57" s="25" t="s">
        <v>124</v>
      </c>
      <c r="B57" s="27" t="s">
        <v>125</v>
      </c>
      <c r="C57" s="27" t="s">
        <v>126</v>
      </c>
      <c r="D57" s="27" t="n">
        <v>12</v>
      </c>
      <c r="E57" s="28" t="n">
        <v>10</v>
      </c>
      <c r="F57" s="28" t="n">
        <f aca="false">ROUND($E57*$B$69,2)</f>
        <v>43.5</v>
      </c>
      <c r="G57" s="28" t="n">
        <f aca="false">F57*D57</f>
        <v>522</v>
      </c>
      <c r="H57" s="35" t="n">
        <v>2</v>
      </c>
      <c r="I57" s="28" t="n">
        <f aca="false">H57*D57</f>
        <v>24</v>
      </c>
      <c r="J57" s="33" t="n">
        <f aca="false">$J$15</f>
        <v>0</v>
      </c>
      <c r="K57" s="33" t="n">
        <f aca="false">$K$15</f>
        <v>0</v>
      </c>
      <c r="L57" s="30" t="n">
        <f aca="false">ROUND(F57*J57+H57*K57,2)</f>
        <v>0</v>
      </c>
      <c r="M57" s="30" t="n">
        <f aca="false">L57*1.21</f>
        <v>0</v>
      </c>
      <c r="N57" s="30" t="n">
        <f aca="false">ROUND(L57*D57,2)</f>
        <v>0</v>
      </c>
      <c r="O57" s="30" t="n">
        <f aca="false">N57*1.21</f>
        <v>0</v>
      </c>
      <c r="P57" s="31" t="str">
        <f aca="false">C57</f>
        <v>104.9290.22700</v>
      </c>
      <c r="Q57" s="32" t="n">
        <f aca="false">N57</f>
        <v>0</v>
      </c>
      <c r="R57" s="32" t="n">
        <f aca="false">O57</f>
        <v>0</v>
      </c>
      <c r="S57" s="32"/>
      <c r="T57" s="34"/>
      <c r="V57" s="32"/>
    </row>
    <row r="58" customFormat="false" ht="12.8" hidden="false" customHeight="false" outlineLevel="0" collapsed="false">
      <c r="A58" s="25" t="s">
        <v>127</v>
      </c>
      <c r="B58" s="27" t="s">
        <v>128</v>
      </c>
      <c r="C58" s="27" t="s">
        <v>129</v>
      </c>
      <c r="D58" s="27" t="n">
        <v>12</v>
      </c>
      <c r="E58" s="28" t="n">
        <v>30</v>
      </c>
      <c r="F58" s="28" t="n">
        <f aca="false">ROUND($E58*$B$69,2)</f>
        <v>130.5</v>
      </c>
      <c r="G58" s="28" t="n">
        <f aca="false">F58*D58</f>
        <v>1566</v>
      </c>
      <c r="H58" s="28" t="n">
        <v>325</v>
      </c>
      <c r="I58" s="28" t="n">
        <f aca="false">H58*D58</f>
        <v>3900</v>
      </c>
      <c r="J58" s="33" t="n">
        <f aca="false">$J$15</f>
        <v>0</v>
      </c>
      <c r="K58" s="33" t="n">
        <f aca="false">$K$15</f>
        <v>0</v>
      </c>
      <c r="L58" s="30" t="n">
        <f aca="false">ROUND(F58*J58+H58*K58,2)</f>
        <v>0</v>
      </c>
      <c r="M58" s="30" t="n">
        <f aca="false">L58*1.21</f>
        <v>0</v>
      </c>
      <c r="N58" s="30" t="n">
        <f aca="false">ROUND(L58*D58,2)</f>
        <v>0</v>
      </c>
      <c r="O58" s="30" t="n">
        <f aca="false">N58*1.21</f>
        <v>0</v>
      </c>
      <c r="P58" s="31" t="str">
        <f aca="false">C58</f>
        <v>104.4312.22700</v>
      </c>
      <c r="Q58" s="32" t="n">
        <f aca="false">N58</f>
        <v>0</v>
      </c>
      <c r="R58" s="32" t="n">
        <f aca="false">O58</f>
        <v>0</v>
      </c>
      <c r="S58" s="32"/>
      <c r="T58" s="34"/>
      <c r="V58" s="32"/>
    </row>
    <row r="59" customFormat="false" ht="12.8" hidden="false" customHeight="false" outlineLevel="0" collapsed="false">
      <c r="A59" s="25" t="s">
        <v>130</v>
      </c>
      <c r="B59" s="27" t="s">
        <v>131</v>
      </c>
      <c r="C59" s="27" t="s">
        <v>132</v>
      </c>
      <c r="D59" s="38" t="n">
        <v>12</v>
      </c>
      <c r="E59" s="35" t="n">
        <v>2</v>
      </c>
      <c r="F59" s="28" t="n">
        <f aca="false">ROUND($E59*$B$69,2)</f>
        <v>8.7</v>
      </c>
      <c r="G59" s="28" t="n">
        <f aca="false">F59*D59</f>
        <v>104.4</v>
      </c>
      <c r="H59" s="35" t="n">
        <v>0.5</v>
      </c>
      <c r="I59" s="28" t="n">
        <f aca="false">H59*D59</f>
        <v>6</v>
      </c>
      <c r="J59" s="33" t="n">
        <f aca="false">$J$15</f>
        <v>0</v>
      </c>
      <c r="K59" s="33" t="n">
        <f aca="false">$K$15</f>
        <v>0</v>
      </c>
      <c r="L59" s="30" t="n">
        <f aca="false">ROUND(F59*J59+H59*K59,2)</f>
        <v>0</v>
      </c>
      <c r="M59" s="30" t="n">
        <f aca="false">L59*1.21</f>
        <v>0</v>
      </c>
      <c r="N59" s="30" t="n">
        <f aca="false">ROUND(L59*D59,2)</f>
        <v>0</v>
      </c>
      <c r="O59" s="30" t="n">
        <f aca="false">N59*1.21</f>
        <v>0</v>
      </c>
      <c r="P59" s="31" t="str">
        <f aca="false">C59</f>
        <v>104.1721.22700</v>
      </c>
      <c r="Q59" s="32" t="n">
        <f aca="false">N59</f>
        <v>0</v>
      </c>
      <c r="R59" s="32" t="n">
        <f aca="false">O59</f>
        <v>0</v>
      </c>
      <c r="S59" s="32"/>
      <c r="T59" s="34"/>
      <c r="V59" s="32"/>
    </row>
    <row r="60" customFormat="false" ht="12.8" hidden="false" customHeight="false" outlineLevel="0" collapsed="false">
      <c r="A60" s="39"/>
      <c r="B60" s="40"/>
      <c r="C60" s="40"/>
      <c r="D60" s="41" t="n">
        <f aca="false">SUM(D15:D59)</f>
        <v>503</v>
      </c>
      <c r="E60" s="42"/>
      <c r="F60" s="42"/>
      <c r="G60" s="42"/>
      <c r="H60" s="40"/>
      <c r="I60" s="40"/>
      <c r="J60" s="43"/>
      <c r="K60" s="43"/>
      <c r="L60" s="44"/>
      <c r="M60" s="44"/>
      <c r="N60" s="44"/>
      <c r="O60" s="44"/>
      <c r="S60" s="34"/>
      <c r="T60" s="34"/>
      <c r="V60" s="32"/>
    </row>
    <row r="61" customFormat="false" ht="15.75" hidden="false" customHeight="false" outlineLevel="0" collapsed="false">
      <c r="B61" s="43"/>
      <c r="C61" s="45"/>
      <c r="D61" s="46" t="s">
        <v>133</v>
      </c>
      <c r="E61" s="47" t="n">
        <f aca="false">SUM(E15:E59)</f>
        <v>1367.5</v>
      </c>
      <c r="F61" s="48" t="n">
        <f aca="false">SUM(F15:F59)</f>
        <v>5948.65</v>
      </c>
      <c r="G61" s="48" t="n">
        <f aca="false">SUM(G15:G59)</f>
        <v>69893.92</v>
      </c>
      <c r="H61" s="48" t="n">
        <f aca="false">SUM(H15:H59)</f>
        <v>769.5</v>
      </c>
      <c r="I61" s="48" t="n">
        <f aca="false">SUM(I15:I59)</f>
        <v>9188</v>
      </c>
      <c r="J61" s="49"/>
      <c r="K61" s="49"/>
      <c r="L61" s="50" t="n">
        <f aca="false">SUM(L15:L59)</f>
        <v>0</v>
      </c>
      <c r="M61" s="51" t="n">
        <f aca="false">SUM(M15:M59)</f>
        <v>0</v>
      </c>
      <c r="N61" s="51" t="n">
        <f aca="false">SUM(N15:N59)</f>
        <v>0</v>
      </c>
      <c r="O61" s="51" t="n">
        <f aca="false">SUM(O15:O59)</f>
        <v>0</v>
      </c>
      <c r="P61" s="31" t="s">
        <v>134</v>
      </c>
      <c r="Q61" s="52" t="n">
        <f aca="false">SUM(Q16:Q59)</f>
        <v>0</v>
      </c>
      <c r="R61" s="52" t="n">
        <f aca="false">SUM(R16:R59)</f>
        <v>0</v>
      </c>
      <c r="S61" s="53"/>
      <c r="T61" s="53"/>
      <c r="V61" s="32"/>
    </row>
    <row r="62" customFormat="false" ht="12.75" hidden="false" customHeight="false" outlineLevel="0" collapsed="false">
      <c r="B62" s="54"/>
      <c r="C62" s="3"/>
      <c r="D62" s="3"/>
      <c r="E62" s="4"/>
      <c r="F62" s="4"/>
      <c r="G62" s="4"/>
      <c r="H62" s="3"/>
      <c r="I62" s="3"/>
      <c r="S62" s="34"/>
    </row>
    <row r="63" customFormat="false" ht="12.75" hidden="false" customHeight="false" outlineLevel="0" collapsed="false">
      <c r="B63" s="54"/>
      <c r="C63" s="3"/>
      <c r="D63" s="3"/>
      <c r="E63" s="4"/>
      <c r="F63" s="4"/>
      <c r="G63" s="4"/>
      <c r="H63" s="3"/>
      <c r="I63" s="3"/>
      <c r="S63" s="34"/>
    </row>
    <row r="64" customFormat="false" ht="12.75" hidden="false" customHeight="false" outlineLevel="0" collapsed="false">
      <c r="B64" s="54"/>
      <c r="C64" s="3"/>
      <c r="D64" s="3"/>
      <c r="E64" s="4"/>
      <c r="F64" s="4"/>
      <c r="G64" s="4"/>
      <c r="H64" s="3"/>
      <c r="I64" s="3"/>
      <c r="M64" s="32" t="n">
        <f aca="false">ROUND(L61*1.21,2)</f>
        <v>0</v>
      </c>
      <c r="O64" s="32" t="n">
        <f aca="false">N61*1.21</f>
        <v>0</v>
      </c>
      <c r="S64" s="34"/>
    </row>
    <row r="65" customFormat="false" ht="12.75" hidden="false" customHeight="false" outlineLevel="0" collapsed="false">
      <c r="A65" s="0" t="s">
        <v>135</v>
      </c>
      <c r="B65" s="54" t="n">
        <v>365</v>
      </c>
      <c r="C65" s="55" t="s">
        <v>136</v>
      </c>
      <c r="D65" s="3"/>
      <c r="S65" s="34"/>
    </row>
    <row r="66" customFormat="false" ht="12.75" hidden="false" customHeight="false" outlineLevel="0" collapsed="false">
      <c r="A66" s="0" t="s">
        <v>135</v>
      </c>
      <c r="B66" s="54" t="n">
        <v>12</v>
      </c>
      <c r="C66" s="55" t="s">
        <v>137</v>
      </c>
      <c r="D66" s="3"/>
      <c r="S66" s="34"/>
    </row>
    <row r="67" customFormat="false" ht="12.75" hidden="false" customHeight="false" outlineLevel="0" collapsed="false">
      <c r="A67" s="0" t="s">
        <v>138</v>
      </c>
      <c r="B67" s="54" t="n">
        <v>7</v>
      </c>
      <c r="C67" s="55" t="s">
        <v>136</v>
      </c>
      <c r="D67" s="3"/>
      <c r="S67" s="34"/>
    </row>
    <row r="68" customFormat="false" ht="12.75" hidden="false" customHeight="false" outlineLevel="0" collapsed="false">
      <c r="B68" s="54"/>
      <c r="C68" s="55"/>
      <c r="D68" s="3"/>
      <c r="S68" s="34"/>
    </row>
    <row r="69" customFormat="false" ht="12.75" hidden="false" customHeight="false" outlineLevel="0" collapsed="false">
      <c r="A69" s="0" t="s">
        <v>139</v>
      </c>
      <c r="B69" s="54" t="n">
        <v>4.35</v>
      </c>
      <c r="C69" s="55" t="s">
        <v>140</v>
      </c>
      <c r="D69" s="3"/>
      <c r="S69" s="34"/>
    </row>
    <row r="70" customFormat="false" ht="12.75" hidden="false" customHeight="false" outlineLevel="0" collapsed="false">
      <c r="A70" s="0" t="s">
        <v>139</v>
      </c>
      <c r="B70" s="54" t="n">
        <v>30.42</v>
      </c>
      <c r="C70" s="55" t="s">
        <v>136</v>
      </c>
      <c r="D70" s="3"/>
      <c r="E70" s="4"/>
      <c r="F70" s="4"/>
      <c r="G70" s="4"/>
      <c r="H70" s="3"/>
      <c r="I70" s="3"/>
      <c r="S70" s="34"/>
    </row>
    <row r="71" customFormat="false" ht="12.75" hidden="false" customHeight="false" outlineLevel="0" collapsed="false">
      <c r="A71" s="0" t="s">
        <v>141</v>
      </c>
      <c r="B71" s="54" t="n">
        <v>52.14</v>
      </c>
      <c r="C71" s="55" t="s">
        <v>140</v>
      </c>
      <c r="D71" s="3"/>
      <c r="E71" s="4"/>
      <c r="F71" s="4"/>
      <c r="G71" s="4"/>
      <c r="H71" s="3"/>
      <c r="I71" s="3"/>
      <c r="S71" s="34"/>
    </row>
    <row r="83" customFormat="false" ht="12.8" hidden="false" customHeight="false" outlineLevel="0" collapsed="false"/>
    <row r="84" customFormat="false" ht="12.8" hidden="false" customHeight="false" outlineLevel="0" collapsed="false"/>
    <row r="85" customFormat="false" ht="12.8" hidden="false" customHeight="false" outlineLevel="0" collapsed="false"/>
    <row r="86" customFormat="false" ht="12.8" hidden="false" customHeight="false" outlineLevel="0" collapsed="false"/>
    <row r="87" customFormat="false" ht="12.8" hidden="false" customHeight="false" outlineLevel="0" collapsed="false"/>
    <row r="88" customFormat="false" ht="12.8" hidden="false" customHeight="false" outlineLevel="0" collapsed="false"/>
    <row r="89" customFormat="false" ht="12.8" hidden="false" customHeight="false" outlineLevel="0" collapsed="false"/>
    <row r="90" customFormat="false" ht="12.8" hidden="false" customHeight="false" outlineLevel="0" collapsed="false"/>
    <row r="91" customFormat="false" ht="12.8" hidden="false" customHeight="false" outlineLevel="0" collapsed="false"/>
    <row r="92" customFormat="false" ht="12.8" hidden="false" customHeight="false" outlineLevel="0" collapsed="false"/>
    <row r="93" customFormat="false" ht="12.8" hidden="false" customHeight="false" outlineLevel="0" collapsed="false"/>
    <row r="94" customFormat="false" ht="12.8" hidden="false" customHeight="false" outlineLevel="0" collapsed="false"/>
    <row r="95" customFormat="false" ht="12.8" hidden="false" customHeight="false" outlineLevel="0" collapsed="false"/>
    <row r="96" customFormat="false" ht="12.8" hidden="false" customHeight="false" outlineLevel="0" collapsed="false"/>
    <row r="97" customFormat="false" ht="12.8" hidden="false" customHeight="false" outlineLevel="0" collapsed="false"/>
    <row r="98" customFormat="false" ht="12.8" hidden="false" customHeight="false" outlineLevel="0" collapsed="false"/>
    <row r="99" customFormat="false" ht="12.8" hidden="false" customHeight="false" outlineLevel="0" collapsed="false"/>
    <row r="100" customFormat="false" ht="12.8" hidden="false" customHeight="false" outlineLevel="0" collapsed="false"/>
    <row r="101" customFormat="false" ht="12.8" hidden="false" customHeight="false" outlineLevel="0" collapsed="false"/>
    <row r="102" customFormat="false" ht="12.8" hidden="false" customHeight="false" outlineLevel="0" collapsed="false"/>
    <row r="103" customFormat="false" ht="12.8" hidden="false" customHeight="false" outlineLevel="0" collapsed="false"/>
    <row r="104" customFormat="false" ht="12.8" hidden="false" customHeight="false" outlineLevel="0" collapsed="false"/>
    <row r="105" customFormat="false" ht="12.8" hidden="false" customHeight="false" outlineLevel="0" collapsed="false"/>
  </sheetData>
  <sheetProtection sheet="true" password="cca7" objects="true" scenarios="true"/>
  <mergeCells count="5">
    <mergeCell ref="E11:G13"/>
    <mergeCell ref="H11:I13"/>
    <mergeCell ref="J11:K13"/>
    <mergeCell ref="L11:M13"/>
    <mergeCell ref="N11:O13"/>
  </mergeCells>
  <printOptions headings="false" gridLines="false" gridLinesSet="true" horizontalCentered="false" verticalCentered="false"/>
  <pageMargins left="0.59375" right="0.202777777777778" top="1.025" bottom="1.025" header="0.7875" footer="0.7875"/>
  <pageSetup paperSize="8" scale="6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1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R35" activeCellId="0" sqref="R35"/>
    </sheetView>
  </sheetViews>
  <sheetFormatPr defaultRowHeight="12.75" zeroHeight="false" outlineLevelRow="0" outlineLevelCol="0"/>
  <cols>
    <col collapsed="false" customWidth="true" hidden="false" outlineLevel="0" max="1" min="1" style="0" width="43.29"/>
    <col collapsed="false" customWidth="true" hidden="false" outlineLevel="0" max="2" min="2" style="0" width="33.57"/>
    <col collapsed="false" customWidth="true" hidden="false" outlineLevel="0" max="3" min="3" style="0" width="22.7"/>
    <col collapsed="false" customWidth="true" hidden="false" outlineLevel="0" max="4" min="4" style="0" width="13.14"/>
    <col collapsed="false" customWidth="true" hidden="false" outlineLevel="0" max="5" min="5" style="0" width="22.28"/>
    <col collapsed="false" customWidth="true" hidden="false" outlineLevel="0" max="7" min="6" style="0" width="21.14"/>
    <col collapsed="false" customWidth="true" hidden="false" outlineLevel="0" max="8" min="8" style="0" width="25"/>
    <col collapsed="false" customWidth="true" hidden="false" outlineLevel="0" max="9" min="9" style="0" width="17.13"/>
    <col collapsed="false" customWidth="true" hidden="false" outlineLevel="0" max="10" min="10" style="0" width="25.14"/>
    <col collapsed="false" customWidth="true" hidden="false" outlineLevel="0" max="1025" min="11" style="0" width="8.54"/>
  </cols>
  <sheetData>
    <row r="1" customFormat="false" ht="12.75" hidden="false" customHeight="false" outlineLevel="0" collapsed="false">
      <c r="A1" s="1"/>
      <c r="B1" s="2"/>
      <c r="C1" s="3"/>
      <c r="D1" s="3"/>
    </row>
    <row r="2" customFormat="false" ht="12.75" hidden="false" customHeight="false" outlineLevel="0" collapsed="false">
      <c r="A2" s="1"/>
      <c r="B2" s="2"/>
      <c r="C2" s="3"/>
      <c r="D2" s="3"/>
    </row>
    <row r="3" customFormat="false" ht="12.75" hidden="false" customHeight="false" outlineLevel="0" collapsed="false">
      <c r="A3" s="1"/>
      <c r="B3" s="2"/>
      <c r="C3" s="3"/>
      <c r="D3" s="3"/>
    </row>
    <row r="4" customFormat="false" ht="12.75" hidden="false" customHeight="false" outlineLevel="0" collapsed="false">
      <c r="A4" s="1"/>
      <c r="B4" s="2"/>
      <c r="C4" s="3"/>
      <c r="D4" s="3"/>
    </row>
    <row r="5" customFormat="false" ht="12.75" hidden="false" customHeight="false" outlineLevel="0" collapsed="false">
      <c r="A5" s="1"/>
      <c r="B5" s="2"/>
      <c r="C5" s="3"/>
      <c r="D5" s="3"/>
    </row>
    <row r="6" customFormat="false" ht="12.75" hidden="false" customHeight="false" outlineLevel="0" collapsed="false">
      <c r="A6" s="1"/>
      <c r="B6" s="2"/>
      <c r="C6" s="3"/>
      <c r="D6" s="3"/>
    </row>
    <row r="7" customFormat="false" ht="12.8" hidden="false" customHeight="false" outlineLevel="0" collapsed="false">
      <c r="A7" s="1"/>
      <c r="B7" s="2"/>
      <c r="C7" s="3"/>
      <c r="D7" s="3"/>
    </row>
    <row r="8" customFormat="false" ht="12.75" hidden="false" customHeight="false" outlineLevel="0" collapsed="false">
      <c r="A8" s="1"/>
      <c r="B8" s="2"/>
      <c r="C8" s="3"/>
      <c r="D8" s="3"/>
    </row>
    <row r="9" customFormat="false" ht="12.75" hidden="false" customHeight="false" outlineLevel="0" collapsed="false">
      <c r="A9" s="1" t="s">
        <v>142</v>
      </c>
      <c r="B9" s="2" t="s">
        <v>143</v>
      </c>
      <c r="C9" s="56" t="s">
        <v>144</v>
      </c>
      <c r="D9" s="3"/>
    </row>
    <row r="10" customFormat="false" ht="12.75" hidden="false" customHeight="false" outlineLevel="0" collapsed="false">
      <c r="B10" s="54"/>
      <c r="C10" s="3"/>
      <c r="D10" s="3"/>
      <c r="F10" s="57"/>
      <c r="G10" s="57"/>
    </row>
    <row r="11" customFormat="false" ht="16.15" hidden="false" customHeight="true" outlineLevel="0" collapsed="false">
      <c r="A11" s="5"/>
      <c r="B11" s="6"/>
      <c r="C11" s="5"/>
      <c r="D11" s="8"/>
      <c r="E11" s="9" t="s">
        <v>4</v>
      </c>
      <c r="F11" s="10" t="s">
        <v>6</v>
      </c>
      <c r="G11" s="10"/>
    </row>
    <row r="12" customFormat="false" ht="30" hidden="false" customHeight="false" outlineLevel="0" collapsed="false">
      <c r="A12" s="11" t="s">
        <v>7</v>
      </c>
      <c r="B12" s="12" t="s">
        <v>8</v>
      </c>
      <c r="C12" s="12" t="s">
        <v>9</v>
      </c>
      <c r="D12" s="58" t="s">
        <v>15</v>
      </c>
      <c r="E12" s="9"/>
      <c r="F12" s="10"/>
      <c r="G12" s="10"/>
    </row>
    <row r="13" customFormat="false" ht="15" hidden="false" customHeight="false" outlineLevel="0" collapsed="false">
      <c r="A13" s="13"/>
      <c r="B13" s="14"/>
      <c r="C13" s="12" t="s">
        <v>11</v>
      </c>
      <c r="D13" s="12"/>
      <c r="E13" s="9"/>
      <c r="F13" s="10"/>
      <c r="G13" s="10"/>
    </row>
    <row r="14" customFormat="false" ht="33.75" hidden="false" customHeight="true" outlineLevel="0" collapsed="false">
      <c r="A14" s="15"/>
      <c r="B14" s="16"/>
      <c r="C14" s="15"/>
      <c r="D14" s="59"/>
      <c r="E14" s="60" t="s">
        <v>145</v>
      </c>
      <c r="F14" s="21" t="s">
        <v>19</v>
      </c>
      <c r="G14" s="22" t="s">
        <v>20</v>
      </c>
      <c r="H14" s="23" t="s">
        <v>21</v>
      </c>
      <c r="I14" s="24" t="s">
        <v>22</v>
      </c>
      <c r="J14" s="24" t="s">
        <v>23</v>
      </c>
      <c r="K14" s="24"/>
      <c r="L14" s="24"/>
    </row>
    <row r="15" customFormat="false" ht="13.25" hidden="false" customHeight="false" outlineLevel="0" collapsed="false">
      <c r="A15" s="25" t="s">
        <v>24</v>
      </c>
      <c r="B15" s="26" t="s">
        <v>25</v>
      </c>
      <c r="C15" s="27" t="s">
        <v>26</v>
      </c>
      <c r="D15" s="28" t="n">
        <v>40</v>
      </c>
      <c r="E15" s="29" t="n">
        <v>0</v>
      </c>
      <c r="F15" s="30" t="n">
        <f aca="false">E15*D15</f>
        <v>0</v>
      </c>
      <c r="G15" s="30" t="n">
        <f aca="false">ROUND(F15*1.21,2)</f>
        <v>0</v>
      </c>
      <c r="H15" s="31"/>
      <c r="K15" s="32"/>
      <c r="N15" s="32"/>
    </row>
    <row r="16" customFormat="false" ht="12.8" hidden="false" customHeight="false" outlineLevel="0" collapsed="false">
      <c r="A16" s="25" t="s">
        <v>27</v>
      </c>
      <c r="B16" s="27" t="s">
        <v>28</v>
      </c>
      <c r="C16" s="27" t="str">
        <f aca="false">C15</f>
        <v>104.3321.22700</v>
      </c>
      <c r="D16" s="28" t="n">
        <v>25</v>
      </c>
      <c r="E16" s="33" t="n">
        <f aca="false">$E$15</f>
        <v>0</v>
      </c>
      <c r="F16" s="30" t="n">
        <f aca="false">E16*D16</f>
        <v>0</v>
      </c>
      <c r="G16" s="30" t="n">
        <f aca="false">ROUND(F16*1.21,2)</f>
        <v>0</v>
      </c>
      <c r="H16" s="31" t="str">
        <f aca="false">C16</f>
        <v>104.3321.22700</v>
      </c>
      <c r="I16" s="32" t="n">
        <f aca="false">F15+F16</f>
        <v>0</v>
      </c>
      <c r="J16" s="32" t="n">
        <f aca="false">G15+G16</f>
        <v>0</v>
      </c>
      <c r="K16" s="32"/>
      <c r="L16" s="34"/>
      <c r="N16" s="32"/>
    </row>
    <row r="17" customFormat="false" ht="12.8" hidden="false" customHeight="false" outlineLevel="0" collapsed="false">
      <c r="A17" s="25" t="s">
        <v>29</v>
      </c>
      <c r="B17" s="27" t="s">
        <v>30</v>
      </c>
      <c r="C17" s="27" t="s">
        <v>31</v>
      </c>
      <c r="D17" s="28" t="n">
        <v>16</v>
      </c>
      <c r="E17" s="33" t="n">
        <f aca="false">$E$15</f>
        <v>0</v>
      </c>
      <c r="F17" s="30" t="n">
        <f aca="false">E17*D17</f>
        <v>0</v>
      </c>
      <c r="G17" s="30" t="n">
        <f aca="false">ROUND(F17*1.21,2)</f>
        <v>0</v>
      </c>
      <c r="H17" s="31" t="str">
        <f aca="false">C17</f>
        <v>104.3330.22700</v>
      </c>
      <c r="I17" s="32" t="n">
        <f aca="false">F17</f>
        <v>0</v>
      </c>
      <c r="J17" s="32" t="n">
        <f aca="false">G17</f>
        <v>0</v>
      </c>
      <c r="K17" s="32"/>
      <c r="L17" s="34"/>
      <c r="N17" s="32"/>
    </row>
    <row r="18" customFormat="false" ht="12.8" hidden="false" customHeight="false" outlineLevel="0" collapsed="false">
      <c r="A18" s="25" t="s">
        <v>32</v>
      </c>
      <c r="B18" s="27" t="s">
        <v>33</v>
      </c>
      <c r="C18" s="27" t="s">
        <v>34</v>
      </c>
      <c r="D18" s="28" t="n">
        <v>24</v>
      </c>
      <c r="E18" s="33" t="n">
        <f aca="false">$E$15</f>
        <v>0</v>
      </c>
      <c r="F18" s="30" t="n">
        <f aca="false">E18*D18</f>
        <v>0</v>
      </c>
      <c r="G18" s="30" t="n">
        <f aca="false">ROUND(F18*1.21,2)</f>
        <v>0</v>
      </c>
      <c r="H18" s="31"/>
      <c r="K18" s="32"/>
      <c r="L18" s="34"/>
      <c r="N18" s="32"/>
    </row>
    <row r="19" customFormat="false" ht="12.8" hidden="false" customHeight="false" outlineLevel="0" collapsed="false">
      <c r="A19" s="25" t="s">
        <v>35</v>
      </c>
      <c r="B19" s="27" t="s">
        <v>36</v>
      </c>
      <c r="C19" s="27" t="str">
        <f aca="false">C18</f>
        <v>104.3340.22700</v>
      </c>
      <c r="D19" s="28" t="n">
        <v>24</v>
      </c>
      <c r="E19" s="33" t="n">
        <f aca="false">$E$15</f>
        <v>0</v>
      </c>
      <c r="F19" s="30" t="n">
        <f aca="false">E19*D19</f>
        <v>0</v>
      </c>
      <c r="G19" s="30" t="n">
        <f aca="false">ROUND(F19*1.21,2)</f>
        <v>0</v>
      </c>
      <c r="H19" s="31"/>
      <c r="K19" s="32"/>
      <c r="L19" s="34"/>
      <c r="N19" s="32"/>
    </row>
    <row r="20" customFormat="false" ht="12.8" hidden="false" customHeight="false" outlineLevel="0" collapsed="false">
      <c r="A20" s="25" t="s">
        <v>37</v>
      </c>
      <c r="B20" s="27" t="s">
        <v>28</v>
      </c>
      <c r="C20" s="27" t="str">
        <f aca="false">C19</f>
        <v>104.3340.22700</v>
      </c>
      <c r="D20" s="28" t="n">
        <v>24</v>
      </c>
      <c r="E20" s="33" t="n">
        <f aca="false">$E$15</f>
        <v>0</v>
      </c>
      <c r="F20" s="30" t="n">
        <f aca="false">E20*D20</f>
        <v>0</v>
      </c>
      <c r="G20" s="30" t="n">
        <f aca="false">ROUND(F20*1.21,2)</f>
        <v>0</v>
      </c>
      <c r="H20" s="31"/>
      <c r="K20" s="32"/>
      <c r="L20" s="34"/>
      <c r="N20" s="32"/>
    </row>
    <row r="21" customFormat="false" ht="12.8" hidden="false" customHeight="false" outlineLevel="0" collapsed="false">
      <c r="A21" s="25" t="s">
        <v>38</v>
      </c>
      <c r="B21" s="27" t="s">
        <v>39</v>
      </c>
      <c r="C21" s="27" t="str">
        <f aca="false">C20</f>
        <v>104.3340.22700</v>
      </c>
      <c r="D21" s="28" t="n">
        <v>40</v>
      </c>
      <c r="E21" s="33" t="n">
        <f aca="false">$E$15</f>
        <v>0</v>
      </c>
      <c r="F21" s="30" t="n">
        <f aca="false">E21*D21</f>
        <v>0</v>
      </c>
      <c r="G21" s="30" t="n">
        <f aca="false">ROUND(F21*1.21,2)</f>
        <v>0</v>
      </c>
      <c r="H21" s="31"/>
      <c r="K21" s="32"/>
      <c r="L21" s="34"/>
      <c r="N21" s="32"/>
    </row>
    <row r="22" customFormat="false" ht="12.8" hidden="false" customHeight="false" outlineLevel="0" collapsed="false">
      <c r="A22" s="25" t="s">
        <v>40</v>
      </c>
      <c r="B22" s="27" t="s">
        <v>41</v>
      </c>
      <c r="C22" s="27" t="str">
        <f aca="false">C21</f>
        <v>104.3340.22700</v>
      </c>
      <c r="D22" s="28" t="n">
        <v>16</v>
      </c>
      <c r="E22" s="33" t="n">
        <f aca="false">$E$15</f>
        <v>0</v>
      </c>
      <c r="F22" s="30" t="n">
        <f aca="false">E22*D22</f>
        <v>0</v>
      </c>
      <c r="G22" s="30" t="n">
        <f aca="false">ROUND(F22*1.21,2)</f>
        <v>0</v>
      </c>
      <c r="H22" s="31"/>
      <c r="K22" s="32"/>
      <c r="L22" s="34"/>
      <c r="N22" s="32"/>
    </row>
    <row r="23" customFormat="false" ht="12.8" hidden="false" customHeight="false" outlineLevel="0" collapsed="false">
      <c r="A23" s="25" t="s">
        <v>42</v>
      </c>
      <c r="B23" s="27" t="s">
        <v>43</v>
      </c>
      <c r="C23" s="27" t="str">
        <f aca="false">C22</f>
        <v>104.3340.22700</v>
      </c>
      <c r="D23" s="28" t="n">
        <v>0</v>
      </c>
      <c r="E23" s="33" t="n">
        <f aca="false">$E$15</f>
        <v>0</v>
      </c>
      <c r="F23" s="30" t="n">
        <f aca="false">E23*D23</f>
        <v>0</v>
      </c>
      <c r="G23" s="30" t="n">
        <f aca="false">ROUND(F23*1.21,2)</f>
        <v>0</v>
      </c>
      <c r="H23" s="31"/>
      <c r="K23" s="32"/>
      <c r="L23" s="34"/>
      <c r="N23" s="32"/>
    </row>
    <row r="24" customFormat="false" ht="12.8" hidden="false" customHeight="false" outlineLevel="0" collapsed="false">
      <c r="A24" s="25" t="s">
        <v>44</v>
      </c>
      <c r="B24" s="27" t="s">
        <v>45</v>
      </c>
      <c r="C24" s="27" t="str">
        <f aca="false">C23</f>
        <v>104.3340.22700</v>
      </c>
      <c r="D24" s="28" t="n">
        <v>8</v>
      </c>
      <c r="E24" s="33" t="n">
        <f aca="false">$E$15</f>
        <v>0</v>
      </c>
      <c r="F24" s="30" t="n">
        <f aca="false">E24*D24</f>
        <v>0</v>
      </c>
      <c r="G24" s="30" t="n">
        <f aca="false">ROUND(F24*1.21,2)</f>
        <v>0</v>
      </c>
      <c r="H24" s="31" t="str">
        <f aca="false">C24</f>
        <v>104.3340.22700</v>
      </c>
      <c r="I24" s="32" t="n">
        <f aca="false">SUM(F18:F24)</f>
        <v>0</v>
      </c>
      <c r="J24" s="32" t="n">
        <f aca="false">SUM(G18:G24)</f>
        <v>0</v>
      </c>
      <c r="K24" s="32"/>
      <c r="L24" s="34"/>
      <c r="N24" s="32"/>
    </row>
    <row r="25" customFormat="false" ht="12.8" hidden="false" customHeight="false" outlineLevel="0" collapsed="false">
      <c r="A25" s="25" t="s">
        <v>46</v>
      </c>
      <c r="B25" s="26" t="s">
        <v>47</v>
      </c>
      <c r="C25" s="27" t="s">
        <v>48</v>
      </c>
      <c r="D25" s="28" t="n">
        <v>16</v>
      </c>
      <c r="E25" s="33" t="n">
        <f aca="false">$E$15</f>
        <v>0</v>
      </c>
      <c r="F25" s="30" t="n">
        <f aca="false">E25*D25</f>
        <v>0</v>
      </c>
      <c r="G25" s="30" t="n">
        <f aca="false">ROUND(F25*1.21,2)</f>
        <v>0</v>
      </c>
      <c r="H25" s="31"/>
      <c r="K25" s="32"/>
      <c r="L25" s="34"/>
      <c r="N25" s="32"/>
    </row>
    <row r="26" customFormat="false" ht="12.8" hidden="false" customHeight="false" outlineLevel="0" collapsed="false">
      <c r="A26" s="25" t="s">
        <v>49</v>
      </c>
      <c r="B26" s="27" t="s">
        <v>50</v>
      </c>
      <c r="C26" s="27" t="str">
        <f aca="false">C25</f>
        <v>104.3370.22700</v>
      </c>
      <c r="D26" s="28" t="n">
        <v>8</v>
      </c>
      <c r="E26" s="33" t="n">
        <f aca="false">$E$15</f>
        <v>0</v>
      </c>
      <c r="F26" s="30" t="n">
        <f aca="false">E26*D26</f>
        <v>0</v>
      </c>
      <c r="G26" s="30" t="n">
        <f aca="false">ROUND(F26*1.21,2)</f>
        <v>0</v>
      </c>
      <c r="H26" s="31"/>
      <c r="K26" s="32"/>
      <c r="L26" s="34"/>
      <c r="N26" s="32"/>
    </row>
    <row r="27" customFormat="false" ht="12.8" hidden="false" customHeight="false" outlineLevel="0" collapsed="false">
      <c r="A27" s="25" t="s">
        <v>51</v>
      </c>
      <c r="B27" s="27" t="s">
        <v>52</v>
      </c>
      <c r="C27" s="27" t="str">
        <f aca="false">C26</f>
        <v>104.3370.22700</v>
      </c>
      <c r="D27" s="28" t="n">
        <v>8</v>
      </c>
      <c r="E27" s="33" t="n">
        <f aca="false">$E$15</f>
        <v>0</v>
      </c>
      <c r="F27" s="30" t="n">
        <f aca="false">E27*D27</f>
        <v>0</v>
      </c>
      <c r="G27" s="30" t="n">
        <f aca="false">ROUND(F27*1.21,2)</f>
        <v>0</v>
      </c>
      <c r="H27" s="31" t="str">
        <f aca="false">C27</f>
        <v>104.3370.22700</v>
      </c>
      <c r="I27" s="32" t="n">
        <f aca="false">SUM(F25:F27)</f>
        <v>0</v>
      </c>
      <c r="J27" s="32" t="n">
        <f aca="false">SUM(G25:G27)</f>
        <v>0</v>
      </c>
      <c r="K27" s="32"/>
      <c r="L27" s="34"/>
      <c r="N27" s="32"/>
    </row>
    <row r="28" customFormat="false" ht="12.8" hidden="false" customHeight="false" outlineLevel="0" collapsed="false">
      <c r="A28" s="25" t="s">
        <v>53</v>
      </c>
      <c r="B28" s="26" t="s">
        <v>54</v>
      </c>
      <c r="C28" s="27" t="s">
        <v>55</v>
      </c>
      <c r="D28" s="28" t="n">
        <v>8</v>
      </c>
      <c r="E28" s="33" t="n">
        <f aca="false">$E$15</f>
        <v>0</v>
      </c>
      <c r="F28" s="30" t="n">
        <f aca="false">E28*D28</f>
        <v>0</v>
      </c>
      <c r="G28" s="30" t="n">
        <f aca="false">ROUND(F28*1.21,2)</f>
        <v>0</v>
      </c>
      <c r="H28" s="31"/>
      <c r="K28" s="32"/>
      <c r="L28" s="34"/>
      <c r="N28" s="32"/>
    </row>
    <row r="29" customFormat="false" ht="12.8" hidden="false" customHeight="false" outlineLevel="0" collapsed="false">
      <c r="A29" s="25" t="s">
        <v>56</v>
      </c>
      <c r="B29" s="27" t="s">
        <v>57</v>
      </c>
      <c r="C29" s="27" t="str">
        <f aca="false">C28</f>
        <v>104.2310.22700</v>
      </c>
      <c r="D29" s="28" t="n">
        <v>16</v>
      </c>
      <c r="E29" s="33" t="n">
        <f aca="false">$E$15</f>
        <v>0</v>
      </c>
      <c r="F29" s="30" t="n">
        <f aca="false">E29*D29</f>
        <v>0</v>
      </c>
      <c r="G29" s="30" t="n">
        <f aca="false">ROUND(F29*1.21,2)</f>
        <v>0</v>
      </c>
      <c r="H29" s="31" t="str">
        <f aca="false">C29</f>
        <v>104.2310.22700</v>
      </c>
      <c r="I29" s="32" t="n">
        <f aca="false">SUM(F28:F29)</f>
        <v>0</v>
      </c>
      <c r="J29" s="32" t="n">
        <f aca="false">SUM(G28:G29)</f>
        <v>0</v>
      </c>
      <c r="K29" s="32"/>
      <c r="L29" s="34"/>
      <c r="N29" s="32"/>
    </row>
    <row r="30" customFormat="false" ht="12.8" hidden="false" customHeight="false" outlineLevel="0" collapsed="false">
      <c r="A30" s="25" t="s">
        <v>58</v>
      </c>
      <c r="B30" s="27" t="s">
        <v>59</v>
      </c>
      <c r="C30" s="27" t="s">
        <v>60</v>
      </c>
      <c r="D30" s="28" t="n">
        <v>8</v>
      </c>
      <c r="E30" s="33" t="n">
        <f aca="false">E15</f>
        <v>0</v>
      </c>
      <c r="F30" s="30" t="n">
        <f aca="false">E30*D30</f>
        <v>0</v>
      </c>
      <c r="G30" s="30" t="n">
        <f aca="false">ROUND(F30*1.21,2)</f>
        <v>0</v>
      </c>
      <c r="H30" s="31"/>
      <c r="I30" s="32"/>
      <c r="K30" s="32"/>
      <c r="L30" s="34"/>
      <c r="N30" s="32"/>
    </row>
    <row r="31" customFormat="false" ht="12.8" hidden="false" customHeight="false" outlineLevel="0" collapsed="false">
      <c r="A31" s="25" t="s">
        <v>61</v>
      </c>
      <c r="B31" s="27" t="s">
        <v>62</v>
      </c>
      <c r="C31" s="27" t="str">
        <f aca="false">C30</f>
        <v>104.2311.22700</v>
      </c>
      <c r="D31" s="28" t="n">
        <v>8</v>
      </c>
      <c r="E31" s="33" t="n">
        <f aca="false">$E$15</f>
        <v>0</v>
      </c>
      <c r="F31" s="30" t="n">
        <f aca="false">E31*D31</f>
        <v>0</v>
      </c>
      <c r="G31" s="30" t="n">
        <f aca="false">ROUND(F31*1.21,2)</f>
        <v>0</v>
      </c>
      <c r="H31" s="31" t="str">
        <f aca="false">C31</f>
        <v>104.2311.22700</v>
      </c>
      <c r="I31" s="32" t="n">
        <f aca="false">SUM(F30:F31)</f>
        <v>0</v>
      </c>
      <c r="J31" s="32" t="n">
        <f aca="false">SUM(G30:G31)</f>
        <v>0</v>
      </c>
      <c r="K31" s="32"/>
      <c r="L31" s="34"/>
      <c r="N31" s="32"/>
    </row>
    <row r="32" customFormat="false" ht="12.8" hidden="false" customHeight="false" outlineLevel="0" collapsed="false">
      <c r="A32" s="25" t="s">
        <v>63</v>
      </c>
      <c r="B32" s="27" t="s">
        <v>64</v>
      </c>
      <c r="C32" s="36" t="s">
        <v>65</v>
      </c>
      <c r="D32" s="28" t="n">
        <v>32</v>
      </c>
      <c r="E32" s="33" t="n">
        <f aca="false">$E$15</f>
        <v>0</v>
      </c>
      <c r="F32" s="30" t="n">
        <f aca="false">E32*D32</f>
        <v>0</v>
      </c>
      <c r="G32" s="30" t="n">
        <f aca="false">ROUND(F32*1.21,2)</f>
        <v>0</v>
      </c>
      <c r="H32" s="31" t="str">
        <f aca="false">C32</f>
        <v>104.3260.22700</v>
      </c>
      <c r="I32" s="32" t="n">
        <f aca="false">F32</f>
        <v>0</v>
      </c>
      <c r="J32" s="32" t="n">
        <f aca="false">G32</f>
        <v>0</v>
      </c>
      <c r="K32" s="32"/>
      <c r="L32" s="34"/>
      <c r="N32" s="32"/>
    </row>
    <row r="33" customFormat="false" ht="12.8" hidden="false" customHeight="false" outlineLevel="0" collapsed="false">
      <c r="A33" s="25" t="s">
        <v>66</v>
      </c>
      <c r="B33" s="27" t="s">
        <v>67</v>
      </c>
      <c r="C33" s="27" t="s">
        <v>68</v>
      </c>
      <c r="D33" s="28" t="n">
        <v>16</v>
      </c>
      <c r="E33" s="33" t="n">
        <f aca="false">$E$15</f>
        <v>0</v>
      </c>
      <c r="F33" s="30" t="n">
        <f aca="false">E33*D33</f>
        <v>0</v>
      </c>
      <c r="G33" s="30" t="n">
        <f aca="false">ROUND(F33*1.21,2)</f>
        <v>0</v>
      </c>
      <c r="H33" s="31" t="str">
        <f aca="false">C33</f>
        <v>104.2314.22700</v>
      </c>
      <c r="I33" s="32" t="n">
        <f aca="false">F33</f>
        <v>0</v>
      </c>
      <c r="J33" s="32" t="n">
        <f aca="false">G33</f>
        <v>0</v>
      </c>
      <c r="K33" s="32"/>
      <c r="L33" s="34"/>
      <c r="N33" s="32"/>
    </row>
    <row r="34" customFormat="false" ht="12.8" hidden="false" customHeight="false" outlineLevel="0" collapsed="false">
      <c r="A34" s="25" t="s">
        <v>69</v>
      </c>
      <c r="B34" s="27" t="s">
        <v>70</v>
      </c>
      <c r="C34" s="27" t="s">
        <v>71</v>
      </c>
      <c r="D34" s="28" t="n">
        <v>0</v>
      </c>
      <c r="E34" s="33" t="n">
        <f aca="false">$E$15</f>
        <v>0</v>
      </c>
      <c r="F34" s="30" t="n">
        <f aca="false">E34*D34</f>
        <v>0</v>
      </c>
      <c r="G34" s="30" t="n">
        <f aca="false">ROUND(F34*1.21,2)</f>
        <v>0</v>
      </c>
      <c r="H34" s="31"/>
      <c r="K34" s="32"/>
      <c r="L34" s="34"/>
      <c r="N34" s="32"/>
    </row>
    <row r="35" customFormat="false" ht="12.8" hidden="false" customHeight="false" outlineLevel="0" collapsed="false">
      <c r="A35" s="25" t="s">
        <v>72</v>
      </c>
      <c r="B35" s="27" t="s">
        <v>73</v>
      </c>
      <c r="C35" s="27" t="str">
        <f aca="false">C34</f>
        <v>104.2317.22700</v>
      </c>
      <c r="D35" s="28" t="n">
        <v>24</v>
      </c>
      <c r="E35" s="33" t="n">
        <f aca="false">$E$15</f>
        <v>0</v>
      </c>
      <c r="F35" s="30" t="n">
        <f aca="false">E35*D35</f>
        <v>0</v>
      </c>
      <c r="G35" s="30" t="n">
        <f aca="false">ROUND(F35*1.21,2)</f>
        <v>0</v>
      </c>
      <c r="H35" s="31" t="str">
        <f aca="false">C35</f>
        <v>104.2317.22700</v>
      </c>
      <c r="I35" s="32" t="n">
        <f aca="false">SUM(F34:F35)</f>
        <v>0</v>
      </c>
      <c r="J35" s="32" t="n">
        <f aca="false">SUM(G34:G35)</f>
        <v>0</v>
      </c>
      <c r="K35" s="32"/>
      <c r="L35" s="34"/>
      <c r="N35" s="32"/>
    </row>
    <row r="36" customFormat="false" ht="12.8" hidden="false" customHeight="false" outlineLevel="0" collapsed="false">
      <c r="A36" s="25" t="s">
        <v>74</v>
      </c>
      <c r="B36" s="27" t="s">
        <v>75</v>
      </c>
      <c r="C36" s="27" t="s">
        <v>76</v>
      </c>
      <c r="D36" s="28" t="n">
        <v>32</v>
      </c>
      <c r="E36" s="33" t="n">
        <f aca="false">$E$15</f>
        <v>0</v>
      </c>
      <c r="F36" s="30" t="n">
        <f aca="false">E36*D36</f>
        <v>0</v>
      </c>
      <c r="G36" s="30" t="n">
        <f aca="false">ROUND(F36*1.21,2)</f>
        <v>0</v>
      </c>
      <c r="H36" s="31" t="str">
        <f aca="false">C36</f>
        <v>104.3230.22700</v>
      </c>
      <c r="I36" s="32" t="n">
        <f aca="false">F36</f>
        <v>0</v>
      </c>
      <c r="J36" s="32" t="n">
        <f aca="false">G36</f>
        <v>0</v>
      </c>
      <c r="K36" s="32"/>
      <c r="L36" s="34"/>
      <c r="N36" s="32"/>
    </row>
    <row r="37" customFormat="false" ht="12.8" hidden="false" customHeight="false" outlineLevel="0" collapsed="false">
      <c r="A37" s="25" t="s">
        <v>77</v>
      </c>
      <c r="B37" s="27" t="s">
        <v>78</v>
      </c>
      <c r="C37" s="27" t="s">
        <v>79</v>
      </c>
      <c r="D37" s="28" t="n">
        <v>40</v>
      </c>
      <c r="E37" s="33" t="n">
        <f aca="false">$E$15</f>
        <v>0</v>
      </c>
      <c r="F37" s="30" t="n">
        <f aca="false">E37*D37</f>
        <v>0</v>
      </c>
      <c r="G37" s="30" t="n">
        <f aca="false">ROUND(F37*1.21,2)</f>
        <v>0</v>
      </c>
      <c r="H37" s="31"/>
      <c r="K37" s="32"/>
      <c r="L37" s="34"/>
      <c r="N37" s="32"/>
    </row>
    <row r="38" customFormat="false" ht="12.8" hidden="false" customHeight="false" outlineLevel="0" collapsed="false">
      <c r="A38" s="25" t="s">
        <v>80</v>
      </c>
      <c r="B38" s="27" t="s">
        <v>81</v>
      </c>
      <c r="C38" s="27" t="str">
        <f aca="false">C37</f>
        <v>104.3231.22700</v>
      </c>
      <c r="D38" s="28" t="n">
        <v>40</v>
      </c>
      <c r="E38" s="33" t="n">
        <f aca="false">$E$15</f>
        <v>0</v>
      </c>
      <c r="F38" s="30" t="n">
        <f aca="false">E38*D38</f>
        <v>0</v>
      </c>
      <c r="G38" s="30" t="n">
        <f aca="false">ROUND(F38*1.21,2)</f>
        <v>0</v>
      </c>
      <c r="H38" s="31"/>
      <c r="K38" s="32"/>
      <c r="L38" s="34"/>
      <c r="N38" s="32"/>
    </row>
    <row r="39" customFormat="false" ht="12.8" hidden="false" customHeight="false" outlineLevel="0" collapsed="false">
      <c r="A39" s="25" t="s">
        <v>82</v>
      </c>
      <c r="B39" s="27" t="s">
        <v>83</v>
      </c>
      <c r="C39" s="27" t="str">
        <f aca="false">C38</f>
        <v>104.3231.22700</v>
      </c>
      <c r="D39" s="28" t="n">
        <v>40</v>
      </c>
      <c r="E39" s="33" t="n">
        <f aca="false">$E$15</f>
        <v>0</v>
      </c>
      <c r="F39" s="30" t="n">
        <f aca="false">E39*D39</f>
        <v>0</v>
      </c>
      <c r="G39" s="30" t="n">
        <f aca="false">ROUND(F39*1.21,2)</f>
        <v>0</v>
      </c>
      <c r="H39" s="31"/>
      <c r="K39" s="32"/>
      <c r="L39" s="34"/>
      <c r="N39" s="32"/>
    </row>
    <row r="40" customFormat="false" ht="12.8" hidden="false" customHeight="false" outlineLevel="0" collapsed="false">
      <c r="A40" s="25" t="s">
        <v>84</v>
      </c>
      <c r="B40" s="27" t="s">
        <v>85</v>
      </c>
      <c r="C40" s="27" t="str">
        <f aca="false">C39</f>
        <v>104.3231.22700</v>
      </c>
      <c r="D40" s="28" t="n">
        <v>40</v>
      </c>
      <c r="E40" s="33" t="n">
        <f aca="false">$E$15</f>
        <v>0</v>
      </c>
      <c r="F40" s="30" t="n">
        <f aca="false">E40*D40</f>
        <v>0</v>
      </c>
      <c r="G40" s="30" t="n">
        <f aca="false">ROUND(F40*1.21,2)</f>
        <v>0</v>
      </c>
      <c r="H40" s="31" t="str">
        <f aca="false">C40</f>
        <v>104.3231.22700</v>
      </c>
      <c r="I40" s="32" t="n">
        <f aca="false">SUM(F37:F40)</f>
        <v>0</v>
      </c>
      <c r="J40" s="32" t="n">
        <f aca="false">SUM(G37:G40)</f>
        <v>0</v>
      </c>
      <c r="K40" s="32"/>
      <c r="L40" s="34"/>
      <c r="N40" s="32"/>
    </row>
    <row r="41" customFormat="false" ht="12.8" hidden="false" customHeight="false" outlineLevel="0" collapsed="false">
      <c r="A41" s="25" t="s">
        <v>86</v>
      </c>
      <c r="B41" s="27" t="s">
        <v>87</v>
      </c>
      <c r="C41" s="27" t="s">
        <v>88</v>
      </c>
      <c r="D41" s="28" t="n">
        <v>8</v>
      </c>
      <c r="E41" s="33" t="n">
        <f aca="false">$E$15</f>
        <v>0</v>
      </c>
      <c r="F41" s="30" t="n">
        <f aca="false">E41*D41</f>
        <v>0</v>
      </c>
      <c r="G41" s="30" t="n">
        <f aca="false">ROUND(F41*1.21,2)</f>
        <v>0</v>
      </c>
      <c r="H41" s="31" t="str">
        <f aca="false">C41</f>
        <v>104.3261.22700</v>
      </c>
      <c r="I41" s="32" t="n">
        <f aca="false">F41</f>
        <v>0</v>
      </c>
      <c r="J41" s="32" t="n">
        <f aca="false">G41</f>
        <v>0</v>
      </c>
      <c r="K41" s="32"/>
      <c r="L41" s="34"/>
      <c r="N41" s="32"/>
    </row>
    <row r="42" customFormat="false" ht="12.8" hidden="false" customHeight="false" outlineLevel="0" collapsed="false">
      <c r="A42" s="25" t="s">
        <v>89</v>
      </c>
      <c r="B42" s="27" t="s">
        <v>90</v>
      </c>
      <c r="C42" s="27" t="s">
        <v>91</v>
      </c>
      <c r="D42" s="28" t="n">
        <v>24</v>
      </c>
      <c r="E42" s="33" t="n">
        <f aca="false">$E$15</f>
        <v>0</v>
      </c>
      <c r="F42" s="30" t="n">
        <f aca="false">E42*D42</f>
        <v>0</v>
      </c>
      <c r="G42" s="30" t="n">
        <f aca="false">ROUND(F42*1.21,2)</f>
        <v>0</v>
      </c>
      <c r="H42" s="31" t="str">
        <f aca="false">C42</f>
        <v>104.2410.22700</v>
      </c>
      <c r="I42" s="32" t="n">
        <f aca="false">F42</f>
        <v>0</v>
      </c>
      <c r="J42" s="32" t="n">
        <f aca="false">G42</f>
        <v>0</v>
      </c>
      <c r="K42" s="32"/>
      <c r="L42" s="34"/>
      <c r="N42" s="32"/>
    </row>
    <row r="43" customFormat="false" ht="12.8" hidden="false" customHeight="false" outlineLevel="0" collapsed="false">
      <c r="A43" s="25" t="s">
        <v>92</v>
      </c>
      <c r="B43" s="26" t="s">
        <v>93</v>
      </c>
      <c r="C43" s="27" t="s">
        <v>94</v>
      </c>
      <c r="D43" s="28" t="n">
        <v>0</v>
      </c>
      <c r="E43" s="33" t="n">
        <f aca="false">$E$15</f>
        <v>0</v>
      </c>
      <c r="F43" s="30" t="n">
        <f aca="false">E43*D43</f>
        <v>0</v>
      </c>
      <c r="G43" s="30" t="n">
        <f aca="false">ROUND(F43*1.21,2)</f>
        <v>0</v>
      </c>
      <c r="H43" s="31"/>
      <c r="K43" s="32"/>
      <c r="L43" s="34"/>
      <c r="N43" s="32"/>
    </row>
    <row r="44" customFormat="false" ht="12.8" hidden="false" customHeight="false" outlineLevel="0" collapsed="false">
      <c r="A44" s="25" t="s">
        <v>95</v>
      </c>
      <c r="B44" s="26" t="s">
        <v>96</v>
      </c>
      <c r="C44" s="27" t="str">
        <f aca="false">C43</f>
        <v>104.9201.22700</v>
      </c>
      <c r="D44" s="28" t="n">
        <v>0</v>
      </c>
      <c r="E44" s="33" t="n">
        <f aca="false">$E$15</f>
        <v>0</v>
      </c>
      <c r="F44" s="30" t="n">
        <f aca="false">E44*D44</f>
        <v>0</v>
      </c>
      <c r="G44" s="30" t="n">
        <f aca="false">ROUND(F44*1.21,2)</f>
        <v>0</v>
      </c>
      <c r="H44" s="31"/>
      <c r="K44" s="32"/>
      <c r="L44" s="34"/>
      <c r="N44" s="32"/>
    </row>
    <row r="45" customFormat="false" ht="12.8" hidden="false" customHeight="false" outlineLevel="0" collapsed="false">
      <c r="A45" s="25" t="s">
        <v>97</v>
      </c>
      <c r="B45" s="27" t="s">
        <v>93</v>
      </c>
      <c r="C45" s="27" t="str">
        <f aca="false">C44</f>
        <v>104.9201.22700</v>
      </c>
      <c r="D45" s="28" t="n">
        <v>0</v>
      </c>
      <c r="E45" s="33" t="n">
        <f aca="false">$E$15</f>
        <v>0</v>
      </c>
      <c r="F45" s="30" t="n">
        <f aca="false">E45*D45</f>
        <v>0</v>
      </c>
      <c r="G45" s="30" t="n">
        <f aca="false">ROUND(F45*1.21,2)</f>
        <v>0</v>
      </c>
      <c r="H45" s="31"/>
      <c r="K45" s="32"/>
      <c r="L45" s="34"/>
      <c r="N45" s="32"/>
    </row>
    <row r="46" customFormat="false" ht="12.8" hidden="false" customHeight="false" outlineLevel="0" collapsed="false">
      <c r="A46" s="25" t="s">
        <v>98</v>
      </c>
      <c r="B46" s="27" t="s">
        <v>96</v>
      </c>
      <c r="C46" s="27" t="str">
        <f aca="false">C45</f>
        <v>104.9201.22700</v>
      </c>
      <c r="D46" s="28" t="n">
        <v>0</v>
      </c>
      <c r="E46" s="33" t="n">
        <f aca="false">$E$15</f>
        <v>0</v>
      </c>
      <c r="F46" s="30" t="n">
        <f aca="false">E46*D46</f>
        <v>0</v>
      </c>
      <c r="G46" s="30" t="n">
        <f aca="false">ROUND(F46*1.21,2)</f>
        <v>0</v>
      </c>
      <c r="H46" s="31"/>
      <c r="K46" s="32"/>
      <c r="L46" s="34"/>
      <c r="N46" s="32"/>
    </row>
    <row r="47" customFormat="false" ht="12.8" hidden="false" customHeight="false" outlineLevel="0" collapsed="false">
      <c r="A47" s="25" t="s">
        <v>99</v>
      </c>
      <c r="B47" s="27" t="s">
        <v>100</v>
      </c>
      <c r="C47" s="27" t="str">
        <f aca="false">C46</f>
        <v>104.9201.22700</v>
      </c>
      <c r="D47" s="28" t="n">
        <v>0</v>
      </c>
      <c r="E47" s="33" t="n">
        <f aca="false">$E$15</f>
        <v>0</v>
      </c>
      <c r="F47" s="30" t="n">
        <f aca="false">E47*D47</f>
        <v>0</v>
      </c>
      <c r="G47" s="30" t="n">
        <f aca="false">ROUND(F47*1.21,2)</f>
        <v>0</v>
      </c>
      <c r="H47" s="31"/>
      <c r="K47" s="32"/>
      <c r="L47" s="34"/>
      <c r="N47" s="32"/>
    </row>
    <row r="48" customFormat="false" ht="12.8" hidden="false" customHeight="false" outlineLevel="0" collapsed="false">
      <c r="A48" s="25" t="s">
        <v>101</v>
      </c>
      <c r="B48" s="27" t="s">
        <v>102</v>
      </c>
      <c r="C48" s="27" t="str">
        <f aca="false">C47</f>
        <v>104.9201.22700</v>
      </c>
      <c r="D48" s="28" t="n">
        <v>8</v>
      </c>
      <c r="E48" s="33" t="n">
        <f aca="false">$E$15</f>
        <v>0</v>
      </c>
      <c r="F48" s="30" t="n">
        <f aca="false">E48*D48</f>
        <v>0</v>
      </c>
      <c r="G48" s="30" t="n">
        <f aca="false">ROUND(F48*1.21,2)</f>
        <v>0</v>
      </c>
      <c r="H48" s="31" t="str">
        <f aca="false">C48</f>
        <v>104.9201.22700</v>
      </c>
      <c r="I48" s="32" t="n">
        <f aca="false">SUM(F43:F48)</f>
        <v>0</v>
      </c>
      <c r="J48" s="32" t="n">
        <f aca="false">SUM(G43:G48)</f>
        <v>0</v>
      </c>
      <c r="K48" s="32"/>
      <c r="L48" s="34"/>
      <c r="N48" s="32"/>
    </row>
    <row r="49" customFormat="false" ht="12.8" hidden="false" customHeight="false" outlineLevel="0" collapsed="false">
      <c r="A49" s="25" t="s">
        <v>103</v>
      </c>
      <c r="B49" s="27" t="s">
        <v>104</v>
      </c>
      <c r="C49" s="27" t="s">
        <v>105</v>
      </c>
      <c r="D49" s="28" t="n">
        <v>32</v>
      </c>
      <c r="E49" s="33" t="n">
        <f aca="false">$E$15</f>
        <v>0</v>
      </c>
      <c r="F49" s="30" t="n">
        <f aca="false">E49*D49</f>
        <v>0</v>
      </c>
      <c r="G49" s="30" t="n">
        <f aca="false">ROUND(F49*1.21,2)</f>
        <v>0</v>
      </c>
      <c r="H49" s="31" t="str">
        <f aca="false">C49</f>
        <v>104.3420.22700</v>
      </c>
      <c r="I49" s="32" t="n">
        <f aca="false">F49</f>
        <v>0</v>
      </c>
      <c r="J49" s="32" t="n">
        <f aca="false">G49</f>
        <v>0</v>
      </c>
      <c r="K49" s="32"/>
      <c r="L49" s="34"/>
      <c r="N49" s="32"/>
    </row>
    <row r="50" customFormat="false" ht="12.8" hidden="false" customHeight="false" outlineLevel="0" collapsed="false">
      <c r="A50" s="25" t="s">
        <v>106</v>
      </c>
      <c r="B50" s="27" t="s">
        <v>107</v>
      </c>
      <c r="C50" s="27" t="s">
        <v>108</v>
      </c>
      <c r="D50" s="28" t="n">
        <v>40</v>
      </c>
      <c r="E50" s="33" t="n">
        <f aca="false">$E$15</f>
        <v>0</v>
      </c>
      <c r="F50" s="30" t="n">
        <f aca="false">E50*D50</f>
        <v>0</v>
      </c>
      <c r="G50" s="30" t="n">
        <f aca="false">ROUND(F50*1.21,2)</f>
        <v>0</v>
      </c>
      <c r="H50" s="31" t="str">
        <f aca="false">C50</f>
        <v>104.3421.22700</v>
      </c>
      <c r="I50" s="32" t="n">
        <f aca="false">F50</f>
        <v>0</v>
      </c>
      <c r="J50" s="32" t="n">
        <f aca="false">G50</f>
        <v>0</v>
      </c>
      <c r="K50" s="32"/>
      <c r="L50" s="34"/>
      <c r="N50" s="32"/>
    </row>
    <row r="51" customFormat="false" ht="12.8" hidden="false" customHeight="false" outlineLevel="0" collapsed="false">
      <c r="A51" s="25" t="s">
        <v>109</v>
      </c>
      <c r="B51" s="27" t="s">
        <v>90</v>
      </c>
      <c r="C51" s="27" t="s">
        <v>110</v>
      </c>
      <c r="D51" s="28" t="n">
        <v>8</v>
      </c>
      <c r="E51" s="33" t="n">
        <f aca="false">$E$15</f>
        <v>0</v>
      </c>
      <c r="F51" s="30" t="n">
        <f aca="false">E51*D51</f>
        <v>0</v>
      </c>
      <c r="G51" s="30" t="n">
        <f aca="false">ROUND(F51*1.21,2)</f>
        <v>0</v>
      </c>
      <c r="H51" s="31" t="str">
        <f aca="false">C51</f>
        <v>104.1300.22700</v>
      </c>
      <c r="I51" s="32" t="n">
        <f aca="false">F51</f>
        <v>0</v>
      </c>
      <c r="J51" s="32" t="n">
        <f aca="false">G51</f>
        <v>0</v>
      </c>
      <c r="K51" s="32"/>
      <c r="L51" s="34"/>
      <c r="N51" s="32"/>
    </row>
    <row r="52" customFormat="false" ht="12.8" hidden="false" customHeight="false" outlineLevel="0" collapsed="false">
      <c r="A52" s="25" t="s">
        <v>111</v>
      </c>
      <c r="B52" s="27" t="s">
        <v>112</v>
      </c>
      <c r="C52" s="27" t="s">
        <v>113</v>
      </c>
      <c r="D52" s="28" t="n">
        <v>8</v>
      </c>
      <c r="E52" s="33" t="n">
        <f aca="false">$E$15</f>
        <v>0</v>
      </c>
      <c r="F52" s="30" t="n">
        <f aca="false">E52*D52</f>
        <v>0</v>
      </c>
      <c r="G52" s="30" t="n">
        <f aca="false">ROUND(F52*1.21,2)</f>
        <v>0</v>
      </c>
      <c r="H52" s="31" t="str">
        <f aca="false">C52</f>
        <v>104.1350.22700</v>
      </c>
      <c r="I52" s="32" t="n">
        <f aca="false">F52</f>
        <v>0</v>
      </c>
      <c r="J52" s="32" t="n">
        <f aca="false">G52</f>
        <v>0</v>
      </c>
      <c r="K52" s="32"/>
      <c r="L52" s="34"/>
      <c r="N52" s="32"/>
    </row>
    <row r="53" customFormat="false" ht="12.8" hidden="false" customHeight="false" outlineLevel="0" collapsed="false">
      <c r="A53" s="25" t="s">
        <v>114</v>
      </c>
      <c r="B53" s="27" t="s">
        <v>115</v>
      </c>
      <c r="C53" s="27" t="s">
        <v>116</v>
      </c>
      <c r="D53" s="28" t="n">
        <v>40</v>
      </c>
      <c r="E53" s="33" t="n">
        <f aca="false">$E$15</f>
        <v>0</v>
      </c>
      <c r="F53" s="30" t="n">
        <f aca="false">E53*D53</f>
        <v>0</v>
      </c>
      <c r="G53" s="30" t="n">
        <f aca="false">ROUND(F53*1.21,2)</f>
        <v>0</v>
      </c>
      <c r="H53" s="31" t="str">
        <f aca="false">C53</f>
        <v>104.9200.22700</v>
      </c>
      <c r="I53" s="32" t="n">
        <f aca="false">F53</f>
        <v>0</v>
      </c>
      <c r="J53" s="32" t="n">
        <f aca="false">G53</f>
        <v>0</v>
      </c>
      <c r="K53" s="32"/>
      <c r="L53" s="34"/>
      <c r="N53" s="32"/>
    </row>
    <row r="54" customFormat="false" ht="12.8" hidden="false" customHeight="false" outlineLevel="0" collapsed="false">
      <c r="A54" s="25" t="s">
        <v>117</v>
      </c>
      <c r="B54" s="27" t="s">
        <v>118</v>
      </c>
      <c r="C54" s="27" t="s">
        <v>119</v>
      </c>
      <c r="D54" s="28" t="n">
        <v>16</v>
      </c>
      <c r="E54" s="33" t="n">
        <f aca="false">$E$15</f>
        <v>0</v>
      </c>
      <c r="F54" s="30" t="n">
        <f aca="false">E54*D54</f>
        <v>0</v>
      </c>
      <c r="G54" s="30" t="n">
        <f aca="false">ROUND(F54*1.21,2)</f>
        <v>0</v>
      </c>
      <c r="H54" s="31"/>
      <c r="K54" s="32"/>
      <c r="L54" s="34"/>
      <c r="N54" s="32"/>
    </row>
    <row r="55" customFormat="false" ht="12.8" hidden="false" customHeight="false" outlineLevel="0" collapsed="false">
      <c r="A55" s="25" t="s">
        <v>120</v>
      </c>
      <c r="B55" s="27" t="s">
        <v>121</v>
      </c>
      <c r="C55" s="27" t="str">
        <f aca="false">C54</f>
        <v>104.3423.22700</v>
      </c>
      <c r="D55" s="28" t="n">
        <v>16</v>
      </c>
      <c r="E55" s="33" t="n">
        <f aca="false">$E$15</f>
        <v>0</v>
      </c>
      <c r="F55" s="30" t="n">
        <f aca="false">E55*D55</f>
        <v>0</v>
      </c>
      <c r="G55" s="30" t="n">
        <f aca="false">ROUND(F55*1.21,2)</f>
        <v>0</v>
      </c>
      <c r="H55" s="31"/>
      <c r="I55" s="32"/>
      <c r="J55" s="32"/>
      <c r="K55" s="32"/>
      <c r="L55" s="34"/>
      <c r="N55" s="32"/>
    </row>
    <row r="56" customFormat="false" ht="12.8" hidden="false" customHeight="false" outlineLevel="0" collapsed="false">
      <c r="A56" s="25" t="s">
        <v>122</v>
      </c>
      <c r="B56" s="27" t="s">
        <v>123</v>
      </c>
      <c r="C56" s="27" t="str">
        <f aca="false">C55</f>
        <v>104.3423.22700</v>
      </c>
      <c r="D56" s="28" t="n">
        <v>24</v>
      </c>
      <c r="E56" s="33" t="n">
        <f aca="false">$E$15</f>
        <v>0</v>
      </c>
      <c r="F56" s="30" t="n">
        <f aca="false">E56*D56</f>
        <v>0</v>
      </c>
      <c r="G56" s="30" t="n">
        <f aca="false">ROUND(F56*1.21,2)</f>
        <v>0</v>
      </c>
      <c r="H56" s="31" t="str">
        <f aca="false">C56</f>
        <v>104.3423.22700</v>
      </c>
      <c r="I56" s="32" t="n">
        <f aca="false">SUM(F54:F56)</f>
        <v>0</v>
      </c>
      <c r="J56" s="32" t="n">
        <f aca="false">SUM(G54:G56)</f>
        <v>0</v>
      </c>
      <c r="K56" s="32"/>
      <c r="L56" s="34"/>
      <c r="N56" s="32"/>
    </row>
    <row r="57" customFormat="false" ht="12.8" hidden="false" customHeight="false" outlineLevel="0" collapsed="false">
      <c r="A57" s="25" t="s">
        <v>124</v>
      </c>
      <c r="B57" s="27" t="s">
        <v>125</v>
      </c>
      <c r="C57" s="27" t="s">
        <v>126</v>
      </c>
      <c r="D57" s="28" t="n">
        <v>8</v>
      </c>
      <c r="E57" s="33" t="n">
        <f aca="false">$E$15</f>
        <v>0</v>
      </c>
      <c r="F57" s="30" t="n">
        <f aca="false">E57*D57</f>
        <v>0</v>
      </c>
      <c r="G57" s="30" t="n">
        <f aca="false">ROUND(F57*1.21,2)</f>
        <v>0</v>
      </c>
      <c r="H57" s="31" t="str">
        <f aca="false">C57</f>
        <v>104.9290.22700</v>
      </c>
      <c r="I57" s="32" t="n">
        <f aca="false">F57</f>
        <v>0</v>
      </c>
      <c r="J57" s="32" t="n">
        <f aca="false">G57</f>
        <v>0</v>
      </c>
      <c r="K57" s="32"/>
      <c r="L57" s="34"/>
      <c r="N57" s="32"/>
    </row>
    <row r="58" customFormat="false" ht="12.8" hidden="false" customHeight="false" outlineLevel="0" collapsed="false">
      <c r="A58" s="25" t="s">
        <v>127</v>
      </c>
      <c r="B58" s="27" t="s">
        <v>128</v>
      </c>
      <c r="C58" s="27" t="s">
        <v>129</v>
      </c>
      <c r="D58" s="28" t="n">
        <v>40</v>
      </c>
      <c r="E58" s="33" t="n">
        <f aca="false">$E$15</f>
        <v>0</v>
      </c>
      <c r="F58" s="30" t="n">
        <f aca="false">E58*D58</f>
        <v>0</v>
      </c>
      <c r="G58" s="30" t="n">
        <f aca="false">ROUND(F58*1.21,2)</f>
        <v>0</v>
      </c>
      <c r="H58" s="31" t="str">
        <f aca="false">C58</f>
        <v>104.4312.22700</v>
      </c>
      <c r="I58" s="32" t="n">
        <f aca="false">F58</f>
        <v>0</v>
      </c>
      <c r="J58" s="32" t="n">
        <f aca="false">G58</f>
        <v>0</v>
      </c>
      <c r="K58" s="32"/>
      <c r="L58" s="34"/>
      <c r="N58" s="32"/>
    </row>
    <row r="59" customFormat="false" ht="12.8" hidden="false" customHeight="false" outlineLevel="0" collapsed="false">
      <c r="A59" s="25" t="s">
        <v>130</v>
      </c>
      <c r="B59" s="27" t="s">
        <v>131</v>
      </c>
      <c r="C59" s="27" t="s">
        <v>132</v>
      </c>
      <c r="D59" s="28" t="n">
        <v>0</v>
      </c>
      <c r="E59" s="33" t="n">
        <f aca="false">$E$15</f>
        <v>0</v>
      </c>
      <c r="F59" s="30" t="n">
        <f aca="false">E59*D59</f>
        <v>0</v>
      </c>
      <c r="G59" s="30" t="n">
        <f aca="false">ROUND(F59*1.21,2)</f>
        <v>0</v>
      </c>
      <c r="H59" s="31" t="str">
        <f aca="false">C59</f>
        <v>104.1721.22700</v>
      </c>
      <c r="I59" s="32" t="n">
        <f aca="false">F59</f>
        <v>0</v>
      </c>
      <c r="J59" s="32" t="n">
        <f aca="false">G59</f>
        <v>0</v>
      </c>
      <c r="K59" s="32"/>
      <c r="L59" s="34"/>
      <c r="N59" s="32"/>
    </row>
    <row r="60" customFormat="false" ht="12.75" hidden="false" customHeight="false" outlineLevel="0" collapsed="false">
      <c r="A60" s="39"/>
      <c r="B60" s="40"/>
      <c r="C60" s="40"/>
      <c r="D60" s="40"/>
      <c r="E60" s="43"/>
      <c r="F60" s="44"/>
      <c r="G60" s="44"/>
      <c r="K60" s="34"/>
      <c r="L60" s="34"/>
      <c r="N60" s="32"/>
    </row>
    <row r="61" customFormat="false" ht="15.75" hidden="false" customHeight="false" outlineLevel="0" collapsed="false">
      <c r="B61" s="43"/>
      <c r="C61" s="45"/>
      <c r="D61" s="61" t="n">
        <f aca="false">SUM(D15:D59)</f>
        <v>825</v>
      </c>
      <c r="E61" s="49"/>
      <c r="F61" s="50" t="n">
        <f aca="false">SUM(F15:F59)</f>
        <v>0</v>
      </c>
      <c r="G61" s="51" t="n">
        <f aca="false">SUM(G15:G59)</f>
        <v>0</v>
      </c>
      <c r="H61" s="31" t="s">
        <v>134</v>
      </c>
      <c r="I61" s="52" t="n">
        <f aca="false">SUM(I16:I59)</f>
        <v>0</v>
      </c>
      <c r="J61" s="52" t="n">
        <f aca="false">SUM(J16:J59)</f>
        <v>0</v>
      </c>
      <c r="K61" s="53"/>
      <c r="L61" s="53"/>
      <c r="N61" s="32"/>
    </row>
  </sheetData>
  <sheetProtection sheet="true" password="cca7" objects="true" scenarios="true"/>
  <mergeCells count="2">
    <mergeCell ref="E11:E13"/>
    <mergeCell ref="F11:G13"/>
  </mergeCells>
  <printOptions headings="false" gridLines="false" gridLinesSet="true" horizontalCentered="false" verticalCentered="false"/>
  <pageMargins left="0.59375" right="0.202777777777778" top="1.025" bottom="1.025" header="0.7875" footer="0.7875"/>
  <pageSetup paperSize="8" scale="6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LibreOffice/6.0.4.2$Windows_X86_64 LibreOffice_project/9b0d9b32d5dcda91d2f1a96dc04c645c450872bf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2025-05-22T12:27:38Z</dcterms:created>
  <dc:creator>Jose Antonio Arrabal Portero</dc:creator>
  <dc:description/>
  <dc:language>ca-ES</dc:language>
  <cp:lastModifiedBy/>
  <dcterms:modified xsi:type="dcterms:W3CDTF">2025-09-29T13:34:22Z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