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1 CEM Francesc Calvet Fontaneria vestidors\03 Pressupost\"/>
    </mc:Choice>
  </mc:AlternateContent>
  <xr:revisionPtr revIDLastSave="0" documentId="13_ncr:1_{2C6D5C4D-0B21-40DB-8D8E-AE1F5E786F2A}" xr6:coauthVersionLast="47" xr6:coauthVersionMax="47" xr10:uidLastSave="{00000000-0000-0000-0000-000000000000}"/>
  <bookViews>
    <workbookView xWindow="28680" yWindow="-120" windowWidth="29040" windowHeight="1572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42" i="2"/>
  <c r="H60" i="2"/>
  <c r="J13" i="7"/>
  <c r="K14" i="7" s="1"/>
  <c r="J21" i="7"/>
  <c r="K22" i="7" s="1"/>
  <c r="J29" i="7"/>
  <c r="K30" i="7" s="1"/>
  <c r="J37" i="7"/>
  <c r="K38" i="7" s="1"/>
  <c r="J45" i="7"/>
  <c r="K46" i="7"/>
  <c r="K47" i="7"/>
  <c r="K48" i="7" s="1"/>
  <c r="J53" i="7"/>
  <c r="K55" i="7" s="1"/>
  <c r="K54" i="7"/>
  <c r="J61" i="7"/>
  <c r="K62" i="7" s="1"/>
  <c r="K63" i="7"/>
  <c r="K64" i="7" s="1"/>
  <c r="J69" i="7"/>
  <c r="K70" i="7" s="1"/>
  <c r="J77" i="7"/>
  <c r="K78" i="7" s="1"/>
  <c r="J85" i="7"/>
  <c r="K86" i="7" s="1"/>
  <c r="J93" i="7"/>
  <c r="K94" i="7" s="1"/>
  <c r="K95" i="7"/>
  <c r="K97" i="7" s="1"/>
  <c r="K91" i="7" s="1"/>
  <c r="K96" i="7"/>
  <c r="J101" i="7"/>
  <c r="K102" i="7" s="1"/>
  <c r="J104" i="7" s="1"/>
  <c r="J111" i="7"/>
  <c r="K112" i="7"/>
  <c r="J114" i="7" s="1"/>
  <c r="J121" i="7"/>
  <c r="K124" i="7" s="1"/>
  <c r="J126" i="7" s="1"/>
  <c r="J122" i="7"/>
  <c r="J123" i="7"/>
  <c r="J133" i="7"/>
  <c r="K135" i="7" s="1"/>
  <c r="J137" i="7" s="1"/>
  <c r="J134" i="7"/>
  <c r="J144" i="7"/>
  <c r="K145" i="7"/>
  <c r="J150" i="7" s="1"/>
  <c r="K151" i="7" s="1"/>
  <c r="J147" i="7"/>
  <c r="K148" i="7"/>
  <c r="J157" i="7"/>
  <c r="K158" i="7" s="1"/>
  <c r="J165" i="7"/>
  <c r="K166" i="7" s="1"/>
  <c r="J172" i="7" s="1"/>
  <c r="K173" i="7" s="1"/>
  <c r="J168" i="7"/>
  <c r="K170" i="7" s="1"/>
  <c r="J169" i="7"/>
  <c r="J179" i="7"/>
  <c r="K181" i="7" s="1"/>
  <c r="J188" i="7" s="1"/>
  <c r="J180" i="7"/>
  <c r="J183" i="7"/>
  <c r="J184" i="7"/>
  <c r="J185" i="7"/>
  <c r="K186" i="7" s="1"/>
  <c r="J195" i="7"/>
  <c r="K197" i="7" s="1"/>
  <c r="J199" i="7" s="1"/>
  <c r="K200" i="7" s="1"/>
  <c r="J196" i="7"/>
  <c r="J206" i="7"/>
  <c r="J207" i="7"/>
  <c r="K208" i="7" s="1"/>
  <c r="J210" i="7" s="1"/>
  <c r="J217" i="7"/>
  <c r="J218" i="7"/>
  <c r="J221" i="7"/>
  <c r="K222" i="7"/>
  <c r="J231" i="7"/>
  <c r="K232" i="7" s="1"/>
  <c r="J237" i="7" s="1"/>
  <c r="J234" i="7"/>
  <c r="K235" i="7" s="1"/>
  <c r="J244" i="7"/>
  <c r="K245" i="7"/>
  <c r="J251" i="7" s="1"/>
  <c r="J247" i="7"/>
  <c r="K249" i="7" s="1"/>
  <c r="J248" i="7"/>
  <c r="J258" i="7"/>
  <c r="K259" i="7"/>
  <c r="J261" i="7" s="1"/>
  <c r="K262" i="7" s="1"/>
  <c r="J268" i="7"/>
  <c r="K270" i="7" s="1"/>
  <c r="J276" i="7" s="1"/>
  <c r="J269" i="7"/>
  <c r="J272" i="7"/>
  <c r="J273" i="7"/>
  <c r="K274" i="7"/>
  <c r="J283" i="7"/>
  <c r="J284" i="7"/>
  <c r="J287" i="7"/>
  <c r="J288" i="7"/>
  <c r="K291" i="7" s="1"/>
  <c r="J289" i="7"/>
  <c r="J290" i="7"/>
  <c r="J300" i="7"/>
  <c r="K302" i="7" s="1"/>
  <c r="J310" i="7" s="1"/>
  <c r="K311" i="7" s="1"/>
  <c r="J301" i="7"/>
  <c r="J304" i="7"/>
  <c r="J305" i="7"/>
  <c r="K308" i="7" s="1"/>
  <c r="J306" i="7"/>
  <c r="J307" i="7"/>
  <c r="J317" i="7"/>
  <c r="K319" i="7" s="1"/>
  <c r="J327" i="7" s="1"/>
  <c r="J318" i="7"/>
  <c r="J321" i="7"/>
  <c r="J322" i="7"/>
  <c r="J323" i="7"/>
  <c r="J324" i="7"/>
  <c r="K325" i="7"/>
  <c r="J334" i="7"/>
  <c r="K345" i="7" s="1"/>
  <c r="J335" i="7"/>
  <c r="K336" i="7"/>
  <c r="J344" i="7" s="1"/>
  <c r="J338" i="7"/>
  <c r="K342" i="7" s="1"/>
  <c r="J339" i="7"/>
  <c r="J340" i="7"/>
  <c r="J341" i="7"/>
  <c r="J351" i="7"/>
  <c r="J352" i="7"/>
  <c r="K353" i="7" s="1"/>
  <c r="J361" i="7" s="1"/>
  <c r="J355" i="7"/>
  <c r="J356" i="7"/>
  <c r="J357" i="7"/>
  <c r="J358" i="7"/>
  <c r="K359" i="7" s="1"/>
  <c r="J368" i="7"/>
  <c r="J369" i="7"/>
  <c r="J372" i="7"/>
  <c r="K376" i="7" s="1"/>
  <c r="J373" i="7"/>
  <c r="J374" i="7"/>
  <c r="J375" i="7"/>
  <c r="J385" i="7"/>
  <c r="K387" i="7" s="1"/>
  <c r="J395" i="7" s="1"/>
  <c r="J386" i="7"/>
  <c r="J389" i="7"/>
  <c r="J390" i="7"/>
  <c r="J391" i="7"/>
  <c r="J392" i="7"/>
  <c r="K393" i="7"/>
  <c r="J402" i="7"/>
  <c r="K404" i="7" s="1"/>
  <c r="J412" i="7" s="1"/>
  <c r="K413" i="7" s="1"/>
  <c r="J403" i="7"/>
  <c r="J406" i="7"/>
  <c r="K410" i="7" s="1"/>
  <c r="J407" i="7"/>
  <c r="J408" i="7"/>
  <c r="J409" i="7"/>
  <c r="J419" i="7"/>
  <c r="J420" i="7"/>
  <c r="K421" i="7"/>
  <c r="J429" i="7" s="1"/>
  <c r="K430" i="7" s="1"/>
  <c r="J423" i="7"/>
  <c r="K427" i="7" s="1"/>
  <c r="J424" i="7"/>
  <c r="J425" i="7"/>
  <c r="J426" i="7"/>
  <c r="J436" i="7"/>
  <c r="K438" i="7" s="1"/>
  <c r="J446" i="7" s="1"/>
  <c r="J437" i="7"/>
  <c r="J440" i="7"/>
  <c r="K444" i="7" s="1"/>
  <c r="J441" i="7"/>
  <c r="J442" i="7"/>
  <c r="J443" i="7"/>
  <c r="J453" i="7"/>
  <c r="J454" i="7"/>
  <c r="K455" i="7"/>
  <c r="J461" i="7" s="1"/>
  <c r="J457" i="7"/>
  <c r="K459" i="7" s="1"/>
  <c r="J458" i="7"/>
  <c r="J468" i="7"/>
  <c r="K470" i="7" s="1"/>
  <c r="J476" i="7" s="1"/>
  <c r="K477" i="7" s="1"/>
  <c r="J469" i="7"/>
  <c r="J472" i="7"/>
  <c r="J473" i="7"/>
  <c r="K474" i="7" s="1"/>
  <c r="J483" i="7"/>
  <c r="J484" i="7"/>
  <c r="K485" i="7"/>
  <c r="J491" i="7" s="1"/>
  <c r="J487" i="7"/>
  <c r="K489" i="7" s="1"/>
  <c r="J488" i="7"/>
  <c r="J498" i="7"/>
  <c r="J499" i="7"/>
  <c r="K500" i="7"/>
  <c r="J506" i="7" s="1"/>
  <c r="J502" i="7"/>
  <c r="K504" i="7" s="1"/>
  <c r="J503" i="7"/>
  <c r="J513" i="7"/>
  <c r="K515" i="7" s="1"/>
  <c r="J521" i="7" s="1"/>
  <c r="K522" i="7" s="1"/>
  <c r="J514" i="7"/>
  <c r="J517" i="7"/>
  <c r="K519" i="7" s="1"/>
  <c r="J518" i="7"/>
  <c r="J528" i="7"/>
  <c r="K530" i="7" s="1"/>
  <c r="J536" i="7" s="1"/>
  <c r="J529" i="7"/>
  <c r="J532" i="7"/>
  <c r="J533" i="7"/>
  <c r="K534" i="7"/>
  <c r="J543" i="7"/>
  <c r="J544" i="7"/>
  <c r="K545" i="7" s="1"/>
  <c r="J551" i="7" s="1"/>
  <c r="J547" i="7"/>
  <c r="J548" i="7"/>
  <c r="K549" i="7"/>
  <c r="J558" i="7"/>
  <c r="J559" i="7"/>
  <c r="K560" i="7"/>
  <c r="J562" i="7"/>
  <c r="J563" i="7"/>
  <c r="K564" i="7"/>
  <c r="J566" i="7"/>
  <c r="K567" i="7" s="1"/>
  <c r="J573" i="7"/>
  <c r="K575" i="7" s="1"/>
  <c r="J581" i="7" s="1"/>
  <c r="K582" i="7" s="1"/>
  <c r="J574" i="7"/>
  <c r="J577" i="7"/>
  <c r="K579" i="7" s="1"/>
  <c r="J578" i="7"/>
  <c r="J588" i="7"/>
  <c r="K590" i="7" s="1"/>
  <c r="J596" i="7" s="1"/>
  <c r="J589" i="7"/>
  <c r="J592" i="7"/>
  <c r="J593" i="7"/>
  <c r="K594" i="7"/>
  <c r="J603" i="7"/>
  <c r="J604" i="7"/>
  <c r="K605" i="7" s="1"/>
  <c r="J610" i="7" s="1"/>
  <c r="K611" i="7" s="1"/>
  <c r="J607" i="7"/>
  <c r="K608" i="7"/>
  <c r="J617" i="7"/>
  <c r="K619" i="7" s="1"/>
  <c r="J624" i="7" s="1"/>
  <c r="J618" i="7"/>
  <c r="J621" i="7"/>
  <c r="K622" i="7"/>
  <c r="J631" i="7"/>
  <c r="J632" i="7"/>
  <c r="K633" i="7" s="1"/>
  <c r="J638" i="7" s="1"/>
  <c r="J635" i="7"/>
  <c r="K636" i="7" s="1"/>
  <c r="J645" i="7"/>
  <c r="K647" i="7" s="1"/>
  <c r="J652" i="7" s="1"/>
  <c r="K653" i="7" s="1"/>
  <c r="J646" i="7"/>
  <c r="J649" i="7"/>
  <c r="K650" i="7" s="1"/>
  <c r="J659" i="7"/>
  <c r="J660" i="7"/>
  <c r="K667" i="7" s="1"/>
  <c r="K661" i="7"/>
  <c r="J666" i="7" s="1"/>
  <c r="J663" i="7"/>
  <c r="K664" i="7" s="1"/>
  <c r="J673" i="7"/>
  <c r="K674" i="7" s="1"/>
  <c r="J679" i="7" s="1"/>
  <c r="J676" i="7"/>
  <c r="K680" i="7" s="1"/>
  <c r="K677" i="7"/>
  <c r="J686" i="7"/>
  <c r="K688" i="7" s="1"/>
  <c r="J693" i="7" s="1"/>
  <c r="K694" i="7" s="1"/>
  <c r="J687" i="7"/>
  <c r="J690" i="7"/>
  <c r="K691" i="7" s="1"/>
  <c r="J700" i="7"/>
  <c r="K702" i="7" s="1"/>
  <c r="J707" i="7" s="1"/>
  <c r="J701" i="7"/>
  <c r="J704" i="7"/>
  <c r="K705" i="7"/>
  <c r="J714" i="7"/>
  <c r="J715" i="7"/>
  <c r="K716" i="7"/>
  <c r="J718" i="7"/>
  <c r="K719" i="7" s="1"/>
  <c r="J721" i="7"/>
  <c r="K722" i="7"/>
  <c r="K723" i="7" s="1"/>
  <c r="J728" i="7"/>
  <c r="K730" i="7" s="1"/>
  <c r="J735" i="7" s="1"/>
  <c r="J729" i="7"/>
  <c r="J732" i="7"/>
  <c r="K733" i="7" s="1"/>
  <c r="J742" i="7"/>
  <c r="J743" i="7"/>
  <c r="K744" i="7"/>
  <c r="J749" i="7" s="1"/>
  <c r="J746" i="7"/>
  <c r="K747" i="7" s="1"/>
  <c r="J756" i="7"/>
  <c r="K758" i="7" s="1"/>
  <c r="J763" i="7" s="1"/>
  <c r="J757" i="7"/>
  <c r="J760" i="7"/>
  <c r="K761" i="7"/>
  <c r="J770" i="7"/>
  <c r="J771" i="7"/>
  <c r="K772" i="7"/>
  <c r="J777" i="7" s="1"/>
  <c r="J774" i="7"/>
  <c r="K775" i="7" s="1"/>
  <c r="J784" i="7"/>
  <c r="J785" i="7"/>
  <c r="J788" i="7"/>
  <c r="K789" i="7"/>
  <c r="J798" i="7"/>
  <c r="K800" i="7" s="1"/>
  <c r="J805" i="7" s="1"/>
  <c r="K806" i="7" s="1"/>
  <c r="J799" i="7"/>
  <c r="J802" i="7"/>
  <c r="K803" i="7" s="1"/>
  <c r="J812" i="7"/>
  <c r="K814" i="7" s="1"/>
  <c r="J819" i="7" s="1"/>
  <c r="J813" i="7"/>
  <c r="J816" i="7"/>
  <c r="K817" i="7"/>
  <c r="J826" i="7"/>
  <c r="J827" i="7"/>
  <c r="K828" i="7"/>
  <c r="J830" i="7"/>
  <c r="K831" i="7" s="1"/>
  <c r="J833" i="7"/>
  <c r="K834" i="7"/>
  <c r="K836" i="7" s="1"/>
  <c r="K824" i="7" s="1"/>
  <c r="K835" i="7"/>
  <c r="J840" i="7"/>
  <c r="K842" i="7" s="1"/>
  <c r="J847" i="7" s="1"/>
  <c r="J841" i="7"/>
  <c r="J844" i="7"/>
  <c r="K845" i="7" s="1"/>
  <c r="J854" i="7"/>
  <c r="K855" i="7"/>
  <c r="K856" i="7"/>
  <c r="K858" i="7" s="1"/>
  <c r="K852" i="7" s="1"/>
  <c r="K857" i="7"/>
  <c r="K862" i="7"/>
  <c r="K863" i="7"/>
  <c r="K861" i="7" s="1"/>
  <c r="G14" i="9"/>
  <c r="G13" i="9" s="1"/>
  <c r="G16" i="9"/>
  <c r="G18" i="9"/>
  <c r="G19" i="9"/>
  <c r="G23" i="9"/>
  <c r="G21" i="9" s="1"/>
  <c r="G24" i="9"/>
  <c r="G32" i="9"/>
  <c r="G30" i="9" s="1"/>
  <c r="G33" i="9"/>
  <c r="G34" i="9"/>
  <c r="G35" i="9"/>
  <c r="G36" i="9"/>
  <c r="G37" i="9"/>
  <c r="G38" i="9"/>
  <c r="G39" i="9"/>
  <c r="G43" i="9"/>
  <c r="G44" i="9"/>
  <c r="G45" i="9"/>
  <c r="G46" i="9"/>
  <c r="G47" i="9"/>
  <c r="G41" i="9" s="1"/>
  <c r="G48" i="9"/>
  <c r="G49" i="9"/>
  <c r="G53" i="9"/>
  <c r="G51" i="9" s="1"/>
  <c r="G54" i="9"/>
  <c r="G55" i="9"/>
  <c r="G56" i="9"/>
  <c r="G57" i="9"/>
  <c r="G58" i="9"/>
  <c r="G59" i="9"/>
  <c r="G61" i="9"/>
  <c r="G63" i="9"/>
  <c r="G64" i="9"/>
  <c r="G65" i="9"/>
  <c r="G66" i="9"/>
  <c r="G68" i="9"/>
  <c r="G70" i="9"/>
  <c r="G74" i="9"/>
  <c r="G72" i="9" s="1"/>
  <c r="G75" i="9"/>
  <c r="G76" i="9"/>
  <c r="G77" i="9"/>
  <c r="G78" i="9"/>
  <c r="G79" i="9"/>
  <c r="G80" i="9"/>
  <c r="G81" i="9"/>
  <c r="G83" i="9"/>
  <c r="G84" i="9"/>
  <c r="G85" i="9"/>
  <c r="G86" i="9"/>
  <c r="G87" i="9"/>
  <c r="G88" i="9"/>
  <c r="G89" i="9"/>
  <c r="G90" i="9"/>
  <c r="G94" i="9"/>
  <c r="G92" i="9" s="1"/>
  <c r="G95" i="9"/>
  <c r="G96" i="9"/>
  <c r="G97" i="9"/>
  <c r="G98" i="9"/>
  <c r="G99" i="9"/>
  <c r="G100" i="9"/>
  <c r="G102" i="9"/>
  <c r="G106" i="9"/>
  <c r="G107" i="9"/>
  <c r="G108" i="9"/>
  <c r="G109" i="9"/>
  <c r="G104" i="9" s="1"/>
  <c r="G110" i="9"/>
  <c r="G111" i="9"/>
  <c r="G115" i="9"/>
  <c r="G113" i="9" s="1"/>
  <c r="G116" i="9"/>
  <c r="G118" i="9"/>
  <c r="G120" i="9"/>
  <c r="G124" i="9"/>
  <c r="G122" i="9" s="1"/>
  <c r="G125" i="9"/>
  <c r="G126" i="9"/>
  <c r="G127" i="9"/>
  <c r="G128" i="9"/>
  <c r="G129" i="9"/>
  <c r="G130" i="9"/>
  <c r="G131" i="9"/>
  <c r="G135" i="9"/>
  <c r="G136" i="9"/>
  <c r="G133" i="9" s="1"/>
  <c r="G137" i="9"/>
  <c r="G138" i="9"/>
  <c r="G139" i="9"/>
  <c r="G140" i="9"/>
  <c r="G141" i="9"/>
  <c r="G145" i="9"/>
  <c r="G146" i="9"/>
  <c r="G147" i="9"/>
  <c r="G148" i="9"/>
  <c r="G149" i="9"/>
  <c r="G150" i="9"/>
  <c r="G151" i="9"/>
  <c r="G143" i="9" s="1"/>
  <c r="G155" i="9"/>
  <c r="G156" i="9"/>
  <c r="G153" i="9" s="1"/>
  <c r="G157" i="9"/>
  <c r="G158" i="9"/>
  <c r="G160" i="9"/>
  <c r="G162" i="9"/>
  <c r="G166" i="9"/>
  <c r="G164" i="9" s="1"/>
  <c r="G167" i="9"/>
  <c r="G168" i="9"/>
  <c r="G169" i="9"/>
  <c r="G170" i="9"/>
  <c r="G171" i="9"/>
  <c r="G172" i="9"/>
  <c r="G173" i="9"/>
  <c r="G175" i="9"/>
  <c r="G176" i="9"/>
  <c r="G177" i="9"/>
  <c r="G178" i="9"/>
  <c r="G179" i="9"/>
  <c r="G180" i="9"/>
  <c r="G181" i="9"/>
  <c r="G182" i="9"/>
  <c r="G186" i="9"/>
  <c r="G187" i="9"/>
  <c r="G188" i="9"/>
  <c r="G189" i="9"/>
  <c r="G190" i="9"/>
  <c r="G191" i="9"/>
  <c r="G192" i="9"/>
  <c r="G184" i="9" s="1"/>
  <c r="G194" i="9"/>
  <c r="G198" i="9"/>
  <c r="G196" i="9" s="1"/>
  <c r="G199" i="9"/>
  <c r="G200" i="9"/>
  <c r="G201" i="9"/>
  <c r="G202" i="9"/>
  <c r="G203" i="9"/>
  <c r="G205" i="9"/>
  <c r="G207" i="9"/>
  <c r="G208" i="9"/>
  <c r="G210" i="9"/>
  <c r="G212" i="9"/>
  <c r="G216" i="9"/>
  <c r="G214" i="9" s="1"/>
  <c r="G217" i="9"/>
  <c r="G224" i="9"/>
  <c r="G225" i="9"/>
  <c r="G223" i="9" s="1"/>
  <c r="G226" i="9"/>
  <c r="G227" i="9"/>
  <c r="G228" i="9"/>
  <c r="G229" i="9"/>
  <c r="G230" i="9"/>
  <c r="G231" i="9"/>
  <c r="G232" i="9"/>
  <c r="G233" i="9"/>
  <c r="G234" i="9"/>
  <c r="G237" i="9"/>
  <c r="G238" i="9"/>
  <c r="G236" i="9" s="1"/>
  <c r="G239" i="9"/>
  <c r="G242" i="9"/>
  <c r="G243" i="9"/>
  <c r="G241" i="9" s="1"/>
  <c r="G244" i="9"/>
  <c r="G246" i="9"/>
  <c r="G247" i="9"/>
  <c r="G248" i="9"/>
  <c r="G249" i="9"/>
  <c r="G251" i="9"/>
  <c r="G252" i="9"/>
  <c r="G253" i="9"/>
  <c r="G254" i="9"/>
  <c r="G257" i="9"/>
  <c r="G258" i="9"/>
  <c r="G256" i="9" s="1"/>
  <c r="G259" i="9"/>
  <c r="G266" i="9"/>
  <c r="G267" i="9"/>
  <c r="G265" i="9" s="1"/>
  <c r="G270" i="9"/>
  <c r="G269" i="9" s="1"/>
  <c r="G271" i="9"/>
  <c r="G272" i="9"/>
  <c r="G273" i="9"/>
  <c r="G275" i="9"/>
  <c r="G276" i="9"/>
  <c r="G278" i="9"/>
  <c r="G279" i="9"/>
  <c r="G280" i="9"/>
  <c r="G283" i="9"/>
  <c r="G282" i="9" s="1"/>
  <c r="G284" i="9"/>
  <c r="G286" i="9"/>
  <c r="G287" i="9"/>
  <c r="G290" i="9"/>
  <c r="G289" i="9" s="1"/>
  <c r="G291" i="9"/>
  <c r="G294" i="9"/>
  <c r="G295" i="9"/>
  <c r="G293" i="9" s="1"/>
  <c r="G296" i="9"/>
  <c r="G299" i="9"/>
  <c r="G298" i="9" s="1"/>
  <c r="G301" i="9"/>
  <c r="G302" i="9"/>
  <c r="G303" i="9"/>
  <c r="G306" i="9"/>
  <c r="G305" i="9" s="1"/>
  <c r="G307" i="9"/>
  <c r="G310" i="9"/>
  <c r="G309" i="9" s="1"/>
  <c r="G316" i="9"/>
  <c r="G315" i="9" s="1"/>
  <c r="G317" i="9"/>
  <c r="G320" i="9"/>
  <c r="G319" i="9" s="1"/>
  <c r="H134" i="2"/>
  <c r="H135" i="2" s="1"/>
  <c r="H127" i="2"/>
  <c r="H126" i="2"/>
  <c r="H125" i="2"/>
  <c r="H124" i="2"/>
  <c r="H123" i="2"/>
  <c r="H122" i="2"/>
  <c r="H121" i="2"/>
  <c r="H120" i="2"/>
  <c r="H119" i="2"/>
  <c r="H128" i="2" s="1"/>
  <c r="H118" i="2"/>
  <c r="H111" i="2"/>
  <c r="H110" i="2"/>
  <c r="H109" i="2"/>
  <c r="H112" i="2" s="1"/>
  <c r="H103" i="2"/>
  <c r="H102" i="2"/>
  <c r="H97" i="2"/>
  <c r="H96" i="2"/>
  <c r="H95" i="2"/>
  <c r="H89" i="2"/>
  <c r="H88" i="2"/>
  <c r="H87" i="2"/>
  <c r="H86" i="2"/>
  <c r="H85" i="2"/>
  <c r="H90" i="2" s="1"/>
  <c r="H79" i="2"/>
  <c r="H78" i="2"/>
  <c r="H77" i="2"/>
  <c r="H76" i="2"/>
  <c r="H75" i="2"/>
  <c r="H74" i="2"/>
  <c r="H73" i="2"/>
  <c r="H72" i="2"/>
  <c r="H71" i="2"/>
  <c r="H70" i="2"/>
  <c r="H69" i="2"/>
  <c r="H68" i="2"/>
  <c r="H80" i="2" s="1"/>
  <c r="H61" i="2"/>
  <c r="H59" i="2"/>
  <c r="H62" i="2" s="1"/>
  <c r="H58" i="2"/>
  <c r="H57" i="2"/>
  <c r="H56" i="2"/>
  <c r="H49" i="2"/>
  <c r="H48" i="2"/>
  <c r="H47" i="2"/>
  <c r="H46" i="2"/>
  <c r="H45" i="2"/>
  <c r="H44" i="2"/>
  <c r="H43" i="2"/>
  <c r="H41" i="2"/>
  <c r="H40" i="2"/>
  <c r="H39" i="2"/>
  <c r="H38" i="2"/>
  <c r="H37" i="2"/>
  <c r="H36" i="2"/>
  <c r="H35" i="2"/>
  <c r="H34" i="2"/>
  <c r="H33" i="2"/>
  <c r="H32" i="2"/>
  <c r="H31" i="2"/>
  <c r="H30" i="2"/>
  <c r="H29" i="2"/>
  <c r="H50" i="2" s="1"/>
  <c r="H22" i="2"/>
  <c r="H21" i="2"/>
  <c r="H19" i="2"/>
  <c r="H23" i="2" s="1"/>
  <c r="H13" i="2"/>
  <c r="H14" i="2" s="1"/>
  <c r="K201" i="7" l="1"/>
  <c r="K202" i="7" s="1"/>
  <c r="K193" i="7" s="1"/>
  <c r="K654" i="7"/>
  <c r="K655" i="7" s="1"/>
  <c r="K643" i="7" s="1"/>
  <c r="K492" i="7"/>
  <c r="K362" i="7"/>
  <c r="K263" i="7"/>
  <c r="K264" i="7"/>
  <c r="K256" i="7" s="1"/>
  <c r="K414" i="7"/>
  <c r="K415" i="7" s="1"/>
  <c r="K400" i="7" s="1"/>
  <c r="K639" i="7"/>
  <c r="K211" i="7"/>
  <c r="K552" i="7"/>
  <c r="K583" i="7"/>
  <c r="K584" i="7"/>
  <c r="K571" i="7" s="1"/>
  <c r="K396" i="7"/>
  <c r="K56" i="7"/>
  <c r="K57" i="7" s="1"/>
  <c r="K51" i="7" s="1"/>
  <c r="K750" i="7"/>
  <c r="K568" i="7"/>
  <c r="K569" i="7" s="1"/>
  <c r="K556" i="7" s="1"/>
  <c r="K115" i="7"/>
  <c r="H137" i="2"/>
  <c r="K695" i="7"/>
  <c r="K696" i="7"/>
  <c r="K684" i="7" s="1"/>
  <c r="K312" i="7"/>
  <c r="K313" i="7"/>
  <c r="K298" i="7" s="1"/>
  <c r="K668" i="7"/>
  <c r="K669" i="7"/>
  <c r="K657" i="7" s="1"/>
  <c r="K507" i="7"/>
  <c r="K152" i="7"/>
  <c r="K153" i="7"/>
  <c r="K142" i="7" s="1"/>
  <c r="K807" i="7"/>
  <c r="K808" i="7" s="1"/>
  <c r="K796" i="7" s="1"/>
  <c r="K478" i="7"/>
  <c r="K479" i="7" s="1"/>
  <c r="K466" i="7" s="1"/>
  <c r="K431" i="7"/>
  <c r="K432" i="7"/>
  <c r="K417" i="7" s="1"/>
  <c r="K252" i="7"/>
  <c r="K523" i="7"/>
  <c r="K524" i="7"/>
  <c r="K511" i="7" s="1"/>
  <c r="K346" i="7"/>
  <c r="K347" i="7"/>
  <c r="K332" i="7" s="1"/>
  <c r="K174" i="7"/>
  <c r="K175" i="7"/>
  <c r="K163" i="7" s="1"/>
  <c r="K681" i="7"/>
  <c r="K682" i="7"/>
  <c r="K671" i="7" s="1"/>
  <c r="K612" i="7"/>
  <c r="K613" i="7" s="1"/>
  <c r="K601" i="7" s="1"/>
  <c r="K786" i="7"/>
  <c r="J791" i="7" s="1"/>
  <c r="K792" i="7" s="1"/>
  <c r="K764" i="7"/>
  <c r="K370" i="7"/>
  <c r="J378" i="7" s="1"/>
  <c r="K379" i="7" s="1"/>
  <c r="K328" i="7"/>
  <c r="K219" i="7"/>
  <c r="J224" i="7" s="1"/>
  <c r="K225" i="7" s="1"/>
  <c r="K87" i="7"/>
  <c r="K65" i="7"/>
  <c r="K59" i="7" s="1"/>
  <c r="K23" i="7"/>
  <c r="K285" i="7"/>
  <c r="J293" i="7" s="1"/>
  <c r="K294" i="7" s="1"/>
  <c r="K625" i="7"/>
  <c r="K537" i="7"/>
  <c r="K238" i="7"/>
  <c r="K127" i="7"/>
  <c r="K105" i="7"/>
  <c r="K848" i="7"/>
  <c r="K736" i="7"/>
  <c r="K39" i="7"/>
  <c r="K447" i="7"/>
  <c r="K778" i="7"/>
  <c r="K189" i="7"/>
  <c r="K79" i="7"/>
  <c r="K15" i="7"/>
  <c r="K597" i="7"/>
  <c r="K277" i="7"/>
  <c r="K820" i="7"/>
  <c r="K708" i="7"/>
  <c r="K462" i="7"/>
  <c r="K31" i="7"/>
  <c r="K138" i="7"/>
  <c r="K724" i="7"/>
  <c r="K712" i="7" s="1"/>
  <c r="K159" i="7"/>
  <c r="K71" i="7"/>
  <c r="K49" i="7"/>
  <c r="K43" i="7" s="1"/>
  <c r="K226" i="7" l="1"/>
  <c r="K227" i="7"/>
  <c r="K215" i="7" s="1"/>
  <c r="K380" i="7"/>
  <c r="K381" i="7" s="1"/>
  <c r="K366" i="7" s="1"/>
  <c r="K793" i="7"/>
  <c r="K794" i="7"/>
  <c r="K782" i="7" s="1"/>
  <c r="K295" i="7"/>
  <c r="K296" i="7" s="1"/>
  <c r="K281" i="7" s="1"/>
  <c r="K24" i="7"/>
  <c r="K25" i="7" s="1"/>
  <c r="K19" i="7" s="1"/>
  <c r="K363" i="7"/>
  <c r="K364" i="7"/>
  <c r="K349" i="7" s="1"/>
  <c r="K598" i="7"/>
  <c r="K599" i="7" s="1"/>
  <c r="K586" i="7" s="1"/>
  <c r="K493" i="7"/>
  <c r="K494" i="7" s="1"/>
  <c r="K481" i="7" s="1"/>
  <c r="K538" i="7"/>
  <c r="K539" i="7"/>
  <c r="K526" i="7" s="1"/>
  <c r="K80" i="7"/>
  <c r="K81" i="7" s="1"/>
  <c r="K75" i="7" s="1"/>
  <c r="K253" i="7"/>
  <c r="K254" i="7"/>
  <c r="K242" i="7" s="1"/>
  <c r="K709" i="7"/>
  <c r="K710" i="7" s="1"/>
  <c r="K698" i="7" s="1"/>
  <c r="K16" i="7"/>
  <c r="K17" i="7"/>
  <c r="K11" i="7" s="1"/>
  <c r="K329" i="7"/>
  <c r="K330" i="7" s="1"/>
  <c r="K315" i="7" s="1"/>
  <c r="K553" i="7"/>
  <c r="K554" i="7"/>
  <c r="K541" i="7" s="1"/>
  <c r="K821" i="7"/>
  <c r="K822" i="7"/>
  <c r="K810" i="7" s="1"/>
  <c r="K640" i="7"/>
  <c r="K641" i="7"/>
  <c r="K629" i="7" s="1"/>
  <c r="K89" i="7"/>
  <c r="K83" i="7" s="1"/>
  <c r="K88" i="7"/>
  <c r="K190" i="7"/>
  <c r="K191" i="7"/>
  <c r="K177" i="7" s="1"/>
  <c r="K765" i="7"/>
  <c r="K766" i="7" s="1"/>
  <c r="K754" i="7" s="1"/>
  <c r="K72" i="7"/>
  <c r="K73" i="7"/>
  <c r="K67" i="7" s="1"/>
  <c r="K737" i="7"/>
  <c r="K738" i="7" s="1"/>
  <c r="K726" i="7" s="1"/>
  <c r="K463" i="7"/>
  <c r="K464" i="7"/>
  <c r="K451" i="7" s="1"/>
  <c r="K212" i="7"/>
  <c r="K213" i="7"/>
  <c r="K204" i="7" s="1"/>
  <c r="K116" i="7"/>
  <c r="K117" i="7"/>
  <c r="K109" i="7" s="1"/>
  <c r="K448" i="7"/>
  <c r="K449" i="7" s="1"/>
  <c r="K434" i="7" s="1"/>
  <c r="K751" i="7"/>
  <c r="K752" i="7"/>
  <c r="K740" i="7" s="1"/>
  <c r="K160" i="7"/>
  <c r="K161" i="7" s="1"/>
  <c r="K155" i="7" s="1"/>
  <c r="K849" i="7"/>
  <c r="K850" i="7" s="1"/>
  <c r="K838" i="7" s="1"/>
  <c r="K278" i="7"/>
  <c r="K279" i="7"/>
  <c r="K266" i="7" s="1"/>
  <c r="K626" i="7"/>
  <c r="K627" i="7"/>
  <c r="K615" i="7" s="1"/>
  <c r="K779" i="7"/>
  <c r="K780" i="7" s="1"/>
  <c r="K768" i="7" s="1"/>
  <c r="K40" i="7"/>
  <c r="K41" i="7" s="1"/>
  <c r="K35" i="7" s="1"/>
  <c r="K106" i="7"/>
  <c r="K107" i="7" s="1"/>
  <c r="K99" i="7" s="1"/>
  <c r="K397" i="7"/>
  <c r="K398" i="7"/>
  <c r="K383" i="7" s="1"/>
  <c r="K139" i="7"/>
  <c r="K140" i="7" s="1"/>
  <c r="K131" i="7" s="1"/>
  <c r="K128" i="7"/>
  <c r="K129" i="7"/>
  <c r="K119" i="7" s="1"/>
  <c r="K32" i="7"/>
  <c r="K33" i="7" s="1"/>
  <c r="K27" i="7" s="1"/>
  <c r="K239" i="7"/>
  <c r="K240" i="7"/>
  <c r="K229" i="7" s="1"/>
  <c r="K508" i="7"/>
  <c r="K509" i="7"/>
  <c r="K496" i="7" s="1"/>
</calcChain>
</file>

<file path=xl/sharedStrings.xml><?xml version="1.0" encoding="utf-8"?>
<sst xmlns="http://schemas.openxmlformats.org/spreadsheetml/2006/main" count="3455" uniqueCount="660">
  <si>
    <t>Actuacions CEM Calvet Fase2 P-1</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</si>
  <si>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</si>
  <si>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</si>
  <si>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</si>
  <si>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</si>
  <si>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</si>
  <si>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</si>
  <si>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</si>
  <si>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</si>
  <si>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</si>
  <si>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</si>
  <si>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</si>
  <si>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</si>
  <si>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</si>
  <si>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</si>
  <si>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</si>
  <si>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</si>
  <si>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</si>
  <si>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P214I-M701</t>
  </si>
  <si>
    <t>m2</t>
  </si>
  <si>
    <t>Treballs de desmuntatge i acopi de cel ras registrable i entramat de suport, amb mitjans manuals. Inclou desconnexió i desmuntatge d'instalacions existents afectats. Inclou tots els treballs i materials per a la correcta finalització de la partida.</t>
  </si>
  <si>
    <t>P21GP-M722</t>
  </si>
  <si>
    <t>u</t>
  </si>
  <si>
    <t>Treballs de desconnexió de xarxa general i d'arrencada d'instal·lació de distribució d'aigua general d'AFS, ACS i recirculació des de les vàlvules generals de cada vestidor fins l'última dutxa de cada vestuari. Inclou retirada de tubs, valvuleria i accessoris afectats, tot seguint les indicacions de la direcció facultativa, amb mitjans manuals i càrrega manual sobre camió o contenidor. Inclosos tots els treballs i materials per a la correcta finalització de la partida.</t>
  </si>
  <si>
    <t>P21GS-M710</t>
  </si>
  <si>
    <t>Treballs de desconnexió de xarxa general i arrencada de dutxa incloent ruixador, aixeta, canonada i resta d'elements associats. Retirada dels elements, amb mitjans manuals i càrrega manual de runa sobre camió o contenidor.</t>
  </si>
  <si>
    <t>P2142-M701</t>
  </si>
  <si>
    <t xml:space="preserve">Arrencada d'enrajolat amb tall perimetral de rajoles o zona afectada amb disc radial en parament vertical, retirant les rajoles afectades per la retirada de les dutxes existents i/o trencades, eliminant les restes de morter tenint cura de no malmetre les rajoles adjacents, amb mitjans manuals i càrrega manual de runa sobre camió o contenidor. Inclosos tots els treballs i materials per a la correcta finalització de la partida. </t>
  </si>
  <si>
    <t>02</t>
  </si>
  <si>
    <t>FONTANERIA</t>
  </si>
  <si>
    <t>Titol 3</t>
  </si>
  <si>
    <t>DISTRIBUCIÓ</t>
  </si>
  <si>
    <t>01.02.01</t>
  </si>
  <si>
    <t>PFC0-4HZO</t>
  </si>
  <si>
    <t>m</t>
  </si>
  <si>
    <t>Tub de Polipropilè-copolímer PP-R a pressió de 25x3,5 mm, sèrie S 3.2 segons UNE-EN ISO 15874-2,  soldat, amb grau de dificultat mitjà i col·locat superficialment</t>
  </si>
  <si>
    <t>PFC0-4HZR</t>
  </si>
  <si>
    <t>Tub de Polipropilè-copolímer PP-R a pressió de 32x4,4 mm, sèrie S 3.2 segons UNE-EN ISO 15874-2,  soldat, amb grau de dificultat mitjà i col·locat superficialment</t>
  </si>
  <si>
    <t>PFC0-4HZU</t>
  </si>
  <si>
    <t>Tub de Polipropilè-copolímer PP-R a pressió de 40x5,5 mm, sèrie S 3.2 segons UNE-EN ISO 15874-2,  soldat, amb grau de dificultat mitjà i col·locat superficialment</t>
  </si>
  <si>
    <t>PFC0-4HZX</t>
  </si>
  <si>
    <t>Tub de Polipropilè-copolímer PP-R a pressió de 50x6,9 mm, sèrie S 3.2 segons UNE-EN ISO 15874-2,  soldat, amb grau de dificultat mitjà i col·locat superficialment</t>
  </si>
  <si>
    <t>PFC0-4I00</t>
  </si>
  <si>
    <t>Tub de Polipropilè-copolímer PP-R a pressió de 63x8,6 mm, sèrie S 3.2 segons UNE-EN ISO 15874-2,  soldat, amb grau de dificultat mitjà i col·locat superficialment</t>
  </si>
  <si>
    <t>PF91-M701</t>
  </si>
  <si>
    <t>Tub de polipropilè copolímer random PP-RCT RA 7050, Clase 2 de diàmetre 20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</si>
  <si>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PF91-M702</t>
  </si>
  <si>
    <t>Tub de polipropilè copolímer random PP-RCT RA 7050, Clase 2 de diàmetre 25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</si>
  <si>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PF91-M703</t>
  </si>
  <si>
    <t>PF91-M704</t>
  </si>
  <si>
    <t>Tub de polipropilè copolímer random PP-RCT RA 7050, Clase 2 de diàmetre 40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</si>
  <si>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PF91-M705</t>
  </si>
  <si>
    <t>Tub de polipropilè copolímer random PP-RCT RA 7050, Clase 2 de diàmetre 50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</si>
  <si>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PFQ0-3LUC</t>
  </si>
  <si>
    <t>Aïllament tèrmic d'escuma elastomèrica per a canonades que transporten fluids a temperatura entre -50°C i 150°C, per a tub de diàmetre exterior 28 mm, de 13 mm de gruix, classe de reacció al foc BL-s2, d0 segons norma UNE-EN 13501-1, sense HCFC-CFC, factor de resistència a la difusió del vapor d'aigua &gt;= 7000 1, col·locat superficialment amb grau de dificultat mitjà</t>
  </si>
  <si>
    <t>PFQ0-3LUD</t>
  </si>
  <si>
    <t>Aïllament tèrmic d'escuma elastomèrica per a canonades que transporten fluids a temperatura entre -50°C i 150°C, per a tub de diàmetre exterior 35 mm, de 13 mm de gruix, classe de reacció al foc BL-s2, d0 segons norma UNE-EN 13501-1, sense HCFC-CFC, factor de resistència a la difusió del vapor d'aigua &gt;= 7000 1, col·locat superficialment amb grau de dificultat mitjà</t>
  </si>
  <si>
    <t>PFQ0-3LUE</t>
  </si>
  <si>
    <t>Aïllament tèrmic d'escuma elastomèrica per a canonades que transporten fluids a temperatura entre -50°C i 150°C, per a tub de diàmetre exterior 42 mm, de 13 mm de gruix, classe de reacció al foc BL-s2, d0 segons norma UNE-EN 13501-1, sense HCFC-CFC, factor de resistència a la difusió del vapor d'aigua &gt;= 7000 1, col·locat superficialment amb grau de dificultat mitjà</t>
  </si>
  <si>
    <t>PFQ0-3LUG</t>
  </si>
  <si>
    <t>Aïllament tèrmic d'escuma elastomèrica per a canonades que transporten fluids a temperatura entre -50°C i 150°C, per a tub de diàmetre exterior 54 mm, de 13 mm de gruix, classe de reacció al foc BL-s2, d0 segons norma UNE-EN 13501-1, sense HCFC-CFC, factor de resistència a la difusió del vapor d'aigua &gt;= 7000 1, col·locat superficialment amb grau de dificultat mitjà</t>
  </si>
  <si>
    <t>PFQ0-3LNY</t>
  </si>
  <si>
    <t>Aïllament tèrmic d'escuma elastomèrica per a canonades que transporten fluids a temperatura entre -50°C i 105°C, per a tub de diàmetre exterior 64 mm, de 13 mm de gruix, classe de reacció al foc BL-s2, d0 segons norma UNE-EN 13501-1, factor de resistència a la difusió del vapor d'aigua &gt;= 7000 1, col·locat superficialment amb grau de dificultat mitjà</t>
  </si>
  <si>
    <t>PFQ0-3LVY</t>
  </si>
  <si>
    <t>Aïllament tèrmic d'escuma elastomèrica per a canonades que transporten fluids a temperatura entre -50°C i 150°C, per a tub de diàmetre exterior 22 mm, de 40 mm de gruix, classe de reacció al foc BL-s2, d0 segons norma UNE-EN 13501-1, sense HCFC-CFC, factor de resistència a la difusió del vapor d'aigua &gt;= 7000 1, col·locat superficialment amb grau de dificultat mitjà</t>
  </si>
  <si>
    <t>PFQ0-3LVZ</t>
  </si>
  <si>
    <t>Aïllament tèrmic d'escuma elastomèrica per a canonades que transporten fluids a temperatura entre -50°C i 150°C, per a tub de diàmetre exterior 28 mm, de 40 mm de gruix, classe de reacció al foc BL-s2, d0 segons norma UNE-EN 13501-1, sense HCFC-CFC, factor de resistència a la difusió del vapor d'aigua &gt;= 7000 1, col·locat superficialment amb grau de dificultat mitjà</t>
  </si>
  <si>
    <t>PFQ0-3LW0</t>
  </si>
  <si>
    <t>Aïllament tèrmic d'escuma elastomèrica per a canonades que transporten fluids a temperatura entre -50°C i 150°C, per a tub de diàmetre exterior 35 mm, de 40 mm de gruix, classe de reacció al foc BL-s2, d0 segons norma UNE-EN 13501-1, sense HCFC-CFC, factor de resistència a la difusió del vapor d'aigua &gt;= 7000 1, col·locat superficialment amb grau de dificultat mitjà</t>
  </si>
  <si>
    <t>PFQ0-3LW1</t>
  </si>
  <si>
    <t>Aïllament tèrmic d'escuma elastomèrica per a canonades que transporten fluids a temperatura entre -50°C i 150°C, per a tub de diàmetre exterior 42 mm, de 40 mm de gruix, classe de reacció al foc BL-s2, d0 segons norma UNE-EN 13501-1, sense HCFC-CFC, factor de resistència a la difusió del vapor d'aigua &gt;= 7000 1, col·locat superficialment amb grau de dificultat mitjà</t>
  </si>
  <si>
    <t>PFQ0-3LW3</t>
  </si>
  <si>
    <t>Aïllament tèrmic d'escuma elastomèrica per a canonades que transporten fluids a temperatura entre -50°C i 150°C, per a tub de diàmetre exterior 54 mm, de 40 mm de gruix, classe de reacció al foc BL-s2, d0 segons norma UNE-EN 13501-1, sense HCFC-CFC, factor de resistència a la difusió del vapor d'aigua &gt;= 7000 1, col·locat superficialment amb grau de dificultat mitjà</t>
  </si>
  <si>
    <t>PF41-M701</t>
  </si>
  <si>
    <t>Tub d'acer inoxidable 1.4404 (AISI 316L) amb soldadura longitudinal, de 25 mm de diàmetre exterior i de 2 mm de gruix de paret segons UNE-EN 10217-7, unió a compressió, amb grau de dificultat mitjà i col·locat superficialment</t>
  </si>
  <si>
    <t>SANITARIS</t>
  </si>
  <si>
    <t>01.02.02</t>
  </si>
  <si>
    <t>PJ1Z-M702</t>
  </si>
  <si>
    <t>Subministrament i col·locació de conjunt de dutxa amb aixeta mescladora termostàtica per instal·lació vista de llautó cromat amb entrada i sortida de 3/4´´ amb vàlvula antiretorn i vàlvula de buidat contra legionel·la incorporades. Inclou regulador automàtic de cabal, limitador de temperatura a 40 ºC en posició de màxima obertura i ruixador antivandàlic en llautó cromat i polsador en poliacetat negre i braç de paret metàl·lic per suportar el ruixador, acabat en crom. Inclosos tots els treballs i materials auxiliars per a l'acabament de la partida. Acabat segons direcció facultativa. Inclosos tots els treballs i materials auxiliars per a l'acabament de la partida. Acabat segons direcció facultativa.
Model ALPA 80 marca PRESTO o equivalent, referència 98921.</t>
  </si>
  <si>
    <t>PJ1Z-M701</t>
  </si>
  <si>
    <t>Subministrament i col·locació de dutxa de telèfon d'aspersió fixa, roscada a tub flexible, sintètica, preu mitjà. Inclou suport fix cromat i tub flexible de 1,5m amb l'acabat cromat.  Inclosos tots els treballs i materials auxiliars per a l'acabament de la partida. Acabat segons direcció facultativa.
Model TEMPESTA COSMOPOLITAN 100 de la marca GROHE o equivalent.</t>
  </si>
  <si>
    <t>PJ1Z-M703</t>
  </si>
  <si>
    <t>Subministrament i col·locació de ruixador per dutxa anticalcària de tipus pluja de 200mm de diàmetre i 10mm de gruix. Inclosos tots els treballs i materials auxiliars per a l'acabament de la partida. Acabat segons direcció facultativa.
Referència 29963212 de la marca TRES o equivalent.</t>
  </si>
  <si>
    <t>PJ2Z2-M701</t>
  </si>
  <si>
    <t>Subministrament i col·locació de braç de paret metal·lic per suportar el ruixador, longitud de 300mm, acabat en crom. Inclosos tots els treballs i materials auxiliars per a l'acabament de la partida. Acabat segons direcció facultativa.
Referència 13462101 de la marca TRES o equivalent.</t>
  </si>
  <si>
    <t>PJ216-M701</t>
  </si>
  <si>
    <t>Subministrament i col·locació de mesclador amb monocomandament i inversor ceràmic de 3 vies encastat, acabat cromat, amb placa circular de 158mm de diàmetre i cabal de sortida de 27l/min , col·locat.  Inclosos tots els treballs i materials auxiliars per a l'acabament de la partida. Acabat segons direcció facultativa.
Model ESSENCE de la marca GROHE o equivalent.</t>
  </si>
  <si>
    <t>PJ41-M701</t>
  </si>
  <si>
    <t>Subministrament i col·locació de barra mural per a bany adaptat, a dos parets amb quatre punts de recolzament, amb embellidors, d'acer galvanitzat i acabat en vinil, de 660 mm de llargària i 32 mm de D, col·locat amb fixacions mecàniques. Inclosos tots els treballs i materials per a la correcta finalització de la partida.
Model G01JBS06W1, marca Mediclinics o equivalent</t>
  </si>
  <si>
    <t>03</t>
  </si>
  <si>
    <t>VALVULERIA</t>
  </si>
  <si>
    <t>01.02.03</t>
  </si>
  <si>
    <t>PN38-EC5P</t>
  </si>
  <si>
    <t>Vàlvula de bola manual amb rosca, de dues peces amb pas total, de bronze, de diàmetre nominal 1/2, de 16 bar de PN i preu alt, muntada superficialment</t>
  </si>
  <si>
    <t>PN38-EC7H</t>
  </si>
  <si>
    <t>Vàlvula de bola manual amb rosca, de dues peces amb pas total, de bronze, de diàmetre nominal 3/4, de 16 bar de PN i preu alt, muntada superficialment</t>
  </si>
  <si>
    <t>PN38-EC5U</t>
  </si>
  <si>
    <t>Vàlvula de bola manual amb rosca, de dues peces amb pas total, de bronze, de diàmetre nominal 1, de 16 bar de PN i preu alt, muntada superficialment</t>
  </si>
  <si>
    <t>PN38-EC61</t>
  </si>
  <si>
    <t>Vàlvula de bola manual amb rosca, de dues peces amb pas total, de bronze, de diàmetre nominal 1´´1/4, de 16 bar de PN i preu alt, muntada superficialment</t>
  </si>
  <si>
    <t>PN38-EC67</t>
  </si>
  <si>
    <t>Vàlvula de bola manual amb rosca, de dues peces amb pas total, de bronze, de diàmetre nominal 1´´1/2, de 16 bar de PN i preu alt, muntada superficialment</t>
  </si>
  <si>
    <t>PN38-EC7O</t>
  </si>
  <si>
    <t>Vàlvula de bola manual amb rosca, de dues peces amb pas total, de bronze, de diàmetre nominal 2, de 16 bar de PN i preu alt, muntada superficialment</t>
  </si>
  <si>
    <t>PN85-4IR2</t>
  </si>
  <si>
    <t>Vàlvula de retenció de clapeta, amb rosca, d'1/2´´ de diàmetre nominal, de 16 bar de pressió nominal, cos de llautó, clapeta de llautó i tancament de seient elàstic, muntada superficialment</t>
  </si>
  <si>
    <t>PN85-4IR3</t>
  </si>
  <si>
    <t>Vàlvula de retenció de clapeta, amb rosca, de 3/4´´ de diàmetre nominal, de 16 bar de pressió nominal, cos de llautó, clapeta de llautó i tancament de seient elàstic, muntada superficialment</t>
  </si>
  <si>
    <t>PN85-4IR4</t>
  </si>
  <si>
    <t>Vàlvula de retenció de clapeta, amb rosca, de 1´´ de diàmetre nominal, de 16 bar de pressió nominal, cos de llautó, clapeta de llautó i tancament de seient elàstic, muntada superficialment</t>
  </si>
  <si>
    <t>PN85-HEAB</t>
  </si>
  <si>
    <t>Vàlvula de retenció de clapeta, amb rosca, de 1´´1/4 de diàmetre nominal, de 16 bar de pressió nominal, cos de llautó, clapeta de llautó i tancament de seient elàstic, muntada superficialment</t>
  </si>
  <si>
    <t>PN85-HJNB</t>
  </si>
  <si>
    <t>Vàlvula de retenció de clapeta, amb rosca, de 1´´1/2 de diàmetre nominal, de 16 bar de pressió nominal, cos de llautó, clapeta de llautó i tancament de seient elàstic, muntada superficialment</t>
  </si>
  <si>
    <t>PN85-HFYU</t>
  </si>
  <si>
    <t>Vàlvula de retenció de clapeta, amb rosca, de 2´´ de diàmetre nominal, de 16 bar de pressió nominal, cos de llautó, clapeta de llautó i tancament de seient elàstic, muntada superficialment</t>
  </si>
  <si>
    <t>ACABATS I ALTRES</t>
  </si>
  <si>
    <t>01.03</t>
  </si>
  <si>
    <t>P89H-M722</t>
  </si>
  <si>
    <t>Treballs puntuals de pintat de parament vertical interior de ciment de zones afectades, amb pintura plàstica negra mate, apte per espais humits, amb acabat llis, amb una capa de fons diluïda i dues d'acabat segons estat actual.</t>
  </si>
  <si>
    <t>P822-M701</t>
  </si>
  <si>
    <t>Enrajolat puntual i reparació d'imperfectes del revestiment vertical dels vestidors per la retirada de les dutxes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</si>
  <si>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P881-M724</t>
  </si>
  <si>
    <t>Treballs de reparació, acabats, pintat i neteja general d'elements d'obra, tancaments i d'instal·lacions existents malmesos durant els treballs realitzats segons l'estat anterior d'inici de les obres. Inclosos tots els treballs i materials per a la correcta finalització de la partida.</t>
  </si>
  <si>
    <t>P822-M702</t>
  </si>
  <si>
    <t>Recol·locació de fals sostre registrable, entramats de suport i instal·lacions afectades per la retirada de les canonades i valvuleria. Inclou reconnexionat i posada en funcionament de les instal·lacions afectades. Inclosos tots els treballs i materials per a la correcta finalització de la partida.</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</si>
  <si>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</si>
  <si>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</si>
  <si>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04</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</si>
  <si>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</si>
  <si>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</si>
  <si>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</si>
  <si>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</si>
  <si>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</si>
  <si>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</si>
  <si>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</si>
  <si>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</si>
  <si>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</si>
  <si>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</si>
  <si>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</si>
  <si>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</si>
  <si>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</si>
  <si>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</si>
  <si>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</si>
  <si>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</si>
  <si>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</si>
  <si>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</si>
  <si>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</si>
  <si>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</si>
  <si>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</si>
  <si>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</si>
  <si>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</si>
  <si>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</si>
  <si>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</si>
  <si>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</si>
  <si>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</si>
  <si>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</si>
  <si>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</si>
  <si>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</si>
  <si>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</si>
  <si>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</si>
  <si>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</si>
  <si>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</si>
  <si>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</si>
  <si>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</si>
  <si>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</si>
  <si>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</si>
  <si>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</si>
  <si>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</si>
  <si>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</si>
  <si>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</si>
  <si>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</si>
  <si>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</si>
  <si>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</si>
  <si>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</si>
  <si>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</si>
  <si>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</si>
  <si>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</si>
  <si>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Justificació d'elements</t>
  </si>
  <si>
    <t>Nº</t>
  </si>
  <si>
    <t>Codi</t>
  </si>
  <si>
    <t>U.A.</t>
  </si>
  <si>
    <t>Descripció</t>
  </si>
  <si>
    <t>Descripció curta</t>
  </si>
  <si>
    <t>Partida d'obra</t>
  </si>
  <si>
    <t>P-1</t>
  </si>
  <si>
    <t>Rend.:</t>
  </si>
  <si>
    <t>Condicions del pressupost</t>
  </si>
  <si>
    <t>Altres</t>
  </si>
  <si>
    <t>BZ00N001</t>
  </si>
  <si>
    <t>U</t>
  </si>
  <si>
    <t>x</t>
  </si>
  <si>
    <t>=</t>
  </si>
  <si>
    <t>Subtotal altres</t>
  </si>
  <si>
    <t>Cost directe</t>
  </si>
  <si>
    <t>Despeses indirectes</t>
  </si>
  <si>
    <t>%</t>
  </si>
  <si>
    <t>Total</t>
  </si>
  <si>
    <t>P-2</t>
  </si>
  <si>
    <t>Parella botesbaixes,seguretat industrial,p/treballs construcció,resist.humit.,pell rectif.,punt.metà</t>
  </si>
  <si>
    <t>Material</t>
  </si>
  <si>
    <t>B1474-0XL0</t>
  </si>
  <si>
    <t>Subtotal material</t>
  </si>
  <si>
    <t>P-3</t>
  </si>
  <si>
    <t>Casc seguretat,p/ús normal,contra cops,PE,pmàxim de 400 g</t>
  </si>
  <si>
    <t>B1477-07TR</t>
  </si>
  <si>
    <t>P-4</t>
  </si>
  <si>
    <t>Faixa prot.dorslumbar</t>
  </si>
  <si>
    <t>B147H-19PA</t>
  </si>
  <si>
    <t>P-5</t>
  </si>
  <si>
    <t>Guants tacte,pell flexible,subj.canell</t>
  </si>
  <si>
    <t>B147J-0XKH</t>
  </si>
  <si>
    <t>Parella de guants de tacte per a ús general, amb palmell i dors de la mà de pell flexible, dit índex sense costura exterior i subjecció elàstica al canell</t>
  </si>
  <si>
    <t>P-6</t>
  </si>
  <si>
    <t>Mascareta,protecció respiratòria</t>
  </si>
  <si>
    <t>B147N-0XK6</t>
  </si>
  <si>
    <t>P-7</t>
  </si>
  <si>
    <t>Protector tipus orellera,acoplable casc seguretat</t>
  </si>
  <si>
    <t>B147P-19OE</t>
  </si>
  <si>
    <t>P-8</t>
  </si>
  <si>
    <t>Ulleres antiimp.st.,muntura univ.,visor transp.c/entelam.</t>
  </si>
  <si>
    <t>B147Z-0XI6</t>
  </si>
  <si>
    <t>P-9</t>
  </si>
  <si>
    <t>Granota treball,polièst./cotó,butxa.ext.</t>
  </si>
  <si>
    <t>B1487-0XM5</t>
  </si>
  <si>
    <t>P-10</t>
  </si>
  <si>
    <t>Pantalons treb.p/constr.,polièst./cotó (65%-35%),beix,trama 240,butxa.int.</t>
  </si>
  <si>
    <t>B148B-0XLS</t>
  </si>
  <si>
    <t>P-11</t>
  </si>
  <si>
    <t>Samarretatreb.d/cotó</t>
  </si>
  <si>
    <t>B148D-0XLQ</t>
  </si>
  <si>
    <t>P-12</t>
  </si>
  <si>
    <t>Arrencada enrajolat puntual,param.vert.,m.man.,càrrega manual</t>
  </si>
  <si>
    <t>Mà d'obra</t>
  </si>
  <si>
    <t>A0D-0007</t>
  </si>
  <si>
    <t>h</t>
  </si>
  <si>
    <t>Manobre</t>
  </si>
  <si>
    <t>/R</t>
  </si>
  <si>
    <t>Subtotal mà d'obra</t>
  </si>
  <si>
    <t>Despeses auxiliars</t>
  </si>
  <si>
    <t>P-13</t>
  </si>
  <si>
    <t>Enderroc cel ras+entram.sup.,m.manuals,nou f.sostre</t>
  </si>
  <si>
    <t>P-15</t>
  </si>
  <si>
    <t>Arrenc.inst.aigua distribució,tub+acces.+aixet.inst.,m.man.,càrr.man.</t>
  </si>
  <si>
    <t>A01-FEPE</t>
  </si>
  <si>
    <t>Ajudant lampista</t>
  </si>
  <si>
    <t>A0F-000N</t>
  </si>
  <si>
    <t>Oficial 1a lampista</t>
  </si>
  <si>
    <t>P-16</t>
  </si>
  <si>
    <t>Arrencada aixetes,sifó,desgua.,desc.xarx.subm./evac.,m.man.,càrrega manual</t>
  </si>
  <si>
    <t>P-17</t>
  </si>
  <si>
    <t>Càrr.manuals residus inerts o no especials instal.gestió residus,contenidor 5m3</t>
  </si>
  <si>
    <t>Maquinària</t>
  </si>
  <si>
    <t>C1R1-00CY</t>
  </si>
  <si>
    <t>Subministrament de contenidor metàl·lic de 5 m3 de capacitat i recollida amb residus inerts o no especials</t>
  </si>
  <si>
    <t>Subtotal maquinària</t>
  </si>
  <si>
    <t>P-18</t>
  </si>
  <si>
    <t xml:space="preserve">Disposició controlada dipòsit autoritzat inclòs el cànon sobre la deposició controlada dels residus </t>
  </si>
  <si>
    <t>B2RA-28V2</t>
  </si>
  <si>
    <t>t</t>
  </si>
  <si>
    <t>P-19</t>
  </si>
  <si>
    <t>Tanca mòbil h=2m acer galv.malla 90x150mmxd4.5/3,5mm+bast.3.5x2mtub+peus form.,desmunt.</t>
  </si>
  <si>
    <t>A0D-0009</t>
  </si>
  <si>
    <t>Manobre per a seguretat i salut</t>
  </si>
  <si>
    <t>B6AZ-0KLL</t>
  </si>
  <si>
    <t>Dau de formigó de 38 kg per a peu de tanca mòbil de malla d'acer i per a 20 usos, per a seguretat i salut</t>
  </si>
  <si>
    <t>B6AX-0KOW</t>
  </si>
  <si>
    <t>Tanca mòbil, de 2 m d'alçària, d'acer galvanitzat, amb malla electrosoldada de 90x150 mm i de 4.5 i 3,5 mm de diàmetre, bastidor de 3.5x2 m de tub de 40 mm de per a fixar a peus prefabricats de formigó, per a 20 usos, per a seguretat i salut</t>
  </si>
  <si>
    <t>P-20</t>
  </si>
  <si>
    <t>Enrajolat vert.int.puntual,rajola ceràm.,adequació parament vert., beurada.</t>
  </si>
  <si>
    <t>A0F-000D</t>
  </si>
  <si>
    <t>Oficial 1a col·locador</t>
  </si>
  <si>
    <t>B053-1VF8</t>
  </si>
  <si>
    <t>kg</t>
  </si>
  <si>
    <t>Material per a rejuntat de rajoles ceràmiques CG1 segons norma UNE-EN 13888, de color</t>
  </si>
  <si>
    <t>B094-06TJ</t>
  </si>
  <si>
    <t>Adhesiu cimentós tipus C1 segons norma UNE-EN 12004</t>
  </si>
  <si>
    <t>B0FG2-0GMW</t>
  </si>
  <si>
    <t>Rajola de ceràmica premsada esmaltada brillant, rajola de valència, de forma rectangular o quadrada, de 26 a 45 u peces/m2 grup BIII (UNE-EN 14411), preu mitjà</t>
  </si>
  <si>
    <t>P-21</t>
  </si>
  <si>
    <t>Reposició de fals sostre i instal·lacions afectades</t>
  </si>
  <si>
    <t>P-23</t>
  </si>
  <si>
    <t>Reparació i acabats d'elements malmesos</t>
  </si>
  <si>
    <t>A0F-000H</t>
  </si>
  <si>
    <t>Oficial 1a estucador</t>
  </si>
  <si>
    <t>A01-FEP7</t>
  </si>
  <si>
    <t>Ajudant estucador</t>
  </si>
  <si>
    <t>P-25</t>
  </si>
  <si>
    <t>Pintat vert. int. ciment,pintura plàstica negra mate,apte espais humits,llis,1fons+2acab.</t>
  </si>
  <si>
    <t>A0F-000V</t>
  </si>
  <si>
    <t>Oficial 1a pintor</t>
  </si>
  <si>
    <t>A01-FEP9</t>
  </si>
  <si>
    <t>Ajudant pintor</t>
  </si>
  <si>
    <t>B896-HYAR</t>
  </si>
  <si>
    <t>Pintura plàstica, per a interiors</t>
  </si>
  <si>
    <t>P-26</t>
  </si>
  <si>
    <t>Senyal indicativa info.socors,normalitz.,pictogr.blanc s/verd,forma rectang/quadr.,cost.major 60cm,p</t>
  </si>
  <si>
    <t>BBB6-CW31</t>
  </si>
  <si>
    <t>Senyal indicativa d'informació de salvament o socors, normalitzada amb pictograma blanc sobre fons verd, de forma rectangular o quadrada, costat major 60 cm, per ésser vista fins 25 m de distància, per a seguretat i salut</t>
  </si>
  <si>
    <t>P-27</t>
  </si>
  <si>
    <t>Placa seguretat laboral,acer serigraf.,40x33cm,fix.mec.+desmunt.</t>
  </si>
  <si>
    <t>B0AQ-07GU</t>
  </si>
  <si>
    <t>cu</t>
  </si>
  <si>
    <t>Visos per a fusta o tacs de PVC, per a seguretat i salut</t>
  </si>
  <si>
    <t>BBB9-0R6S</t>
  </si>
  <si>
    <t>Placa de senyalització de seguretat laboral, de planxa d'acer llisa serigrafiada, de 40x33 cm, per a seguretat i salut</t>
  </si>
  <si>
    <t>P-28</t>
  </si>
  <si>
    <t>Treballs d'emplenat i posada en funcionament i entrega de documentació final</t>
  </si>
  <si>
    <t>A0F-000R</t>
  </si>
  <si>
    <t>Oficial 1a muntador</t>
  </si>
  <si>
    <t>P-29</t>
  </si>
  <si>
    <t>Tub acer inox.1.4404 (AISI 316L),25x2,s/UNE-EN 10217-7,unió compressió,dif.mitjà,col.superf.</t>
  </si>
  <si>
    <t>A01-FEPH</t>
  </si>
  <si>
    <t>Ajudant muntador</t>
  </si>
  <si>
    <t>B0A3-2I4I</t>
  </si>
  <si>
    <t>Abraçadora de polipropilè reforçada amb plaques d'acer inoxidable, de 25 mm de diàmetre interior</t>
  </si>
  <si>
    <t>BF41-2I3X</t>
  </si>
  <si>
    <t>Tub d'acer inoxidable 1.4404 (AISI 316L) amb soldadura longitudinal, de 25 mm de diàmetre exterior i de 2 mm de gruix de paret, segons UNE-EN 10217-7</t>
  </si>
  <si>
    <t>P-30</t>
  </si>
  <si>
    <t>Tub de polipropilè copolímer random PP-RCT RA 7050, SDR7,3/Serie 3,2, Clase 2 de diàmetre 20 mm</t>
  </si>
  <si>
    <t>BF91-1N6B</t>
  </si>
  <si>
    <t>Tub de polipropilè multicapa amb tub interior de polipropilè de 20 mm, fibra de vidre i protecció exterior de polipropilè, amb una pressió màxima de servei de 20 bar</t>
  </si>
  <si>
    <t>BFWA-0AP4</t>
  </si>
  <si>
    <t>Accessori per a tubs de polipropilè a pressió, de 20 mm de diàmetre, per a soldar</t>
  </si>
  <si>
    <t>BFYF-0APZ</t>
  </si>
  <si>
    <t>Part proporcional d'elements de muntatge per a tubs de polipropilè a pressió, de 20 mm de, soldat</t>
  </si>
  <si>
    <t>B0A1-07KK</t>
  </si>
  <si>
    <t>Abraçadora plàstica, de 20 mm de diàmetre interior</t>
  </si>
  <si>
    <t>P-31</t>
  </si>
  <si>
    <t>Tub de polipropilè copolímer random PP-RCT RA 7050, SDR7,3/Serie 3,2, Clase 2 de diàmetre 25 mm</t>
  </si>
  <si>
    <t>BFYF-0AQ0</t>
  </si>
  <si>
    <t>Part proporcional d'elements de muntatge per a tubs de polipropilè a pressió, de 25 mm de, soldat</t>
  </si>
  <si>
    <t>BFWA-0AP5</t>
  </si>
  <si>
    <t>Accessori per a tubs de polipropilè a pressió, de 25 mm de diàmetre, per a soldar</t>
  </si>
  <si>
    <t>BF91-1N6H</t>
  </si>
  <si>
    <t>Tub de polipropilè multicapa amb tub interior de polipropilè de 25 mm, fibra de vidre i protecció exterior de polipropilè, amb una pressió màxima de servei de 20 bar</t>
  </si>
  <si>
    <t>B0A1-07KL</t>
  </si>
  <si>
    <t>Abraçadora plàstica, de 25 mm de diàmetre interior</t>
  </si>
  <si>
    <t>P-32</t>
  </si>
  <si>
    <t>Tub de polipropilè copolímer random PP-RCT RA 7050, SDR7,3/Serie 3,2, Clase 2 de diàmetre 32 mm</t>
  </si>
  <si>
    <t>BF91-1N6F</t>
  </si>
  <si>
    <t>Tub de polipropilè multicapa amb tub interior de polipropilè de 32 mm, fibra de vidre i protecció exterior de polipropilè, amb una pressió màxima de servei de 20 bar</t>
  </si>
  <si>
    <t>BFWA-0APC</t>
  </si>
  <si>
    <t>Accessori per a tubs de polipropilè a pressió, de 32 mm de diàmetre, per a soldar</t>
  </si>
  <si>
    <t>B0A1-07KF</t>
  </si>
  <si>
    <t>Abraçadora plàstica, de 32 mm de diàmetre interior</t>
  </si>
  <si>
    <t>BFYF-0AQ7</t>
  </si>
  <si>
    <t>Part proporcional d'elements de muntatge per a tubs de polipropilè a pressió, de 32 mm de, soldat</t>
  </si>
  <si>
    <t>P-33</t>
  </si>
  <si>
    <t>Tub de polipropilè copolímer random PP-RCT RA 7050, SDR7,3/Serie 3,2, Clase 2 de diàmetre 40 mm</t>
  </si>
  <si>
    <t>BFYF-0AQ1</t>
  </si>
  <si>
    <t>Part proporcional d'elements de muntatge per a tubs de polipropilè a pressió, de 40 mm de, soldat</t>
  </si>
  <si>
    <t>B0A1-07KP</t>
  </si>
  <si>
    <t>Abraçadora plàstica, de 40 mm de diàmetre interior</t>
  </si>
  <si>
    <t>BF91-1N6E</t>
  </si>
  <si>
    <t>Tub de polipropilè multicapa amb tub interior de polipropilè de 40 mm, fibra de vidre i protecció exterior de polipropilè, amb una pressió màxima de servei de 20 bar</t>
  </si>
  <si>
    <t>BFWA-0AP6</t>
  </si>
  <si>
    <t>Accessori per a tubs de polipropilè a pressió, de 40 mm de diàmetre, per a soldar</t>
  </si>
  <si>
    <t>P-34</t>
  </si>
  <si>
    <t>Tub de polipropilè copolímer random PP-RCT RA 7050, SDR7,3/Serie 3,2, Clase 2 de diàmetre 50 mm</t>
  </si>
  <si>
    <t>BFYF-0AQ2</t>
  </si>
  <si>
    <t>Part proporcional d'elements de muntatge per a tubs de polipropilè a pressió, de 50 mm de, soldat</t>
  </si>
  <si>
    <t>BF91-1N6K</t>
  </si>
  <si>
    <t>Tub de polipropilè multicapa amb tub interior de polipropilè de 50 mm, fibra de vidre i protecció exterior de polipropilè, amb una pressió màxima de servei de 20 bar</t>
  </si>
  <si>
    <t>BFWA-0AP7</t>
  </si>
  <si>
    <t>Accessori per a tubs de polipropilè a pressió, de 50 mm de diàmetre, per a soldar</t>
  </si>
  <si>
    <t>B0A1-07KB</t>
  </si>
  <si>
    <t>Abraçadora plàstica, de 50 mm de diàmetre interior</t>
  </si>
  <si>
    <t>P-35</t>
  </si>
  <si>
    <t>Tub PP-R pressió,DN=25x3,5mm,sèrie S 3.2,soldat,dific.mitjà,col.superf.</t>
  </si>
  <si>
    <t>BFC0-0AFX</t>
  </si>
  <si>
    <t>Tub de Polipropilè-copolímer PP-R a pressió de 25x3,5 mm, sèrie S 3.2 segons UNE-EN ISO 15874-2</t>
  </si>
  <si>
    <t>P-36</t>
  </si>
  <si>
    <t>Tub PP-R pressió,DN=32x4,4mm,sèrie S 3.2,soldat,dific.mitjà,col.superf.</t>
  </si>
  <si>
    <t>BFC0-0AG4</t>
  </si>
  <si>
    <t>Tub de Polipropilè-copolímer PP-R a pressió de 32x4,4 mm, sèrie S 3.2 segons UNE-EN ISO 15874-2</t>
  </si>
  <si>
    <t>P-37</t>
  </si>
  <si>
    <t>Tub PP-R pressió,DN=40x5,5mm,sèrie S 3.2,soldat,dific.mitjà,col.superf.</t>
  </si>
  <si>
    <t>BFC0-0AG5</t>
  </si>
  <si>
    <t>Tub de Polipropilè-copolímer PP-R a pressió de 40x5,5 mm, sèrie S 3.2 segons UNE-EN ISO 15874-2</t>
  </si>
  <si>
    <t>P-38</t>
  </si>
  <si>
    <t>Tub PP-R pressió,DN=50x6,9mm,sèrie S 3.2,soldat,dific.mitjà,col.superf.</t>
  </si>
  <si>
    <t>BFC0-0AG6</t>
  </si>
  <si>
    <t>Tub de Polipropilè-copolímer PP-R a pressió de 50x6,9 mm, sèrie S 3.2 segons UNE-EN ISO 15874-2</t>
  </si>
  <si>
    <t>P-39</t>
  </si>
  <si>
    <t>Tub PP-R pressió,DN=63x8,6mm,sèrie S 3.2,soldat,dific.mitjà,col.superf.</t>
  </si>
  <si>
    <t>B0A1-07JT</t>
  </si>
  <si>
    <t>Abraçadora acer galvanitzat (isofònica), de 60 mm de diàmetre interior</t>
  </si>
  <si>
    <t>BFWA-0APD</t>
  </si>
  <si>
    <t>Accessori per a tubs de polipropilè a pressió, de 63 mm de diàmetre, per a soldar</t>
  </si>
  <si>
    <t>BFYF-0AQ8</t>
  </si>
  <si>
    <t>Part proporcional d'elements de muntatge per a tubs de polipropilè a pressió, de 63 mm de, soldat</t>
  </si>
  <si>
    <t>BFC0-0AG7</t>
  </si>
  <si>
    <t>Tub de Polipropilè-copolímer PP-R a pressió de 63x8,6 mm, sèrie S 3.2 segons UNE-EN ISO 15874-2</t>
  </si>
  <si>
    <t>P-40</t>
  </si>
  <si>
    <t>Aïllament tèrmic escum.elastom.,fluids (-50 i 105°C),D=64mm,g=13mm,factor dif.vapor&gt;= 7000 1superf.m</t>
  </si>
  <si>
    <t>BFY3-065J</t>
  </si>
  <si>
    <t>Part proporcional d'elements de muntatge per a aïllament tèrmic d'escuma elastomèrica, de 13 mm de gruix</t>
  </si>
  <si>
    <t>BFQ0-0DIV</t>
  </si>
  <si>
    <t>Aïllament tèrmic d'escuma elastomèrica per a canonades que transporten fluids a temperatura entre -50°C i 105°C, per a tub de diàmetre exterior 64 mm, de 13 mm de gruix, classe de reacció al foc BL-s2, d0 segons norma UNE-EN 13501-1, factor de resistència a la difusió del vapor d'aigua &gt;= 7000 1</t>
  </si>
  <si>
    <t>P-41</t>
  </si>
  <si>
    <t>Aïllament tèrmic escum.elastom.,fluids (-50 i 150°C),D=28mm,g=13mm,s/HCFC-CFC,factor dif.vapor&gt;= 700</t>
  </si>
  <si>
    <t>BFQ0-0DM8</t>
  </si>
  <si>
    <t>Aïllament tèrmic d'escuma elastomèrica per a canonades que transporten fluids a temperatura entre -50°C i 150°C, per a tub de diàmetre exterior 28 mm, de 13 mm de gruix, classe de reacció al foc BL-s2, d0 segons norma UNE-EN 13501-1, sense HCFC-CFC, factor de resistència a la difusió del vapor d'aigua &gt;= 7000 1</t>
  </si>
  <si>
    <t>P-42</t>
  </si>
  <si>
    <t>Aïllament tèrmic escum.elastom.,fluids (-50 i 150°C),D=35mm,g=13mm,s/HCFC-CFC,factor dif.vapor&gt;= 700</t>
  </si>
  <si>
    <t>BFQ0-0DM9</t>
  </si>
  <si>
    <t>Aïllament tèrmic d'escuma elastomèrica per a canonades que transporten fluids a temperatura entre -50°C i 150°C, per a tub de diàmetre exterior 35 mm, de 13 mm de gruix, classe de reacció al foc BL-s2, d0 segons norma UNE-EN 13501-1, sense HCFC-CFC, factor de resistència a la difusió del vapor d'aigua &gt;= 7000 1</t>
  </si>
  <si>
    <t>P-43</t>
  </si>
  <si>
    <t>Aïllament tèrmic escum.elastom.,fluids (-50 i 150°C),D=42mm,g=13mm,s/HCFC-CFC,factor dif.vapor&gt;= 700</t>
  </si>
  <si>
    <t>BFQ0-0DMA</t>
  </si>
  <si>
    <t>Aïllament tèrmic d'escuma elastomèrica per a canonades que transporten fluids a temperatura entre -50°C i 150°C, per a tub de diàmetre exterior 42 mm, de 13 mm de gruix, classe de reacció al foc BL-s2, d0 segons norma UNE-EN 13501-1, sense HCFC-CFC, factor de resistència a la difusió del vapor d'aigua &gt;= 7000 1</t>
  </si>
  <si>
    <t>P-44</t>
  </si>
  <si>
    <t>Aïllament tèrmic escum.elastom.,fluids (-50 i 150°C),D=54mm,g=13mm,s/HCFC-CFC,factor dif.vapor&gt;= 700</t>
  </si>
  <si>
    <t>BFQ0-0DMC</t>
  </si>
  <si>
    <t>Aïllament tèrmic d'escuma elastomèrica per a canonades que transporten fluids a temperatura entre -50°C i 150°C, per a tub de diàmetre exterior 54 mm, de 13 mm de gruix, classe de reacció al foc BL-s2, d0 segons norma UNE-EN 13501-1, sense HCFC-CFC, factor de resistència a la difusió del vapor d'aigua &gt;= 7000 1</t>
  </si>
  <si>
    <t>P-45</t>
  </si>
  <si>
    <t>Aïllament tèrmic escum.elastom.,fluids (-50 i 150°C),D=22mm,g=40mm,s/HCFC-CFC,factor dif.vapor&gt;= 700</t>
  </si>
  <si>
    <t>BFY3-065O</t>
  </si>
  <si>
    <t>Part proporcional d'elements de muntatge per a aïllament tèrmic d'escuma elastomèrica, de 40 mm de gruix</t>
  </si>
  <si>
    <t>BFQ0-0DO8</t>
  </si>
  <si>
    <t>Aïllament tèrmic d'escuma elastomèrica per a canonades que transporten fluids a temperatura entre -50°C i 150°C, per a tub de diàmetre exterior 22 mm, de 40 mm de gruix, classe de reacció al foc BL-s2, d0 segons norma UNE-EN 13501-1, sense HCFC-CFC, factor de resistència a la difusió del vapor d'aigua &gt;= 7000 1</t>
  </si>
  <si>
    <t>P-46</t>
  </si>
  <si>
    <t>Aïllament tèrmic escum.elastom.,fluids (-50 i 150°C),D=28mm,g=40mm,s/HCFC-CFC,factor dif.vapor&gt;= 700</t>
  </si>
  <si>
    <t>BFQ0-0DO9</t>
  </si>
  <si>
    <t>Aïllament tèrmic d'escuma elastomèrica per a canonades que transporten fluids a temperatura entre -50°C i 150°C, per a tub de diàmetre exterior 28 mm, de 40 mm de gruix, classe de reacció al foc BL-s2, d0 segons norma UNE-EN 13501-1, sense HCFC-CFC, factor de resistència a la difusió del vapor d'aigua &gt;= 7000 1</t>
  </si>
  <si>
    <t>P-47</t>
  </si>
  <si>
    <t>Aïllament tèrmic escum.elastom.,fluids (-50 i 150°C),D=35mm,g=40mm,s/HCFC-CFC,factor dif.vapor&gt;= 700</t>
  </si>
  <si>
    <t>BFQ0-0DOA</t>
  </si>
  <si>
    <t>Aïllament tèrmic d'escuma elastomèrica per a canonades que transporten fluids a temperatura entre -50°C i 150°C, per a tub de diàmetre exterior 35 mm, de 40 mm de gruix, classe de reacció al foc BL-s2, d0 segons norma UNE-EN 13501-1, sense HCFC-CFC, factor de resistència a la difusió del vapor d'aigua &gt;= 7000 1</t>
  </si>
  <si>
    <t>P-48</t>
  </si>
  <si>
    <t>Aïllament tèrmic escum.elastom.,fluids (-50 i 150°C),D=42mm,g=40mm,s/HCFC-CFC,factor dif.vapor&gt;= 700</t>
  </si>
  <si>
    <t>BFQ0-0DOB</t>
  </si>
  <si>
    <t>Aïllament tèrmic d'escuma elastomèrica per a canonades que transporten fluids a temperatura entre -50°C i 150°C, per a tub de diàmetre exterior 42 mm, de 40 mm de gruix, classe de reacció al foc BL-s2, d0 segons norma UNE-EN 13501-1, sense HCFC-CFC, factor de resistència a la difusió del vapor d'aigua &gt;= 7000 1</t>
  </si>
  <si>
    <t>P-49</t>
  </si>
  <si>
    <t>Aïllament tèrmic escum.elastom.,fluids (-50 i 150°C),D=54mm,g=40mm,s/HCFC-CFC,factor dif.vapor&gt;= 700</t>
  </si>
  <si>
    <t>BFQ0-0DOD</t>
  </si>
  <si>
    <t>Aïllament tèrmic d'escuma elastomèrica per a canonades que transporten fluids a temperatura entre -50°C i 150°C, per a tub de diàmetre exterior 54 mm, de 40 mm de gruix, classe de reacció al foc BL-s2, d0 segons norma UNE-EN 13501-1, sense HCFC-CFC, factor de resistència a la difusió del vapor d'aigua &gt;= 7000 1</t>
  </si>
  <si>
    <t>P-50</t>
  </si>
  <si>
    <t>Dutxa telèf.asper.fixa,rosca.tub flex.,sintèt.,preu mitjà</t>
  </si>
  <si>
    <t>BJ212-M701</t>
  </si>
  <si>
    <t>Dutxa de telèfon d'aspersió fixa, roscada a tub flexible, sintètica, preu mitjà.</t>
  </si>
  <si>
    <t>P-51</t>
  </si>
  <si>
    <t>Conjunt dutxa, ruixador antivandàlic</t>
  </si>
  <si>
    <t>BJ212-M702</t>
  </si>
  <si>
    <t>Conjunt de dutxa amb aixeta, regulador automàtic de caudal, tub brida amb ràcord i ruixador antivandàlic en llautó cromat i pulsador en poliacetat negre.</t>
  </si>
  <si>
    <t>P-52</t>
  </si>
  <si>
    <t>Ruixador dutxa anticalc.t/pluja,D=200mm</t>
  </si>
  <si>
    <t>BJ21P-M701</t>
  </si>
  <si>
    <t>Ruixador per dutxa anticalcària de tipus pluja de 200mm de diàmetre i 10mm de gruix.</t>
  </si>
  <si>
    <t>P-53</t>
  </si>
  <si>
    <t>Mesclador monocomandament amb Inversor ceràmic 3 vies encastat</t>
  </si>
  <si>
    <t>BJ216-M701</t>
  </si>
  <si>
    <t xml:space="preserve">Inversor ceràmic de 3 vies encastat, acabat cromat, amb palca circular de 158mm de diàmetre i comandament TAU , col·locat. </t>
  </si>
  <si>
    <t>P-54</t>
  </si>
  <si>
    <t>Braç mural metal·lic per ruixador, L=300mm</t>
  </si>
  <si>
    <t>BJ2Z2-M701</t>
  </si>
  <si>
    <t>Braç de paret metal·lic per suportar el ruixador, longitud de 300mm.</t>
  </si>
  <si>
    <t>P-55</t>
  </si>
  <si>
    <t>Barra mural dos parets, quatre punts, bany adaptat,l=660mm,d=32mm,acer galv.,fix.mecàniques.</t>
  </si>
  <si>
    <t>BJ41-M701</t>
  </si>
  <si>
    <t>Barra mural per a bany adaptat, a dos parets amb quatre punts de recolzament, amb embellidors, d'acer galvanitzat i acabat en vinil, de 660 mm de llargària i 32 mm de D, col·locat amb fixacions mecàniques.
Model G01JBS06W1, marca Mediclinics o equivalent</t>
  </si>
  <si>
    <t>P-56</t>
  </si>
  <si>
    <t>Vàlvula bola manual rosca,2peces,pas tot.,bronze,DN=1/2,PN=16bar,superf.</t>
  </si>
  <si>
    <t>BN38-0XC1</t>
  </si>
  <si>
    <t>Vàlvula de bola manual amb rosca, de dues peces amb pas total, de bronze, de diàmetre nominal 1/2 ´´, de 16 bar pressió nominal, de preu alt</t>
  </si>
  <si>
    <t>P-57</t>
  </si>
  <si>
    <t>Vàlvula bola manual rosca,2peces,pas tot.,bronze,DN=1,PN=16bar,superf.</t>
  </si>
  <si>
    <t>BN38-0XC8</t>
  </si>
  <si>
    <t>Vàlvula de bola manual amb rosca, de dues peces amb pas total, de bronze, de diàmetre nominal 1 ´´, de 16 bar pressió nominal, de preu alt</t>
  </si>
  <si>
    <t>P-58</t>
  </si>
  <si>
    <t>Vàlvula bola manual rosca,2peces,pas tot.,bronze,DN=1*1/4,PN=16bar,superf.</t>
  </si>
  <si>
    <t>BN38-0XBV</t>
  </si>
  <si>
    <t>Vàlvula de bola manual amb rosca, de dues peces amb pas total, de bronze, de diàmetre nominal 1´´1/4 ´´, de 16 bar pressió nominal, de preu alt</t>
  </si>
  <si>
    <t>P-59</t>
  </si>
  <si>
    <t>Vàlvula bola manual rosca,2peces,pas tot.,bronze,DN=1*1/2,PN=16bar,superf.</t>
  </si>
  <si>
    <t>BN38-0XC2</t>
  </si>
  <si>
    <t>Vàlvula de bola manual amb rosca, de dues peces amb pas total, de bronze, de diàmetre nominal 1´´1/2 ´´, de 16 bar pressió nominal, de preu alt</t>
  </si>
  <si>
    <t>P-60</t>
  </si>
  <si>
    <t>Vàlvula bola manual rosca,2peces,pas tot.,bronze,DN=3/4,PN=16bar,superf.</t>
  </si>
  <si>
    <t>BN38-0XBZ</t>
  </si>
  <si>
    <t>Vàlvula de bola manual amb rosca, de dues peces amb pas total, de bronze, de diàmetre nominal 3/4 ´´, de 16 bar pressió nominal, de preu alt</t>
  </si>
  <si>
    <t>P-61</t>
  </si>
  <si>
    <t>Vàlvula bola manual rosca,2peces,pas tot.,bronze,DN=2,PN=16bar,superf.</t>
  </si>
  <si>
    <t>BN38-0XCE</t>
  </si>
  <si>
    <t>Vàlvula de bola manual amb rosca, de dues peces amb pas total, de bronze, de diàmetre nominal 2 ´´, de 16 bar pressió nominal, de preu alt</t>
  </si>
  <si>
    <t>P-62</t>
  </si>
  <si>
    <t>Vàlvula retenció clap.+rosca,DN=1/2*,PN=16bar,llautó/llautó,seient elàstic,superf.</t>
  </si>
  <si>
    <t>BN85-0X46</t>
  </si>
  <si>
    <t>Vàlvula de retenció de clapeta, amb rosca, de 1/2´´ de diàmetre nominal, de 16 bar de pressió nominal, cos de llautó, clapeta de llautó i tancament de seient elàstic</t>
  </si>
  <si>
    <t>P-63</t>
  </si>
  <si>
    <t>Vàlvula retenció clap.+rosca,DN=3/4*,PN=16bar,llautó/llautó,seient elàstic,superf.</t>
  </si>
  <si>
    <t>BN85-0X4A</t>
  </si>
  <si>
    <t>Vàlvula de retenció de clapeta, amb rosca, de 3/4´´ de diàmetre nominal, de 16 bar de pressió nominal, cos de llautó, clapeta de llautó i tancament de seient elàstic</t>
  </si>
  <si>
    <t>P-64</t>
  </si>
  <si>
    <t>Vàlvula retenció clap.+rosca,DN=1*,PN=16bar,llautó/llautó,seient elàstic,superf.</t>
  </si>
  <si>
    <t>BN85-0X47</t>
  </si>
  <si>
    <t>Vàlvula de retenció de clapeta, amb rosca, d'1´´ de diàmetre nominal, de 16 bar de pressió nominal, cos de llautó, clapeta de llautó i tancament de seient elàstic</t>
  </si>
  <si>
    <t>P-65</t>
  </si>
  <si>
    <t>Vàlvula retenció clap.+rosca,DN=1*1/4,PN=16bar,llautó/llautó,seient elàstic,superf.</t>
  </si>
  <si>
    <t>BN85-H4EN</t>
  </si>
  <si>
    <t>Vàlvula de retenció de clapeta, amb rosca, d'1´´1/4 de diàmetre nominal, de 16 bar de pressió nominal, cos de llautó, clapeta de llautó i tancament de seient elàstic</t>
  </si>
  <si>
    <t>P-66</t>
  </si>
  <si>
    <t>Vàlvula retenció clap.+rosca,DN=2*,PN=16bar,llautó/llautó,seient elàstic,superf.</t>
  </si>
  <si>
    <t>BN85-HFYV</t>
  </si>
  <si>
    <t>Vàlvula de retenció de clapeta, amb rosca, de 2´´ de diàmetre nominal, de 16 bar de pressió nominal, cos de llautó, clapeta de llautó i tancament de seient elàstic</t>
  </si>
  <si>
    <t>P-67</t>
  </si>
  <si>
    <t>Vàlvula retenció clap.+rosca,DN=1*1/2,PN=16bar,llautó/llautó,seient elàstic,superf.</t>
  </si>
  <si>
    <t>BN85-HHK9</t>
  </si>
  <si>
    <t>Vàlvula de retenció de clapeta, amb rosca, d'1´´1/2 de diàmetre nominal, de 16 bar de pressió nominal, cos de llautó, clapeta de llautó i tancament de seient elàstic</t>
  </si>
  <si>
    <t>P-68</t>
  </si>
  <si>
    <t>Farmaciola armari+contingut segons orden.SiS</t>
  </si>
  <si>
    <t>BQU3-0TIB</t>
  </si>
  <si>
    <t>Farmaciola tipus armari, amb el contingut establert a l'ordenança general de seguretat i salut en el treball</t>
  </si>
  <si>
    <t>Partida alçada</t>
  </si>
  <si>
    <t>Control de Qualitat de l'obra</t>
  </si>
  <si>
    <t>CO2eq (kg)</t>
  </si>
  <si>
    <t>MJ</t>
  </si>
  <si>
    <t>Manobre p/SiS</t>
  </si>
  <si>
    <t>Subministr.contenidor metàl·lic,5m3 +recollida residus inerts o no especials</t>
  </si>
  <si>
    <t>Beurada p/ceràmica CG1 (UNE-EN 13888),color</t>
  </si>
  <si>
    <t>Adhesiu cimentós C1</t>
  </si>
  <si>
    <t>Abraçadora acer galv.+isofònica,d/int.=60mm</t>
  </si>
  <si>
    <t>Abraçadora plàstica,d/int.=50mm</t>
  </si>
  <si>
    <t>Abraçadora plàstica,d/int.=32mm</t>
  </si>
  <si>
    <t>Abraçadora plàstica,d/int.=20mm</t>
  </si>
  <si>
    <t>Abraçadora plàstica,d/int.=25mm</t>
  </si>
  <si>
    <t>Abraçadora plàstica,d/int.=40mm</t>
  </si>
  <si>
    <t>Abraçadora PP reforç.acer inox.,D=25mm</t>
  </si>
  <si>
    <t>Visos p/fusta/tacs PVC,p/SiS</t>
  </si>
  <si>
    <t>Rajola ceràm.prems. Brill.rajola de valència,rectang/quadr. 26 a 45 u peces/m2,preu mitjà</t>
  </si>
  <si>
    <t>Casc seguretat p/úsnormal,contra cops,PE,pmàxim de 400 g</t>
  </si>
  <si>
    <t>Tanca mòbil h=2m acer galv.malla elecsold. 90x150mmxD4.5/3,5mm+bast.3.5x2m tub+peus form.20 usos p/S</t>
  </si>
  <si>
    <t>Dau form.p/tanca mòbil,20usos,p/SiS</t>
  </si>
  <si>
    <t>Pintura plàstica,p/int.</t>
  </si>
  <si>
    <t>Senyal indicativa info.socors,normalitzada blanc s/verd,rectang/quadr.,costat major 60cm,p/ésser vis</t>
  </si>
  <si>
    <t>Placa seguretat laboral,planxa acer llisa serigraf.,40x33cm,p/SiS</t>
  </si>
  <si>
    <t>Tub acer inox.1.4404 (AISI 316L), 25x2, s/UNE-EN 10217-7</t>
  </si>
  <si>
    <t>Tub poliprop.multic amb tub int.PP,D=20mm,FV,protecció ext.PP,pres=20bar</t>
  </si>
  <si>
    <t>Tub poliprop.multic amb tub int.PP,D=40mm,FV,protecció ext.PP,pres=20bar</t>
  </si>
  <si>
    <t>Tub poliprop.multic amb tub int.PP,D=32mm,FV,protecció ext.PP,pres=20bar</t>
  </si>
  <si>
    <t>Tub poliprop.multic amb tub int.PP,D=25mm,FV,protecció ext.PP,pres=20bar</t>
  </si>
  <si>
    <t>Tub poliprop.multic amb tub int.PP,D=50mm,FV,protecció ext.PP,pres=20bar</t>
  </si>
  <si>
    <t>Tub PP-R pressió,DN=25x3,5mm,sèrie S 3.2</t>
  </si>
  <si>
    <t>Tub PP-R pressió,DN=32x4,4mm,sèrie S 3.2</t>
  </si>
  <si>
    <t>Tub PP-R pressió,DN=40x5,5mm,sèrie S 3.2</t>
  </si>
  <si>
    <t>Tub PP-R pressió,DN=50x6,9mm,sèrie S 3.2</t>
  </si>
  <si>
    <t>Tub PP-R pressió,DN=63x8,6mm,sèrie S 3.2</t>
  </si>
  <si>
    <t>Aïllament tèrmic escum.elastom.,fluids (-50 i 105°C),D=64mm,g=13mm,factor dif.vapor&gt;= 7000 1</t>
  </si>
  <si>
    <t>Accessori p/tubs PP pres.,D=20mm,p/soldar</t>
  </si>
  <si>
    <t>Accessori p/tubs PP pres.,D=25mm,p/soldar</t>
  </si>
  <si>
    <t>Accessori p/tubs PP pres.,D=40mm,p/soldar</t>
  </si>
  <si>
    <t>Accessori p/tubs PP pres.,D=50mm,p/soldar</t>
  </si>
  <si>
    <t>Accessori p/tubs PP pres.,D=32mm,p/soldar</t>
  </si>
  <si>
    <t>Accessori p/tubs PP pres.,D=63mm,p/soldar</t>
  </si>
  <si>
    <t>Pp.elem.munt.p/aïll.escum.elastom.,g=13mm</t>
  </si>
  <si>
    <t>Pp.elem.munt.p/aïll.escum.elastom.,g=40mm</t>
  </si>
  <si>
    <t>Pp.elem.munt.p/tubs PP pres.,D=20mm,soldat</t>
  </si>
  <si>
    <t>Pp.elem.munt.p/tubs PP pres.,D=25mm,soldat</t>
  </si>
  <si>
    <t>Pp.elem.munt.p/tubs PP pres.,D=40mm,soldat</t>
  </si>
  <si>
    <t>Pp.elem.munt.p/tubs PP pres.,D=50mm,soldat</t>
  </si>
  <si>
    <t>Pp.elem.munt.p/tubs PP pres.,D=32mm,soldat</t>
  </si>
  <si>
    <t>Pp.elem.munt.p/tubs PP pres.,D=63mm,soldat</t>
  </si>
  <si>
    <t>Conjunt dutxa, ruixador antivandàlic, tub ràcord</t>
  </si>
  <si>
    <t>Inversor ceràmic 3 vies encastat</t>
  </si>
  <si>
    <t xml:space="preserve">Ruixador dutxa anticalc.t/pluja,D=200mm </t>
  </si>
  <si>
    <t>Vàlvula bola manual+rosca,2peces,pas tot.,bronze,DN=1*1/4*,preu alt,PN=16bar,preu alt</t>
  </si>
  <si>
    <t>Vàlvula bola manual+rosca,2peces,pas tot.,bronze,DN=3/4*,preu alt,PN=16bar,preu alt</t>
  </si>
  <si>
    <t>Vàlvula bola manual+rosca,2peces,pas tot.,bronze,DN=1/2*,preu alt,PN=16bar,preu alt</t>
  </si>
  <si>
    <t>Vàlvula bola manual+rosca,2peces,pas tot.,bronze,DN=1*1/2*,preu alt,PN=16bar,preu alt</t>
  </si>
  <si>
    <t>Vàlvula bola manual+rosca,2peces,pas tot.,bronze,DN=1*,preu alt,PN=16bar,preu alt</t>
  </si>
  <si>
    <t>Vàlvula bola manual+rosca,2peces,pas tot.,bronze,DN=2*,preu alt,PN=16bar,preu alt</t>
  </si>
  <si>
    <t>Vàlvula retenció clap.+rosca,DN=1/2*,PN=16bar,llautó/llautó,seient elàstic</t>
  </si>
  <si>
    <t>Vàlvula retenció clap.+rosca,DN=1*,PN=16bar,llautó/llautó,seient elàstic</t>
  </si>
  <si>
    <t>Vàlvula retenció clap.+rosca,DN=3/4*,PN=16bar,llautó/llautó,seient elàstic</t>
  </si>
  <si>
    <t>Vàlvula retenció clap.+rosca,DN=1*1/4,PN=16bar,llautó/llautó,seient elàstic</t>
  </si>
  <si>
    <t>Vàlvula retenció clap.+rosca,DN=2*,PN=16bar,llautó/llautó,seient elàstic</t>
  </si>
  <si>
    <t>Vàlvula retenció clap.+rosca,DN=1*1/2,PN=16bar,llautó/llautó,seient elàstic</t>
  </si>
  <si>
    <t>AMIDAMENTS</t>
  </si>
  <si>
    <t>N</t>
  </si>
  <si>
    <t>01.01.001</t>
  </si>
  <si>
    <t>L</t>
  </si>
  <si>
    <t>PASSADISSOS VESTIDORS</t>
  </si>
  <si>
    <t>01.01.003</t>
  </si>
  <si>
    <t>T</t>
  </si>
  <si>
    <t>UNITATS</t>
  </si>
  <si>
    <t>DUTXES</t>
  </si>
  <si>
    <t>DUTXES ADAPTADES</t>
  </si>
  <si>
    <t>01.01.004</t>
  </si>
  <si>
    <t>01.02.01.001</t>
  </si>
  <si>
    <t>AFS</t>
  </si>
  <si>
    <t>METRES</t>
  </si>
  <si>
    <t>VESTIDOR ABONATS 1 I 2</t>
  </si>
  <si>
    <t>VESTIDOR 1</t>
  </si>
  <si>
    <t>VESTIDOR 2 I 3</t>
  </si>
  <si>
    <t>VESTIDOR 4</t>
  </si>
  <si>
    <t>VESTIDOR 5</t>
  </si>
  <si>
    <t>VESTIDOR 6</t>
  </si>
  <si>
    <t>VESTIDOR 7</t>
  </si>
  <si>
    <t>VESTIDOR ARBITRES 1 I 2</t>
  </si>
  <si>
    <t>01.02.01.002</t>
  </si>
  <si>
    <t>01.02.01.003</t>
  </si>
  <si>
    <t>01.02.01.004</t>
  </si>
  <si>
    <t>01.02.01.005</t>
  </si>
  <si>
    <t>01.02.01.006</t>
  </si>
  <si>
    <t>Tub de polipropilè copolímer random PP-RCT RA 7050, Clase 2 de diàmetre 20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</si>
  <si>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ACS</t>
  </si>
  <si>
    <t>AREC</t>
  </si>
  <si>
    <t>01.02.01.007</t>
  </si>
  <si>
    <t>Tub de polipropilè copolímer random PP-RCT RA 7050, Clase 2 de diàmetre 25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</si>
  <si>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01.02.01.008</t>
  </si>
  <si>
    <t>01.02.01.009</t>
  </si>
  <si>
    <t>Tub de polipropilè copolímer random PP-RCT RA 7050, Clase 2 de diàmetre 40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</si>
  <si>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01.02.01.010</t>
  </si>
  <si>
    <t>Tub de polipropilè copolímer random PP-RCT RA 7050, Clase 2 de diàmetre 50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</si>
  <si>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01.02.01.011</t>
  </si>
  <si>
    <t>01.02.01.012</t>
  </si>
  <si>
    <t>01.02.01.013</t>
  </si>
  <si>
    <t>01.02.01.014</t>
  </si>
  <si>
    <t>01.02.01.015</t>
  </si>
  <si>
    <t>01.02.01.016</t>
  </si>
  <si>
    <t>01.02.01.017</t>
  </si>
  <si>
    <t>01.02.01.018</t>
  </si>
  <si>
    <t>01.02.01.019</t>
  </si>
  <si>
    <t>01.02.01.020</t>
  </si>
  <si>
    <t>01.02.01.021</t>
  </si>
  <si>
    <t>01.02.02.001</t>
  </si>
  <si>
    <t>Subministrament i col·locació de conjunt de dutxa amb aixeta mescladora termostàtica per instal·lació vista de llautó cromat amb entrada i sortida de 3/4´´ amb vàlvula antiretorn i vàlvula de buidat contra legionel·la incorporades. Inclou regulador automàtic de cabal, limitador de temperatura a 40 ºC en posició de màxima obertura i ruixador antivandàlic en llautó cromat i polsador en poliacetat negre i braç de paret metàl·lic per suportar el ruixador, acabat en crom. Inclosos tots els treballs i materials auxiliars per a l'acabament de la partida. Acabat segons direcció facultativa. Inclosos tots els treballs i materials auxiliars per a l'acabament de la partida. Acabat segons direcció facultativa.
Model ALPA 80 marca PRESTO o equivalent, referència 98921.</t>
  </si>
  <si>
    <t>VESTIDOR ABONATS 1</t>
  </si>
  <si>
    <t>VESTIDOR ABONATS 2</t>
  </si>
  <si>
    <t>VESTIDOR 2</t>
  </si>
  <si>
    <t>VESTIDOR 3</t>
  </si>
  <si>
    <t>VESTIDOR 1 ARBITRES</t>
  </si>
  <si>
    <t>VESTIDOR 2 ARBITRES</t>
  </si>
  <si>
    <t>01.02.02.002</t>
  </si>
  <si>
    <t>Subministrament i col·locació de dutxa de telèfon d'aspersió fixa, roscada a tub flexible, sintètica, preu mitjà. Inclou suport fix cromat i tub flexible de 1,5m amb l'acabat cromat.  Inclosos tots els treballs i materials auxiliars per a l'acabament de la partida. Acabat segons direcció facultativa.
Model TEMPESTA COSMOPOLITAN 100 de la marca GROHE o equivalent.</t>
  </si>
  <si>
    <t>01.02.02.003</t>
  </si>
  <si>
    <t>Subministrament i col·locació de ruixador per dutxa anticalcària de tipus pluja de 200mm de diàmetre i 10mm de gruix. Inclosos tots els treballs i materials auxiliars per a l'acabament de la partida. Acabat segons direcció facultativa.
Referència 29963212 de la marca TRES o equivalent.</t>
  </si>
  <si>
    <t>01.02.02.004</t>
  </si>
  <si>
    <t>Subministrament i col·locació de braç de paret metal·lic per suportar el ruixador, longitud de 300mm, acabat en crom. Inclosos tots els treballs i materials auxiliars per a l'acabament de la partida. Acabat segons direcció facultativa.
Referència 13462101 de la marca TRES o equivalent.</t>
  </si>
  <si>
    <t>01.02.02.005</t>
  </si>
  <si>
    <t>Subministrament i col·locació de mesclador amb monocomandament i inversor ceràmic de 3 vies encastat, acabat cromat, amb placa circular de 158mm de diàmetre i cabal de sortida de 27l/min , col·locat.  Inclosos tots els treballs i materials auxiliars per a l'acabament de la partida. Acabat segons direcció facultativa.
Model ESSENCE de la marca GROHE o equivalent.</t>
  </si>
  <si>
    <t>01.02.02.006</t>
  </si>
  <si>
    <t>Subministrament i col·locació de barra mural per a bany adaptat, a dos parets amb quatre punts de recolzament, amb embellidors, d'acer galvanitzat i acabat en vinil, de 660 mm de llargària i 32 mm de D, col·locat amb fixacions mecàniques. Inclosos tots els treballs i materials per a la correcta finalització de la partida.
Model G01JBS06W1, marca Mediclinics o equivalent</t>
  </si>
  <si>
    <t>01.02.03.001</t>
  </si>
  <si>
    <t>01.02.03.002</t>
  </si>
  <si>
    <t>TALL DUTXES</t>
  </si>
  <si>
    <t>01.02.03.003</t>
  </si>
  <si>
    <t>01.02.03.004</t>
  </si>
  <si>
    <t>01.02.03.005</t>
  </si>
  <si>
    <t>01.02.03.006</t>
  </si>
  <si>
    <t>01.02.03.007</t>
  </si>
  <si>
    <t>01.02.03.008</t>
  </si>
  <si>
    <t>01.02.03.009</t>
  </si>
  <si>
    <t>01.02.03.010</t>
  </si>
  <si>
    <t>01.02.03.011</t>
  </si>
  <si>
    <t>01.02.03.012</t>
  </si>
  <si>
    <t>01.03.002</t>
  </si>
  <si>
    <t>01.03.004</t>
  </si>
  <si>
    <t xml:space="preserve">IMPORT TOTAL DEL PRESSUPOST PEM: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</si>
</sst>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0">
    <xf numFmtId="0" fontId="0" fillId="0" borderId="0" xfId="0"/>
    <xf numFmtId="165" fontId="1" fillId="0" borderId="0" xfId="0" applyNumberFormat="1" applyFont="1" applyAlignment="1">
      <alignment wrapText="1"/>
    </xf>
    <xf numFmtId="164" fontId="1" fillId="4" borderId="0" xfId="0" applyNumberFormat="1" applyFont="1" applyFill="1" applyAlignment="1" applyProtection="1">
      <alignment wrapText="1"/>
      <protection locked="0"/>
    </xf>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applyAlignment="1">
      <alignment wrapText="1"/>
    </xf>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xf numFmtId="0" fontId="12" fillId="0" borderId="0" xfId="0" applyFont="1"/>
    <xf numFmtId="165" fontId="12" fillId="0" borderId="2" xfId="0" applyNumberFormat="1" applyFont="1" applyBorder="1" applyAlignment="1">
      <alignment horizontal="right"/>
    </xf>
    <xf numFmtId="165" fontId="12" fillId="0" borderId="2" xfId="0" applyNumberFormat="1" applyFont="1" applyBorder="1"/>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7"/>
  <sheetViews>
    <sheetView tabSelected="1" workbookViewId="0">
      <pane ySplit="8" topLeftCell="A115" activePane="bottomLeft" state="frozenSplit"/>
      <selection pane="bottomLeft" activeCell="H120" sqref="H120"/>
    </sheetView>
  </sheetViews>
  <sheetFormatPr baseColWidth="10" defaultColWidth="9.140625" defaultRowHeight="15" x14ac:dyDescent="0.25"/>
  <cols>
    <col min="1" max="1" width="18.7109375" style="34" customWidth="1"/>
    <col min="2" max="2" width="3.42578125" style="34" customWidth="1"/>
    <col min="3" max="3" width="13.7109375" style="34" customWidth="1"/>
    <col min="4" max="4" width="4.42578125" style="34" customWidth="1"/>
    <col min="5" max="5" width="75.7109375" style="34" customWidth="1"/>
    <col min="6" max="7" width="12.7109375" style="34" customWidth="1"/>
    <col min="8" max="8" width="13.7109375" style="34" customWidth="1"/>
    <col min="9" max="16384" width="9.140625" style="34"/>
  </cols>
  <sheetData>
    <row r="1" spans="1:8" x14ac:dyDescent="0.25">
      <c r="E1" s="9" t="s">
        <v>0</v>
      </c>
      <c r="F1" s="9" t="s">
        <v>0</v>
      </c>
      <c r="G1" s="9" t="s">
        <v>0</v>
      </c>
      <c r="H1" s="9" t="s">
        <v>0</v>
      </c>
    </row>
    <row r="2" spans="1:8" x14ac:dyDescent="0.25">
      <c r="E2" s="9"/>
      <c r="F2" s="9"/>
      <c r="G2" s="9"/>
      <c r="H2" s="9"/>
    </row>
    <row r="3" spans="1:8" x14ac:dyDescent="0.25">
      <c r="E3" s="9"/>
      <c r="F3" s="9"/>
      <c r="G3" s="9"/>
      <c r="H3" s="9"/>
    </row>
    <row r="4" spans="1:8" x14ac:dyDescent="0.25">
      <c r="E4" s="9"/>
      <c r="F4" s="9"/>
      <c r="G4" s="9"/>
      <c r="H4" s="9"/>
    </row>
    <row r="6" spans="1:8" ht="18.75" x14ac:dyDescent="0.3">
      <c r="C6" s="8"/>
      <c r="D6" s="8"/>
      <c r="E6" s="7" t="s">
        <v>1</v>
      </c>
      <c r="F6" s="8"/>
      <c r="G6" s="8"/>
      <c r="H6" s="8"/>
    </row>
    <row r="8" spans="1:8" x14ac:dyDescent="0.25">
      <c r="F8" s="6" t="s">
        <v>2</v>
      </c>
      <c r="G8" s="6" t="s">
        <v>3</v>
      </c>
      <c r="H8" s="6" t="s">
        <v>4</v>
      </c>
    </row>
    <row r="10" spans="1:8" x14ac:dyDescent="0.25">
      <c r="C10" s="5" t="s">
        <v>5</v>
      </c>
      <c r="D10" s="4" t="s">
        <v>6</v>
      </c>
      <c r="E10" s="5" t="s">
        <v>7</v>
      </c>
    </row>
    <row r="11" spans="1:8" x14ac:dyDescent="0.25">
      <c r="C11" s="5" t="s">
        <v>8</v>
      </c>
      <c r="D11" s="4" t="s">
        <v>9</v>
      </c>
      <c r="E11" s="5" t="s">
        <v>10</v>
      </c>
    </row>
    <row r="13" spans="1:8" ht="304.5" x14ac:dyDescent="0.25">
      <c r="A13" s="19" t="s">
        <v>11</v>
      </c>
      <c r="B13" s="19">
        <v>1</v>
      </c>
      <c r="C13" s="19" t="s">
        <v>12</v>
      </c>
      <c r="D13" s="3" t="s">
        <v>13</v>
      </c>
      <c r="E13" s="19" t="s">
        <v>14</v>
      </c>
      <c r="F13" s="2">
        <v>0</v>
      </c>
      <c r="G13" s="1">
        <v>0</v>
      </c>
      <c r="H13" s="46">
        <f>ROUND(ROUND(F13,2)*ROUND(G13,3),2)</f>
        <v>0</v>
      </c>
    </row>
    <row r="14" spans="1:8" x14ac:dyDescent="0.25">
      <c r="E14" s="5" t="s">
        <v>15</v>
      </c>
      <c r="F14" s="5"/>
      <c r="G14" s="5"/>
      <c r="H14" s="47">
        <f>SUM(H13:H13)</f>
        <v>0</v>
      </c>
    </row>
    <row r="16" spans="1:8" x14ac:dyDescent="0.25">
      <c r="C16" s="5" t="s">
        <v>5</v>
      </c>
      <c r="D16" s="4" t="s">
        <v>6</v>
      </c>
      <c r="E16" s="5" t="s">
        <v>7</v>
      </c>
    </row>
    <row r="17" spans="1:8" x14ac:dyDescent="0.25">
      <c r="C17" s="5" t="s">
        <v>8</v>
      </c>
      <c r="D17" s="4" t="s">
        <v>6</v>
      </c>
      <c r="E17" s="5" t="s">
        <v>16</v>
      </c>
    </row>
    <row r="19" spans="1:8" ht="34.5" x14ac:dyDescent="0.25">
      <c r="A19" s="19" t="s">
        <v>17</v>
      </c>
      <c r="B19" s="19">
        <v>1</v>
      </c>
      <c r="C19" s="19" t="s">
        <v>18</v>
      </c>
      <c r="D19" s="3" t="s">
        <v>19</v>
      </c>
      <c r="E19" s="19" t="s">
        <v>20</v>
      </c>
      <c r="F19" s="2">
        <v>3.81</v>
      </c>
      <c r="G19" s="1">
        <v>60</v>
      </c>
      <c r="H19" s="46">
        <f>ROUND(ROUND(F19,2)*ROUND(G19,3),2)</f>
        <v>228.6</v>
      </c>
    </row>
    <row r="20" spans="1:8" ht="57" x14ac:dyDescent="0.25">
      <c r="A20" s="19" t="s">
        <v>17</v>
      </c>
      <c r="B20" s="19">
        <v>2</v>
      </c>
      <c r="C20" s="19" t="s">
        <v>21</v>
      </c>
      <c r="D20" s="3" t="s">
        <v>22</v>
      </c>
      <c r="E20" s="19" t="s">
        <v>23</v>
      </c>
      <c r="F20" s="2">
        <v>1571.08</v>
      </c>
      <c r="G20" s="1">
        <v>1</v>
      </c>
      <c r="H20" s="46">
        <f>ROUND(ROUND(F20,2)*ROUND(G20,3),2)</f>
        <v>1571.08</v>
      </c>
    </row>
    <row r="21" spans="1:8" ht="34.5" x14ac:dyDescent="0.25">
      <c r="A21" s="19" t="s">
        <v>17</v>
      </c>
      <c r="B21" s="19">
        <v>3</v>
      </c>
      <c r="C21" s="19" t="s">
        <v>24</v>
      </c>
      <c r="D21" s="3" t="s">
        <v>22</v>
      </c>
      <c r="E21" s="19" t="s">
        <v>25</v>
      </c>
      <c r="F21" s="2">
        <v>10.28</v>
      </c>
      <c r="G21" s="1">
        <v>63</v>
      </c>
      <c r="H21" s="46">
        <f>ROUND(ROUND(F21,2)*ROUND(G21,3),2)</f>
        <v>647.64</v>
      </c>
    </row>
    <row r="22" spans="1:8" ht="45.75" x14ac:dyDescent="0.25">
      <c r="A22" s="19" t="s">
        <v>17</v>
      </c>
      <c r="B22" s="19">
        <v>4</v>
      </c>
      <c r="C22" s="19" t="s">
        <v>26</v>
      </c>
      <c r="D22" s="3" t="s">
        <v>22</v>
      </c>
      <c r="E22" s="19" t="s">
        <v>27</v>
      </c>
      <c r="F22" s="2">
        <v>15.87</v>
      </c>
      <c r="G22" s="1">
        <v>63</v>
      </c>
      <c r="H22" s="46">
        <f>ROUND(ROUND(F22,2)*ROUND(G22,3),2)</f>
        <v>999.81</v>
      </c>
    </row>
    <row r="23" spans="1:8" x14ac:dyDescent="0.25">
      <c r="E23" s="5" t="s">
        <v>15</v>
      </c>
      <c r="F23" s="5"/>
      <c r="G23" s="5"/>
      <c r="H23" s="47">
        <f>SUM(H19:H22)</f>
        <v>3447.1299999999997</v>
      </c>
    </row>
    <row r="25" spans="1:8" x14ac:dyDescent="0.25">
      <c r="C25" s="5" t="s">
        <v>5</v>
      </c>
      <c r="D25" s="4" t="s">
        <v>6</v>
      </c>
      <c r="E25" s="5" t="s">
        <v>7</v>
      </c>
    </row>
    <row r="26" spans="1:8" x14ac:dyDescent="0.25">
      <c r="C26" s="5" t="s">
        <v>8</v>
      </c>
      <c r="D26" s="4" t="s">
        <v>28</v>
      </c>
      <c r="E26" s="5" t="s">
        <v>29</v>
      </c>
    </row>
    <row r="27" spans="1:8" x14ac:dyDescent="0.25">
      <c r="C27" s="5" t="s">
        <v>30</v>
      </c>
      <c r="D27" s="4" t="s">
        <v>6</v>
      </c>
      <c r="E27" s="5" t="s">
        <v>31</v>
      </c>
    </row>
    <row r="29" spans="1:8" ht="23.25" x14ac:dyDescent="0.25">
      <c r="A29" s="19" t="s">
        <v>32</v>
      </c>
      <c r="B29" s="19">
        <v>1</v>
      </c>
      <c r="C29" s="19" t="s">
        <v>33</v>
      </c>
      <c r="D29" s="3" t="s">
        <v>34</v>
      </c>
      <c r="E29" s="19" t="s">
        <v>35</v>
      </c>
      <c r="F29" s="2">
        <v>9</v>
      </c>
      <c r="G29" s="1">
        <v>84</v>
      </c>
      <c r="H29" s="46">
        <f t="shared" ref="H29:H49" si="0">ROUND(ROUND(F29,2)*ROUND(G29,3),2)</f>
        <v>756</v>
      </c>
    </row>
    <row r="30" spans="1:8" ht="23.25" x14ac:dyDescent="0.25">
      <c r="A30" s="19" t="s">
        <v>32</v>
      </c>
      <c r="B30" s="19">
        <v>2</v>
      </c>
      <c r="C30" s="19" t="s">
        <v>36</v>
      </c>
      <c r="D30" s="3" t="s">
        <v>34</v>
      </c>
      <c r="E30" s="19" t="s">
        <v>37</v>
      </c>
      <c r="F30" s="2">
        <v>12.28</v>
      </c>
      <c r="G30" s="1">
        <v>43</v>
      </c>
      <c r="H30" s="46">
        <f t="shared" si="0"/>
        <v>528.04</v>
      </c>
    </row>
    <row r="31" spans="1:8" ht="23.25" x14ac:dyDescent="0.25">
      <c r="A31" s="19" t="s">
        <v>32</v>
      </c>
      <c r="B31" s="19">
        <v>3</v>
      </c>
      <c r="C31" s="19" t="s">
        <v>38</v>
      </c>
      <c r="D31" s="3" t="s">
        <v>34</v>
      </c>
      <c r="E31" s="19" t="s">
        <v>39</v>
      </c>
      <c r="F31" s="2">
        <v>17</v>
      </c>
      <c r="G31" s="1">
        <v>39</v>
      </c>
      <c r="H31" s="46">
        <f t="shared" si="0"/>
        <v>663</v>
      </c>
    </row>
    <row r="32" spans="1:8" ht="23.25" x14ac:dyDescent="0.25">
      <c r="A32" s="19" t="s">
        <v>32</v>
      </c>
      <c r="B32" s="19">
        <v>4</v>
      </c>
      <c r="C32" s="19" t="s">
        <v>40</v>
      </c>
      <c r="D32" s="3" t="s">
        <v>34</v>
      </c>
      <c r="E32" s="19" t="s">
        <v>41</v>
      </c>
      <c r="F32" s="2">
        <v>23.31</v>
      </c>
      <c r="G32" s="1">
        <v>21</v>
      </c>
      <c r="H32" s="46">
        <f t="shared" si="0"/>
        <v>489.51</v>
      </c>
    </row>
    <row r="33" spans="1:8" ht="23.25" x14ac:dyDescent="0.25">
      <c r="A33" s="19" t="s">
        <v>32</v>
      </c>
      <c r="B33" s="19">
        <v>5</v>
      </c>
      <c r="C33" s="19" t="s">
        <v>42</v>
      </c>
      <c r="D33" s="3" t="s">
        <v>34</v>
      </c>
      <c r="E33" s="19" t="s">
        <v>43</v>
      </c>
      <c r="F33" s="2">
        <v>29.1</v>
      </c>
      <c r="G33" s="1">
        <v>10</v>
      </c>
      <c r="H33" s="46">
        <f t="shared" si="0"/>
        <v>291</v>
      </c>
    </row>
    <row r="34" spans="1:8" ht="45.75" x14ac:dyDescent="0.25">
      <c r="A34" s="19" t="s">
        <v>32</v>
      </c>
      <c r="B34" s="19">
        <v>6</v>
      </c>
      <c r="C34" s="19" t="s">
        <v>44</v>
      </c>
      <c r="D34" s="3" t="s">
        <v>34</v>
      </c>
      <c r="E34" s="19" t="s">
        <v>45</v>
      </c>
      <c r="F34" s="2">
        <v>8.84</v>
      </c>
      <c r="G34" s="1">
        <v>298</v>
      </c>
      <c r="H34" s="46">
        <f t="shared" si="0"/>
        <v>2634.32</v>
      </c>
    </row>
    <row r="35" spans="1:8" ht="45.75" x14ac:dyDescent="0.25">
      <c r="A35" s="19" t="s">
        <v>32</v>
      </c>
      <c r="B35" s="19">
        <v>7</v>
      </c>
      <c r="C35" s="19" t="s">
        <v>46</v>
      </c>
      <c r="D35" s="3" t="s">
        <v>34</v>
      </c>
      <c r="E35" s="19" t="s">
        <v>47</v>
      </c>
      <c r="F35" s="2">
        <v>10.32</v>
      </c>
      <c r="G35" s="1">
        <v>35</v>
      </c>
      <c r="H35" s="46">
        <f t="shared" si="0"/>
        <v>361.2</v>
      </c>
    </row>
    <row r="36" spans="1:8" ht="45.75" x14ac:dyDescent="0.25">
      <c r="A36" s="19" t="s">
        <v>32</v>
      </c>
      <c r="B36" s="19">
        <v>8</v>
      </c>
      <c r="C36" s="19" t="s">
        <v>48</v>
      </c>
      <c r="D36" s="3" t="s">
        <v>34</v>
      </c>
      <c r="E36" s="19" t="s">
        <v>45</v>
      </c>
      <c r="F36" s="2">
        <v>13.88</v>
      </c>
      <c r="G36" s="1">
        <v>39</v>
      </c>
      <c r="H36" s="46">
        <f t="shared" si="0"/>
        <v>541.32000000000005</v>
      </c>
    </row>
    <row r="37" spans="1:8" ht="45.75" x14ac:dyDescent="0.25">
      <c r="A37" s="19" t="s">
        <v>32</v>
      </c>
      <c r="B37" s="19">
        <v>9</v>
      </c>
      <c r="C37" s="19" t="s">
        <v>49</v>
      </c>
      <c r="D37" s="3" t="s">
        <v>34</v>
      </c>
      <c r="E37" s="19" t="s">
        <v>50</v>
      </c>
      <c r="F37" s="2">
        <v>19.96</v>
      </c>
      <c r="G37" s="1">
        <v>14</v>
      </c>
      <c r="H37" s="46">
        <f t="shared" si="0"/>
        <v>279.44</v>
      </c>
    </row>
    <row r="38" spans="1:8" ht="45.75" x14ac:dyDescent="0.25">
      <c r="A38" s="19" t="s">
        <v>32</v>
      </c>
      <c r="B38" s="19">
        <v>10</v>
      </c>
      <c r="C38" s="19" t="s">
        <v>51</v>
      </c>
      <c r="D38" s="3" t="s">
        <v>34</v>
      </c>
      <c r="E38" s="19" t="s">
        <v>52</v>
      </c>
      <c r="F38" s="2">
        <v>26.32</v>
      </c>
      <c r="G38" s="1">
        <v>8</v>
      </c>
      <c r="H38" s="46">
        <f t="shared" si="0"/>
        <v>210.56</v>
      </c>
    </row>
    <row r="39" spans="1:8" ht="45.75" x14ac:dyDescent="0.25">
      <c r="A39" s="19" t="s">
        <v>32</v>
      </c>
      <c r="B39" s="19">
        <v>11</v>
      </c>
      <c r="C39" s="19" t="s">
        <v>53</v>
      </c>
      <c r="D39" s="3" t="s">
        <v>34</v>
      </c>
      <c r="E39" s="19" t="s">
        <v>54</v>
      </c>
      <c r="F39" s="2">
        <v>15.46</v>
      </c>
      <c r="G39" s="1">
        <v>84</v>
      </c>
      <c r="H39" s="46">
        <f t="shared" si="0"/>
        <v>1298.6400000000001</v>
      </c>
    </row>
    <row r="40" spans="1:8" ht="45.75" x14ac:dyDescent="0.25">
      <c r="A40" s="19" t="s">
        <v>32</v>
      </c>
      <c r="B40" s="19">
        <v>12</v>
      </c>
      <c r="C40" s="19" t="s">
        <v>55</v>
      </c>
      <c r="D40" s="3" t="s">
        <v>34</v>
      </c>
      <c r="E40" s="19" t="s">
        <v>56</v>
      </c>
      <c r="F40" s="2">
        <v>17.809999999999999</v>
      </c>
      <c r="G40" s="1">
        <v>43</v>
      </c>
      <c r="H40" s="46">
        <f t="shared" si="0"/>
        <v>765.83</v>
      </c>
    </row>
    <row r="41" spans="1:8" ht="45.75" x14ac:dyDescent="0.25">
      <c r="A41" s="19" t="s">
        <v>32</v>
      </c>
      <c r="B41" s="19">
        <v>13</v>
      </c>
      <c r="C41" s="19" t="s">
        <v>57</v>
      </c>
      <c r="D41" s="3" t="s">
        <v>34</v>
      </c>
      <c r="E41" s="19" t="s">
        <v>58</v>
      </c>
      <c r="F41" s="2">
        <v>18.96</v>
      </c>
      <c r="G41" s="1">
        <v>39</v>
      </c>
      <c r="H41" s="46">
        <f t="shared" si="0"/>
        <v>739.44</v>
      </c>
    </row>
    <row r="42" spans="1:8" ht="45.75" x14ac:dyDescent="0.25">
      <c r="A42" s="19" t="s">
        <v>32</v>
      </c>
      <c r="B42" s="19">
        <v>14</v>
      </c>
      <c r="C42" s="19" t="s">
        <v>59</v>
      </c>
      <c r="D42" s="3" t="s">
        <v>34</v>
      </c>
      <c r="E42" s="19" t="s">
        <v>60</v>
      </c>
      <c r="F42" s="2">
        <v>22.33</v>
      </c>
      <c r="G42" s="1">
        <v>21</v>
      </c>
      <c r="H42" s="46">
        <f t="shared" si="0"/>
        <v>468.93</v>
      </c>
    </row>
    <row r="43" spans="1:8" ht="45.75" x14ac:dyDescent="0.25">
      <c r="A43" s="19" t="s">
        <v>32</v>
      </c>
      <c r="B43" s="19">
        <v>15</v>
      </c>
      <c r="C43" s="19" t="s">
        <v>61</v>
      </c>
      <c r="D43" s="3" t="s">
        <v>34</v>
      </c>
      <c r="E43" s="19" t="s">
        <v>62</v>
      </c>
      <c r="F43" s="2">
        <v>17.559999999999999</v>
      </c>
      <c r="G43" s="1">
        <v>10</v>
      </c>
      <c r="H43" s="46">
        <f t="shared" si="0"/>
        <v>175.6</v>
      </c>
    </row>
    <row r="44" spans="1:8" ht="45.75" x14ac:dyDescent="0.25">
      <c r="A44" s="19" t="s">
        <v>32</v>
      </c>
      <c r="B44" s="19">
        <v>16</v>
      </c>
      <c r="C44" s="19" t="s">
        <v>63</v>
      </c>
      <c r="D44" s="3" t="s">
        <v>34</v>
      </c>
      <c r="E44" s="19" t="s">
        <v>64</v>
      </c>
      <c r="F44" s="2">
        <v>44.39</v>
      </c>
      <c r="G44" s="1">
        <v>298</v>
      </c>
      <c r="H44" s="46">
        <f t="shared" si="0"/>
        <v>13228.22</v>
      </c>
    </row>
    <row r="45" spans="1:8" ht="45.75" x14ac:dyDescent="0.25">
      <c r="A45" s="19" t="s">
        <v>32</v>
      </c>
      <c r="B45" s="19">
        <v>17</v>
      </c>
      <c r="C45" s="19" t="s">
        <v>65</v>
      </c>
      <c r="D45" s="3" t="s">
        <v>34</v>
      </c>
      <c r="E45" s="19" t="s">
        <v>66</v>
      </c>
      <c r="F45" s="2">
        <v>47.57</v>
      </c>
      <c r="G45" s="1">
        <v>35</v>
      </c>
      <c r="H45" s="46">
        <f t="shared" si="0"/>
        <v>1664.95</v>
      </c>
    </row>
    <row r="46" spans="1:8" ht="45.75" x14ac:dyDescent="0.25">
      <c r="A46" s="19" t="s">
        <v>32</v>
      </c>
      <c r="B46" s="19">
        <v>18</v>
      </c>
      <c r="C46" s="19" t="s">
        <v>67</v>
      </c>
      <c r="D46" s="3" t="s">
        <v>34</v>
      </c>
      <c r="E46" s="19" t="s">
        <v>68</v>
      </c>
      <c r="F46" s="2">
        <v>52.42</v>
      </c>
      <c r="G46" s="1">
        <v>39</v>
      </c>
      <c r="H46" s="46">
        <f t="shared" si="0"/>
        <v>2044.38</v>
      </c>
    </row>
    <row r="47" spans="1:8" ht="45.75" x14ac:dyDescent="0.25">
      <c r="A47" s="19" t="s">
        <v>32</v>
      </c>
      <c r="B47" s="19">
        <v>19</v>
      </c>
      <c r="C47" s="19" t="s">
        <v>69</v>
      </c>
      <c r="D47" s="3" t="s">
        <v>34</v>
      </c>
      <c r="E47" s="19" t="s">
        <v>70</v>
      </c>
      <c r="F47" s="2">
        <v>56.86</v>
      </c>
      <c r="G47" s="1">
        <v>14</v>
      </c>
      <c r="H47" s="46">
        <f t="shared" si="0"/>
        <v>796.04</v>
      </c>
    </row>
    <row r="48" spans="1:8" ht="45.75" x14ac:dyDescent="0.25">
      <c r="A48" s="19" t="s">
        <v>32</v>
      </c>
      <c r="B48" s="19">
        <v>20</v>
      </c>
      <c r="C48" s="19" t="s">
        <v>71</v>
      </c>
      <c r="D48" s="3" t="s">
        <v>34</v>
      </c>
      <c r="E48" s="19" t="s">
        <v>72</v>
      </c>
      <c r="F48" s="2">
        <v>69.290000000000006</v>
      </c>
      <c r="G48" s="1">
        <v>8</v>
      </c>
      <c r="H48" s="46">
        <f t="shared" si="0"/>
        <v>554.32000000000005</v>
      </c>
    </row>
    <row r="49" spans="1:8" ht="34.5" x14ac:dyDescent="0.25">
      <c r="A49" s="19" t="s">
        <v>32</v>
      </c>
      <c r="B49" s="19">
        <v>21</v>
      </c>
      <c r="C49" s="19" t="s">
        <v>73</v>
      </c>
      <c r="D49" s="3" t="s">
        <v>34</v>
      </c>
      <c r="E49" s="19" t="s">
        <v>74</v>
      </c>
      <c r="F49" s="2">
        <v>21.92</v>
      </c>
      <c r="G49" s="1">
        <v>226.8</v>
      </c>
      <c r="H49" s="46">
        <f t="shared" si="0"/>
        <v>4971.46</v>
      </c>
    </row>
    <row r="50" spans="1:8" x14ac:dyDescent="0.25">
      <c r="E50" s="5" t="s">
        <v>15</v>
      </c>
      <c r="F50" s="5"/>
      <c r="G50" s="5"/>
      <c r="H50" s="47">
        <f>SUM(H29:H49)</f>
        <v>33462.200000000004</v>
      </c>
    </row>
    <row r="52" spans="1:8" x14ac:dyDescent="0.25">
      <c r="C52" s="5" t="s">
        <v>5</v>
      </c>
      <c r="D52" s="4" t="s">
        <v>6</v>
      </c>
      <c r="E52" s="5" t="s">
        <v>7</v>
      </c>
    </row>
    <row r="53" spans="1:8" x14ac:dyDescent="0.25">
      <c r="C53" s="5" t="s">
        <v>8</v>
      </c>
      <c r="D53" s="4" t="s">
        <v>28</v>
      </c>
      <c r="E53" s="5" t="s">
        <v>29</v>
      </c>
    </row>
    <row r="54" spans="1:8" x14ac:dyDescent="0.25">
      <c r="C54" s="5" t="s">
        <v>30</v>
      </c>
      <c r="D54" s="4" t="s">
        <v>28</v>
      </c>
      <c r="E54" s="5" t="s">
        <v>75</v>
      </c>
    </row>
    <row r="56" spans="1:8" ht="90.75" x14ac:dyDescent="0.25">
      <c r="A56" s="19" t="s">
        <v>76</v>
      </c>
      <c r="B56" s="19">
        <v>1</v>
      </c>
      <c r="C56" s="19" t="s">
        <v>77</v>
      </c>
      <c r="D56" s="3" t="s">
        <v>22</v>
      </c>
      <c r="E56" s="19" t="s">
        <v>78</v>
      </c>
      <c r="F56" s="2">
        <v>442.91</v>
      </c>
      <c r="G56" s="1">
        <v>60</v>
      </c>
      <c r="H56" s="46">
        <f t="shared" ref="H56:H61" si="1">ROUND(ROUND(F56,2)*ROUND(G56,3),2)</f>
        <v>26574.6</v>
      </c>
    </row>
    <row r="57" spans="1:8" ht="45.75" x14ac:dyDescent="0.25">
      <c r="A57" s="19" t="s">
        <v>76</v>
      </c>
      <c r="B57" s="19">
        <v>2</v>
      </c>
      <c r="C57" s="19" t="s">
        <v>79</v>
      </c>
      <c r="D57" s="3" t="s">
        <v>22</v>
      </c>
      <c r="E57" s="19" t="s">
        <v>80</v>
      </c>
      <c r="F57" s="2">
        <v>51.11</v>
      </c>
      <c r="G57" s="1">
        <v>3</v>
      </c>
      <c r="H57" s="46">
        <f t="shared" si="1"/>
        <v>153.33000000000001</v>
      </c>
    </row>
    <row r="58" spans="1:8" ht="45.75" x14ac:dyDescent="0.25">
      <c r="A58" s="19" t="s">
        <v>76</v>
      </c>
      <c r="B58" s="19">
        <v>3</v>
      </c>
      <c r="C58" s="19" t="s">
        <v>81</v>
      </c>
      <c r="D58" s="3" t="s">
        <v>22</v>
      </c>
      <c r="E58" s="19" t="s">
        <v>82</v>
      </c>
      <c r="F58" s="2">
        <v>75.66</v>
      </c>
      <c r="G58" s="1">
        <v>3</v>
      </c>
      <c r="H58" s="46">
        <f t="shared" si="1"/>
        <v>226.98</v>
      </c>
    </row>
    <row r="59" spans="1:8" ht="45.75" x14ac:dyDescent="0.25">
      <c r="A59" s="19" t="s">
        <v>76</v>
      </c>
      <c r="B59" s="19">
        <v>4</v>
      </c>
      <c r="C59" s="19" t="s">
        <v>83</v>
      </c>
      <c r="D59" s="3" t="s">
        <v>22</v>
      </c>
      <c r="E59" s="19" t="s">
        <v>84</v>
      </c>
      <c r="F59" s="2">
        <v>78.540000000000006</v>
      </c>
      <c r="G59" s="1">
        <v>3</v>
      </c>
      <c r="H59" s="46">
        <f t="shared" si="1"/>
        <v>235.62</v>
      </c>
    </row>
    <row r="60" spans="1:8" ht="45.75" x14ac:dyDescent="0.25">
      <c r="A60" s="19" t="s">
        <v>76</v>
      </c>
      <c r="B60" s="19">
        <v>5</v>
      </c>
      <c r="C60" s="19" t="s">
        <v>85</v>
      </c>
      <c r="D60" s="3" t="s">
        <v>22</v>
      </c>
      <c r="E60" s="19" t="s">
        <v>86</v>
      </c>
      <c r="F60" s="2">
        <v>308.61</v>
      </c>
      <c r="G60" s="1">
        <v>3</v>
      </c>
      <c r="H60" s="46">
        <f t="shared" si="1"/>
        <v>925.83</v>
      </c>
    </row>
    <row r="61" spans="1:8" ht="57" x14ac:dyDescent="0.25">
      <c r="A61" s="19" t="s">
        <v>76</v>
      </c>
      <c r="B61" s="19">
        <v>6</v>
      </c>
      <c r="C61" s="19" t="s">
        <v>87</v>
      </c>
      <c r="D61" s="3" t="s">
        <v>22</v>
      </c>
      <c r="E61" s="19" t="s">
        <v>88</v>
      </c>
      <c r="F61" s="2">
        <v>246.75</v>
      </c>
      <c r="G61" s="1">
        <v>3</v>
      </c>
      <c r="H61" s="46">
        <f t="shared" si="1"/>
        <v>740.25</v>
      </c>
    </row>
    <row r="62" spans="1:8" x14ac:dyDescent="0.25">
      <c r="E62" s="5" t="s">
        <v>15</v>
      </c>
      <c r="F62" s="5"/>
      <c r="G62" s="5"/>
      <c r="H62" s="47">
        <f>SUM(H56:H61)</f>
        <v>28856.61</v>
      </c>
    </row>
    <row r="64" spans="1:8" x14ac:dyDescent="0.25">
      <c r="C64" s="5" t="s">
        <v>5</v>
      </c>
      <c r="D64" s="4" t="s">
        <v>6</v>
      </c>
      <c r="E64" s="5" t="s">
        <v>7</v>
      </c>
    </row>
    <row r="65" spans="1:8" x14ac:dyDescent="0.25">
      <c r="C65" s="5" t="s">
        <v>8</v>
      </c>
      <c r="D65" s="4" t="s">
        <v>28</v>
      </c>
      <c r="E65" s="5" t="s">
        <v>29</v>
      </c>
    </row>
    <row r="66" spans="1:8" x14ac:dyDescent="0.25">
      <c r="C66" s="5" t="s">
        <v>30</v>
      </c>
      <c r="D66" s="4" t="s">
        <v>89</v>
      </c>
      <c r="E66" s="5" t="s">
        <v>90</v>
      </c>
    </row>
    <row r="68" spans="1:8" ht="23.25" x14ac:dyDescent="0.25">
      <c r="A68" s="19" t="s">
        <v>91</v>
      </c>
      <c r="B68" s="19">
        <v>1</v>
      </c>
      <c r="C68" s="19" t="s">
        <v>92</v>
      </c>
      <c r="D68" s="3" t="s">
        <v>22</v>
      </c>
      <c r="E68" s="19" t="s">
        <v>93</v>
      </c>
      <c r="F68" s="2">
        <v>33.15</v>
      </c>
      <c r="G68" s="1">
        <v>28</v>
      </c>
      <c r="H68" s="46">
        <f t="shared" ref="H68:H79" si="2">ROUND(ROUND(F68,2)*ROUND(G68,3),2)</f>
        <v>928.2</v>
      </c>
    </row>
    <row r="69" spans="1:8" ht="23.25" x14ac:dyDescent="0.25">
      <c r="A69" s="19" t="s">
        <v>91</v>
      </c>
      <c r="B69" s="19">
        <v>2</v>
      </c>
      <c r="C69" s="19" t="s">
        <v>94</v>
      </c>
      <c r="D69" s="3" t="s">
        <v>22</v>
      </c>
      <c r="E69" s="19" t="s">
        <v>95</v>
      </c>
      <c r="F69" s="2">
        <v>40.18</v>
      </c>
      <c r="G69" s="1">
        <v>140</v>
      </c>
      <c r="H69" s="46">
        <f t="shared" si="2"/>
        <v>5625.2</v>
      </c>
    </row>
    <row r="70" spans="1:8" ht="23.25" x14ac:dyDescent="0.25">
      <c r="A70" s="19" t="s">
        <v>91</v>
      </c>
      <c r="B70" s="19">
        <v>3</v>
      </c>
      <c r="C70" s="19" t="s">
        <v>96</v>
      </c>
      <c r="D70" s="3" t="s">
        <v>22</v>
      </c>
      <c r="E70" s="19" t="s">
        <v>97</v>
      </c>
      <c r="F70" s="2">
        <v>55.75</v>
      </c>
      <c r="G70" s="1">
        <v>9</v>
      </c>
      <c r="H70" s="46">
        <f t="shared" si="2"/>
        <v>501.75</v>
      </c>
    </row>
    <row r="71" spans="1:8" ht="23.25" x14ac:dyDescent="0.25">
      <c r="A71" s="19" t="s">
        <v>91</v>
      </c>
      <c r="B71" s="19">
        <v>4</v>
      </c>
      <c r="C71" s="19" t="s">
        <v>98</v>
      </c>
      <c r="D71" s="3" t="s">
        <v>22</v>
      </c>
      <c r="E71" s="19" t="s">
        <v>99</v>
      </c>
      <c r="F71" s="2">
        <v>75.22</v>
      </c>
      <c r="G71" s="1">
        <v>10</v>
      </c>
      <c r="H71" s="46">
        <f t="shared" si="2"/>
        <v>752.2</v>
      </c>
    </row>
    <row r="72" spans="1:8" ht="23.25" x14ac:dyDescent="0.25">
      <c r="A72" s="19" t="s">
        <v>91</v>
      </c>
      <c r="B72" s="19">
        <v>5</v>
      </c>
      <c r="C72" s="19" t="s">
        <v>100</v>
      </c>
      <c r="D72" s="3" t="s">
        <v>22</v>
      </c>
      <c r="E72" s="19" t="s">
        <v>101</v>
      </c>
      <c r="F72" s="2">
        <v>99.48</v>
      </c>
      <c r="G72" s="1">
        <v>10</v>
      </c>
      <c r="H72" s="46">
        <f t="shared" si="2"/>
        <v>994.8</v>
      </c>
    </row>
    <row r="73" spans="1:8" ht="23.25" x14ac:dyDescent="0.25">
      <c r="A73" s="19" t="s">
        <v>91</v>
      </c>
      <c r="B73" s="19">
        <v>6</v>
      </c>
      <c r="C73" s="19" t="s">
        <v>102</v>
      </c>
      <c r="D73" s="3" t="s">
        <v>22</v>
      </c>
      <c r="E73" s="19" t="s">
        <v>103</v>
      </c>
      <c r="F73" s="2">
        <v>149.85</v>
      </c>
      <c r="G73" s="1">
        <v>4</v>
      </c>
      <c r="H73" s="46">
        <f t="shared" si="2"/>
        <v>599.4</v>
      </c>
    </row>
    <row r="74" spans="1:8" ht="23.25" x14ac:dyDescent="0.25">
      <c r="A74" s="19" t="s">
        <v>91</v>
      </c>
      <c r="B74" s="19">
        <v>7</v>
      </c>
      <c r="C74" s="19" t="s">
        <v>104</v>
      </c>
      <c r="D74" s="3" t="s">
        <v>22</v>
      </c>
      <c r="E74" s="19" t="s">
        <v>105</v>
      </c>
      <c r="F74" s="2">
        <v>23.06</v>
      </c>
      <c r="G74" s="1">
        <v>11</v>
      </c>
      <c r="H74" s="46">
        <f t="shared" si="2"/>
        <v>253.66</v>
      </c>
    </row>
    <row r="75" spans="1:8" ht="23.25" x14ac:dyDescent="0.25">
      <c r="A75" s="19" t="s">
        <v>91</v>
      </c>
      <c r="B75" s="19">
        <v>8</v>
      </c>
      <c r="C75" s="19" t="s">
        <v>106</v>
      </c>
      <c r="D75" s="3" t="s">
        <v>22</v>
      </c>
      <c r="E75" s="19" t="s">
        <v>107</v>
      </c>
      <c r="F75" s="2">
        <v>25.16</v>
      </c>
      <c r="G75" s="1">
        <v>5</v>
      </c>
      <c r="H75" s="46">
        <f t="shared" si="2"/>
        <v>125.8</v>
      </c>
    </row>
    <row r="76" spans="1:8" ht="23.25" x14ac:dyDescent="0.25">
      <c r="A76" s="19" t="s">
        <v>91</v>
      </c>
      <c r="B76" s="19">
        <v>9</v>
      </c>
      <c r="C76" s="19" t="s">
        <v>108</v>
      </c>
      <c r="D76" s="3" t="s">
        <v>22</v>
      </c>
      <c r="E76" s="19" t="s">
        <v>109</v>
      </c>
      <c r="F76" s="2">
        <v>30.53</v>
      </c>
      <c r="G76" s="1">
        <v>5</v>
      </c>
      <c r="H76" s="46">
        <f t="shared" si="2"/>
        <v>152.65</v>
      </c>
    </row>
    <row r="77" spans="1:8" ht="23.25" x14ac:dyDescent="0.25">
      <c r="A77" s="19" t="s">
        <v>91</v>
      </c>
      <c r="B77" s="19">
        <v>10</v>
      </c>
      <c r="C77" s="19" t="s">
        <v>110</v>
      </c>
      <c r="D77" s="3" t="s">
        <v>22</v>
      </c>
      <c r="E77" s="19" t="s">
        <v>111</v>
      </c>
      <c r="F77" s="2">
        <v>41.97</v>
      </c>
      <c r="G77" s="1">
        <v>5</v>
      </c>
      <c r="H77" s="46">
        <f t="shared" si="2"/>
        <v>209.85</v>
      </c>
    </row>
    <row r="78" spans="1:8" ht="23.25" x14ac:dyDescent="0.25">
      <c r="A78" s="19" t="s">
        <v>91</v>
      </c>
      <c r="B78" s="19">
        <v>11</v>
      </c>
      <c r="C78" s="19" t="s">
        <v>112</v>
      </c>
      <c r="D78" s="3" t="s">
        <v>22</v>
      </c>
      <c r="E78" s="19" t="s">
        <v>113</v>
      </c>
      <c r="F78" s="2">
        <v>50.6</v>
      </c>
      <c r="G78" s="1">
        <v>5</v>
      </c>
      <c r="H78" s="46">
        <f t="shared" si="2"/>
        <v>253</v>
      </c>
    </row>
    <row r="79" spans="1:8" ht="23.25" x14ac:dyDescent="0.25">
      <c r="A79" s="19" t="s">
        <v>91</v>
      </c>
      <c r="B79" s="19">
        <v>12</v>
      </c>
      <c r="C79" s="19" t="s">
        <v>114</v>
      </c>
      <c r="D79" s="3" t="s">
        <v>22</v>
      </c>
      <c r="E79" s="19" t="s">
        <v>115</v>
      </c>
      <c r="F79" s="2">
        <v>71.069999999999993</v>
      </c>
      <c r="G79" s="1">
        <v>2</v>
      </c>
      <c r="H79" s="46">
        <f t="shared" si="2"/>
        <v>142.13999999999999</v>
      </c>
    </row>
    <row r="80" spans="1:8" x14ac:dyDescent="0.25">
      <c r="E80" s="5" t="s">
        <v>15</v>
      </c>
      <c r="F80" s="5"/>
      <c r="G80" s="5"/>
      <c r="H80" s="47">
        <f>SUM(H68:H79)</f>
        <v>10538.649999999998</v>
      </c>
    </row>
    <row r="82" spans="1:8" x14ac:dyDescent="0.25">
      <c r="C82" s="5" t="s">
        <v>5</v>
      </c>
      <c r="D82" s="4" t="s">
        <v>6</v>
      </c>
      <c r="E82" s="5" t="s">
        <v>7</v>
      </c>
    </row>
    <row r="83" spans="1:8" x14ac:dyDescent="0.25">
      <c r="C83" s="5" t="s">
        <v>8</v>
      </c>
      <c r="D83" s="4" t="s">
        <v>89</v>
      </c>
      <c r="E83" s="5" t="s">
        <v>116</v>
      </c>
    </row>
    <row r="85" spans="1:8" ht="34.5" x14ac:dyDescent="0.25">
      <c r="A85" s="19" t="s">
        <v>117</v>
      </c>
      <c r="B85" s="19">
        <v>1</v>
      </c>
      <c r="C85" s="19" t="s">
        <v>118</v>
      </c>
      <c r="D85" s="3" t="s">
        <v>22</v>
      </c>
      <c r="E85" s="19" t="s">
        <v>119</v>
      </c>
      <c r="F85" s="2">
        <v>630.58000000000004</v>
      </c>
      <c r="G85" s="1">
        <v>1</v>
      </c>
      <c r="H85" s="46">
        <f>ROUND(ROUND(F85,2)*ROUND(G85,3),2)</f>
        <v>630.58000000000004</v>
      </c>
    </row>
    <row r="86" spans="1:8" ht="45.75" x14ac:dyDescent="0.25">
      <c r="A86" s="19" t="s">
        <v>117</v>
      </c>
      <c r="B86" s="19">
        <v>2</v>
      </c>
      <c r="C86" s="19" t="s">
        <v>120</v>
      </c>
      <c r="D86" s="3" t="s">
        <v>22</v>
      </c>
      <c r="E86" s="19" t="s">
        <v>121</v>
      </c>
      <c r="F86" s="2">
        <v>30.42</v>
      </c>
      <c r="G86" s="1">
        <v>63</v>
      </c>
      <c r="H86" s="46">
        <f>ROUND(ROUND(F86,2)*ROUND(G86,3),2)</f>
        <v>1916.46</v>
      </c>
    </row>
    <row r="87" spans="1:8" ht="34.5" x14ac:dyDescent="0.25">
      <c r="A87" s="19" t="s">
        <v>117</v>
      </c>
      <c r="B87" s="19">
        <v>3</v>
      </c>
      <c r="C87" s="19" t="s">
        <v>122</v>
      </c>
      <c r="D87" s="3" t="s">
        <v>22</v>
      </c>
      <c r="E87" s="19" t="s">
        <v>123</v>
      </c>
      <c r="F87" s="2">
        <v>434.85</v>
      </c>
      <c r="G87" s="1">
        <v>1</v>
      </c>
      <c r="H87" s="46">
        <f>ROUND(ROUND(F87,2)*ROUND(G87,3),2)</f>
        <v>434.85</v>
      </c>
    </row>
    <row r="88" spans="1:8" ht="34.5" x14ac:dyDescent="0.25">
      <c r="A88" s="19" t="s">
        <v>117</v>
      </c>
      <c r="B88" s="19">
        <v>4</v>
      </c>
      <c r="C88" s="19" t="s">
        <v>124</v>
      </c>
      <c r="D88" s="3" t="s">
        <v>19</v>
      </c>
      <c r="E88" s="19" t="s">
        <v>125</v>
      </c>
      <c r="F88" s="2">
        <v>10.57</v>
      </c>
      <c r="G88" s="1">
        <v>60</v>
      </c>
      <c r="H88" s="46">
        <f>ROUND(ROUND(F88,2)*ROUND(G88,3),2)</f>
        <v>634.20000000000005</v>
      </c>
    </row>
    <row r="89" spans="1:8" ht="45.75" x14ac:dyDescent="0.25">
      <c r="A89" s="19" t="s">
        <v>117</v>
      </c>
      <c r="B89" s="19">
        <v>5</v>
      </c>
      <c r="C89" s="19" t="s">
        <v>126</v>
      </c>
      <c r="D89" s="3" t="s">
        <v>22</v>
      </c>
      <c r="E89" s="19" t="s">
        <v>127</v>
      </c>
      <c r="F89" s="2">
        <v>314.41000000000003</v>
      </c>
      <c r="G89" s="1">
        <v>1</v>
      </c>
      <c r="H89" s="46">
        <f>ROUND(ROUND(F89,2)*ROUND(G89,3),2)</f>
        <v>314.41000000000003</v>
      </c>
    </row>
    <row r="90" spans="1:8" x14ac:dyDescent="0.25">
      <c r="E90" s="5" t="s">
        <v>15</v>
      </c>
      <c r="F90" s="5"/>
      <c r="G90" s="5"/>
      <c r="H90" s="47">
        <f>SUM(H85:H89)</f>
        <v>3930.5</v>
      </c>
    </row>
    <row r="92" spans="1:8" x14ac:dyDescent="0.25">
      <c r="C92" s="5" t="s">
        <v>5</v>
      </c>
      <c r="D92" s="4" t="s">
        <v>6</v>
      </c>
      <c r="E92" s="5" t="s">
        <v>7</v>
      </c>
    </row>
    <row r="93" spans="1:8" x14ac:dyDescent="0.25">
      <c r="C93" s="5" t="s">
        <v>8</v>
      </c>
      <c r="D93" s="4" t="s">
        <v>128</v>
      </c>
      <c r="E93" s="5" t="s">
        <v>129</v>
      </c>
    </row>
    <row r="95" spans="1:8" ht="23.25" x14ac:dyDescent="0.25">
      <c r="A95" s="19" t="s">
        <v>130</v>
      </c>
      <c r="B95" s="19">
        <v>1</v>
      </c>
      <c r="C95" s="19" t="s">
        <v>131</v>
      </c>
      <c r="D95" s="3" t="s">
        <v>132</v>
      </c>
      <c r="E95" s="19" t="s">
        <v>133</v>
      </c>
      <c r="F95" s="2">
        <v>59.19</v>
      </c>
      <c r="G95" s="1">
        <v>8</v>
      </c>
      <c r="H95" s="46">
        <f>ROUND(ROUND(F95,2)*ROUND(G95,3),2)</f>
        <v>473.52</v>
      </c>
    </row>
    <row r="96" spans="1:8" ht="34.5" x14ac:dyDescent="0.25">
      <c r="A96" s="19" t="s">
        <v>130</v>
      </c>
      <c r="B96" s="19">
        <v>2</v>
      </c>
      <c r="C96" s="19" t="s">
        <v>134</v>
      </c>
      <c r="D96" s="3" t="s">
        <v>132</v>
      </c>
      <c r="E96" s="19" t="s">
        <v>135</v>
      </c>
      <c r="F96" s="2">
        <v>97.67</v>
      </c>
      <c r="G96" s="1">
        <v>8</v>
      </c>
      <c r="H96" s="46">
        <f>ROUND(ROUND(F96,2)*ROUND(G96,3),2)</f>
        <v>781.36</v>
      </c>
    </row>
    <row r="97" spans="1:8" x14ac:dyDescent="0.25">
      <c r="E97" s="5" t="s">
        <v>15</v>
      </c>
      <c r="F97" s="5"/>
      <c r="G97" s="5"/>
      <c r="H97" s="47">
        <f>SUM(H95:H96)</f>
        <v>1254.8800000000001</v>
      </c>
    </row>
    <row r="99" spans="1:8" x14ac:dyDescent="0.25">
      <c r="C99" s="5" t="s">
        <v>5</v>
      </c>
      <c r="D99" s="4" t="s">
        <v>6</v>
      </c>
      <c r="E99" s="5" t="s">
        <v>7</v>
      </c>
    </row>
    <row r="100" spans="1:8" x14ac:dyDescent="0.25">
      <c r="C100" s="5" t="s">
        <v>8</v>
      </c>
      <c r="D100" s="4" t="s">
        <v>136</v>
      </c>
      <c r="E100" s="5" t="s">
        <v>137</v>
      </c>
    </row>
    <row r="102" spans="1:8" ht="34.5" x14ac:dyDescent="0.25">
      <c r="A102" s="19" t="s">
        <v>138</v>
      </c>
      <c r="B102" s="19">
        <v>1</v>
      </c>
      <c r="C102" s="19" t="s">
        <v>139</v>
      </c>
      <c r="D102" s="3" t="s">
        <v>140</v>
      </c>
      <c r="E102" s="19" t="s">
        <v>141</v>
      </c>
      <c r="F102" s="2">
        <v>475</v>
      </c>
      <c r="G102" s="1">
        <v>1</v>
      </c>
      <c r="H102" s="46">
        <f>ROUND(ROUND(F102,2)*ROUND(G102,3),2)</f>
        <v>475</v>
      </c>
    </row>
    <row r="103" spans="1:8" x14ac:dyDescent="0.25">
      <c r="E103" s="5" t="s">
        <v>15</v>
      </c>
      <c r="F103" s="5"/>
      <c r="G103" s="5"/>
      <c r="H103" s="47">
        <f>SUM(H102:H102)</f>
        <v>475</v>
      </c>
    </row>
    <row r="105" spans="1:8" x14ac:dyDescent="0.25">
      <c r="C105" s="5" t="s">
        <v>5</v>
      </c>
      <c r="D105" s="4" t="s">
        <v>6</v>
      </c>
      <c r="E105" s="5" t="s">
        <v>7</v>
      </c>
    </row>
    <row r="106" spans="1:8" x14ac:dyDescent="0.25">
      <c r="C106" s="5" t="s">
        <v>8</v>
      </c>
      <c r="D106" s="4" t="s">
        <v>142</v>
      </c>
      <c r="E106" s="5" t="s">
        <v>143</v>
      </c>
    </row>
    <row r="107" spans="1:8" x14ac:dyDescent="0.25">
      <c r="C107" s="5" t="s">
        <v>30</v>
      </c>
      <c r="D107" s="4" t="s">
        <v>6</v>
      </c>
      <c r="E107" s="5" t="s">
        <v>144</v>
      </c>
    </row>
    <row r="109" spans="1:8" ht="34.5" x14ac:dyDescent="0.25">
      <c r="A109" s="19" t="s">
        <v>145</v>
      </c>
      <c r="B109" s="19">
        <v>1</v>
      </c>
      <c r="C109" s="19" t="s">
        <v>146</v>
      </c>
      <c r="D109" s="3" t="s">
        <v>22</v>
      </c>
      <c r="E109" s="19" t="s">
        <v>147</v>
      </c>
      <c r="F109" s="2">
        <v>49.23</v>
      </c>
      <c r="G109" s="1">
        <v>2</v>
      </c>
      <c r="H109" s="46">
        <f>ROUND(ROUND(F109,2)*ROUND(G109,3),2)</f>
        <v>98.46</v>
      </c>
    </row>
    <row r="110" spans="1:8" ht="23.25" x14ac:dyDescent="0.25">
      <c r="A110" s="19" t="s">
        <v>145</v>
      </c>
      <c r="B110" s="19">
        <v>2</v>
      </c>
      <c r="C110" s="19" t="s">
        <v>148</v>
      </c>
      <c r="D110" s="3" t="s">
        <v>22</v>
      </c>
      <c r="E110" s="19" t="s">
        <v>149</v>
      </c>
      <c r="F110" s="2">
        <v>25.15</v>
      </c>
      <c r="G110" s="1">
        <v>2</v>
      </c>
      <c r="H110" s="46">
        <f>ROUND(ROUND(F110,2)*ROUND(G110,3),2)</f>
        <v>50.3</v>
      </c>
    </row>
    <row r="111" spans="1:8" ht="34.5" x14ac:dyDescent="0.25">
      <c r="A111" s="19" t="s">
        <v>145</v>
      </c>
      <c r="B111" s="19">
        <v>3</v>
      </c>
      <c r="C111" s="19" t="s">
        <v>150</v>
      </c>
      <c r="D111" s="3" t="s">
        <v>34</v>
      </c>
      <c r="E111" s="19" t="s">
        <v>151</v>
      </c>
      <c r="F111" s="2">
        <v>4.22</v>
      </c>
      <c r="G111" s="1">
        <v>10</v>
      </c>
      <c r="H111" s="46">
        <f>ROUND(ROUND(F111,2)*ROUND(G111,3),2)</f>
        <v>42.2</v>
      </c>
    </row>
    <row r="112" spans="1:8" x14ac:dyDescent="0.25">
      <c r="E112" s="5" t="s">
        <v>15</v>
      </c>
      <c r="F112" s="5"/>
      <c r="G112" s="5"/>
      <c r="H112" s="47">
        <f>SUM(H109:H111)</f>
        <v>190.95999999999998</v>
      </c>
    </row>
    <row r="114" spans="1:8" x14ac:dyDescent="0.25">
      <c r="C114" s="5" t="s">
        <v>5</v>
      </c>
      <c r="D114" s="4" t="s">
        <v>6</v>
      </c>
      <c r="E114" s="5" t="s">
        <v>7</v>
      </c>
    </row>
    <row r="115" spans="1:8" x14ac:dyDescent="0.25">
      <c r="C115" s="5" t="s">
        <v>8</v>
      </c>
      <c r="D115" s="4" t="s">
        <v>142</v>
      </c>
      <c r="E115" s="5" t="s">
        <v>143</v>
      </c>
    </row>
    <row r="116" spans="1:8" x14ac:dyDescent="0.25">
      <c r="C116" s="5" t="s">
        <v>30</v>
      </c>
      <c r="D116" s="4" t="s">
        <v>28</v>
      </c>
      <c r="E116" s="5" t="s">
        <v>152</v>
      </c>
    </row>
    <row r="118" spans="1:8" ht="23.25" x14ac:dyDescent="0.25">
      <c r="A118" s="19" t="s">
        <v>153</v>
      </c>
      <c r="B118" s="19">
        <v>1</v>
      </c>
      <c r="C118" s="19" t="s">
        <v>154</v>
      </c>
      <c r="D118" s="3" t="s">
        <v>22</v>
      </c>
      <c r="E118" s="19" t="s">
        <v>155</v>
      </c>
      <c r="F118" s="2">
        <v>9.94</v>
      </c>
      <c r="G118" s="1">
        <v>3</v>
      </c>
      <c r="H118" s="46">
        <f t="shared" ref="H118:H127" si="3">ROUND(ROUND(F118,2)*ROUND(G118,3),2)</f>
        <v>29.82</v>
      </c>
    </row>
    <row r="119" spans="1:8" ht="23.25" x14ac:dyDescent="0.25">
      <c r="A119" s="19" t="s">
        <v>153</v>
      </c>
      <c r="B119" s="19">
        <v>2</v>
      </c>
      <c r="C119" s="19" t="s">
        <v>156</v>
      </c>
      <c r="D119" s="3" t="s">
        <v>22</v>
      </c>
      <c r="E119" s="19" t="s">
        <v>157</v>
      </c>
      <c r="F119" s="2">
        <v>11.1</v>
      </c>
      <c r="G119" s="1">
        <v>3</v>
      </c>
      <c r="H119" s="46">
        <f t="shared" si="3"/>
        <v>33.299999999999997</v>
      </c>
    </row>
    <row r="120" spans="1:8" ht="23.25" x14ac:dyDescent="0.25">
      <c r="A120" s="19" t="s">
        <v>153</v>
      </c>
      <c r="B120" s="19">
        <v>3</v>
      </c>
      <c r="C120" s="19" t="s">
        <v>158</v>
      </c>
      <c r="D120" s="3" t="s">
        <v>22</v>
      </c>
      <c r="E120" s="19" t="s">
        <v>159</v>
      </c>
      <c r="F120" s="2">
        <v>23.29</v>
      </c>
      <c r="G120" s="1">
        <v>3</v>
      </c>
      <c r="H120" s="46">
        <f t="shared" si="3"/>
        <v>69.87</v>
      </c>
    </row>
    <row r="121" spans="1:8" x14ac:dyDescent="0.25">
      <c r="A121" s="19" t="s">
        <v>153</v>
      </c>
      <c r="B121" s="19">
        <v>4</v>
      </c>
      <c r="C121" s="19" t="s">
        <v>160</v>
      </c>
      <c r="D121" s="3" t="s">
        <v>22</v>
      </c>
      <c r="E121" s="19" t="s">
        <v>161</v>
      </c>
      <c r="F121" s="2">
        <v>2.35</v>
      </c>
      <c r="G121" s="1">
        <v>3</v>
      </c>
      <c r="H121" s="46">
        <f t="shared" si="3"/>
        <v>7.05</v>
      </c>
    </row>
    <row r="122" spans="1:8" ht="23.25" x14ac:dyDescent="0.25">
      <c r="A122" s="19" t="s">
        <v>153</v>
      </c>
      <c r="B122" s="19">
        <v>5</v>
      </c>
      <c r="C122" s="19" t="s">
        <v>162</v>
      </c>
      <c r="D122" s="3" t="s">
        <v>22</v>
      </c>
      <c r="E122" s="19" t="s">
        <v>163</v>
      </c>
      <c r="F122" s="2">
        <v>2.21</v>
      </c>
      <c r="G122" s="1">
        <v>3</v>
      </c>
      <c r="H122" s="46">
        <f t="shared" si="3"/>
        <v>6.63</v>
      </c>
    </row>
    <row r="123" spans="1:8" ht="45.75" x14ac:dyDescent="0.25">
      <c r="A123" s="19" t="s">
        <v>153</v>
      </c>
      <c r="B123" s="19">
        <v>6</v>
      </c>
      <c r="C123" s="19" t="s">
        <v>164</v>
      </c>
      <c r="D123" s="3" t="s">
        <v>22</v>
      </c>
      <c r="E123" s="19" t="s">
        <v>165</v>
      </c>
      <c r="F123" s="2">
        <v>28.38</v>
      </c>
      <c r="G123" s="1">
        <v>3</v>
      </c>
      <c r="H123" s="46">
        <f t="shared" si="3"/>
        <v>85.14</v>
      </c>
    </row>
    <row r="124" spans="1:8" x14ac:dyDescent="0.25">
      <c r="A124" s="19" t="s">
        <v>153</v>
      </c>
      <c r="B124" s="19">
        <v>7</v>
      </c>
      <c r="C124" s="19" t="s">
        <v>166</v>
      </c>
      <c r="D124" s="3" t="s">
        <v>22</v>
      </c>
      <c r="E124" s="19" t="s">
        <v>167</v>
      </c>
      <c r="F124" s="2">
        <v>35.549999999999997</v>
      </c>
      <c r="G124" s="1">
        <v>3</v>
      </c>
      <c r="H124" s="46">
        <f t="shared" si="3"/>
        <v>106.65</v>
      </c>
    </row>
    <row r="125" spans="1:8" x14ac:dyDescent="0.25">
      <c r="A125" s="19" t="s">
        <v>153</v>
      </c>
      <c r="B125" s="19">
        <v>8</v>
      </c>
      <c r="C125" s="19" t="s">
        <v>168</v>
      </c>
      <c r="D125" s="3" t="s">
        <v>22</v>
      </c>
      <c r="E125" s="19" t="s">
        <v>169</v>
      </c>
      <c r="F125" s="2">
        <v>4.1900000000000004</v>
      </c>
      <c r="G125" s="1">
        <v>3</v>
      </c>
      <c r="H125" s="46">
        <f t="shared" si="3"/>
        <v>12.57</v>
      </c>
    </row>
    <row r="126" spans="1:8" ht="23.25" x14ac:dyDescent="0.25">
      <c r="A126" s="19" t="s">
        <v>153</v>
      </c>
      <c r="B126" s="19">
        <v>9</v>
      </c>
      <c r="C126" s="19" t="s">
        <v>170</v>
      </c>
      <c r="D126" s="3" t="s">
        <v>22</v>
      </c>
      <c r="E126" s="19" t="s">
        <v>171</v>
      </c>
      <c r="F126" s="2">
        <v>12.72</v>
      </c>
      <c r="G126" s="1">
        <v>3</v>
      </c>
      <c r="H126" s="46">
        <f t="shared" si="3"/>
        <v>38.159999999999997</v>
      </c>
    </row>
    <row r="127" spans="1:8" x14ac:dyDescent="0.25">
      <c r="A127" s="19" t="s">
        <v>153</v>
      </c>
      <c r="B127" s="19">
        <v>10</v>
      </c>
      <c r="C127" s="19" t="s">
        <v>172</v>
      </c>
      <c r="D127" s="3" t="s">
        <v>22</v>
      </c>
      <c r="E127" s="19" t="s">
        <v>173</v>
      </c>
      <c r="F127" s="2">
        <v>18.54</v>
      </c>
      <c r="G127" s="1">
        <v>3</v>
      </c>
      <c r="H127" s="46">
        <f t="shared" si="3"/>
        <v>55.62</v>
      </c>
    </row>
    <row r="128" spans="1:8" x14ac:dyDescent="0.25">
      <c r="E128" s="5" t="s">
        <v>15</v>
      </c>
      <c r="F128" s="5"/>
      <c r="G128" s="5"/>
      <c r="H128" s="47">
        <f>SUM(H118:H127)</f>
        <v>444.81000000000006</v>
      </c>
    </row>
    <row r="130" spans="1:8" x14ac:dyDescent="0.25">
      <c r="C130" s="5" t="s">
        <v>5</v>
      </c>
      <c r="D130" s="4" t="s">
        <v>6</v>
      </c>
      <c r="E130" s="5" t="s">
        <v>7</v>
      </c>
    </row>
    <row r="131" spans="1:8" x14ac:dyDescent="0.25">
      <c r="C131" s="5" t="s">
        <v>8</v>
      </c>
      <c r="D131" s="4" t="s">
        <v>142</v>
      </c>
      <c r="E131" s="5" t="s">
        <v>143</v>
      </c>
    </row>
    <row r="132" spans="1:8" x14ac:dyDescent="0.25">
      <c r="C132" s="5" t="s">
        <v>30</v>
      </c>
      <c r="D132" s="4" t="s">
        <v>89</v>
      </c>
      <c r="E132" s="5" t="s">
        <v>174</v>
      </c>
    </row>
    <row r="134" spans="1:8" x14ac:dyDescent="0.25">
      <c r="A134" s="19" t="s">
        <v>175</v>
      </c>
      <c r="B134" s="19">
        <v>1</v>
      </c>
      <c r="C134" s="19" t="s">
        <v>176</v>
      </c>
      <c r="D134" s="3" t="s">
        <v>22</v>
      </c>
      <c r="E134" s="19" t="s">
        <v>177</v>
      </c>
      <c r="F134" s="2">
        <v>165.13</v>
      </c>
      <c r="G134" s="1">
        <v>1</v>
      </c>
      <c r="H134" s="46">
        <f>ROUND(ROUND(F134,2)*ROUND(G134,3),2)</f>
        <v>165.13</v>
      </c>
    </row>
    <row r="135" spans="1:8" x14ac:dyDescent="0.25">
      <c r="E135" s="5" t="s">
        <v>15</v>
      </c>
      <c r="F135" s="5"/>
      <c r="G135" s="5"/>
      <c r="H135" s="47">
        <f>SUM(H134:H134)</f>
        <v>165.13</v>
      </c>
    </row>
    <row r="137" spans="1:8" x14ac:dyDescent="0.25">
      <c r="E137" s="48" t="s">
        <v>659</v>
      </c>
      <c r="H137" s="49">
        <f>SUM(H9:H136)/2</f>
        <v>82765.87</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63"/>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18" t="s">
        <v>0</v>
      </c>
      <c r="B1" s="18" t="s">
        <v>0</v>
      </c>
      <c r="C1" s="18" t="s">
        <v>0</v>
      </c>
      <c r="D1" s="18" t="s">
        <v>0</v>
      </c>
      <c r="E1" s="18" t="s">
        <v>0</v>
      </c>
      <c r="F1" s="18" t="s">
        <v>0</v>
      </c>
      <c r="G1" s="18" t="s">
        <v>0</v>
      </c>
      <c r="H1" s="18" t="s">
        <v>0</v>
      </c>
      <c r="I1" s="18" t="s">
        <v>0</v>
      </c>
      <c r="J1" s="18" t="s">
        <v>0</v>
      </c>
      <c r="K1" s="18" t="s">
        <v>0</v>
      </c>
    </row>
    <row r="2" spans="1:27" x14ac:dyDescent="0.25">
      <c r="A2" s="18"/>
      <c r="B2" s="18"/>
      <c r="C2" s="18"/>
      <c r="D2" s="18"/>
      <c r="E2" s="18"/>
      <c r="F2" s="18"/>
      <c r="G2" s="18"/>
      <c r="H2" s="18"/>
      <c r="I2" s="18"/>
      <c r="J2" s="18"/>
      <c r="K2" s="18"/>
    </row>
    <row r="3" spans="1:27" x14ac:dyDescent="0.25">
      <c r="A3" s="18"/>
      <c r="B3" s="18"/>
      <c r="C3" s="18"/>
      <c r="D3" s="18"/>
      <c r="E3" s="18"/>
      <c r="F3" s="18"/>
      <c r="G3" s="18"/>
      <c r="H3" s="18"/>
      <c r="I3" s="18"/>
      <c r="J3" s="18"/>
      <c r="K3" s="18"/>
    </row>
    <row r="4" spans="1:27" x14ac:dyDescent="0.25">
      <c r="A4" s="18"/>
      <c r="B4" s="18"/>
      <c r="C4" s="18"/>
      <c r="D4" s="18"/>
      <c r="E4" s="18"/>
      <c r="F4" s="18"/>
      <c r="G4" s="18"/>
      <c r="H4" s="18"/>
      <c r="I4" s="18"/>
      <c r="J4" s="18"/>
      <c r="K4" s="18"/>
    </row>
    <row r="6" spans="1:27" ht="18.75" x14ac:dyDescent="0.3">
      <c r="A6" s="17" t="s">
        <v>178</v>
      </c>
      <c r="B6" s="17" t="s">
        <v>178</v>
      </c>
      <c r="C6" s="17" t="s">
        <v>178</v>
      </c>
      <c r="D6" s="17" t="s">
        <v>178</v>
      </c>
      <c r="E6" s="17" t="s">
        <v>178</v>
      </c>
      <c r="F6" s="17" t="s">
        <v>178</v>
      </c>
      <c r="G6" s="17" t="s">
        <v>178</v>
      </c>
      <c r="H6" s="17" t="s">
        <v>178</v>
      </c>
      <c r="I6" s="17" t="s">
        <v>178</v>
      </c>
      <c r="J6" s="17" t="s">
        <v>178</v>
      </c>
      <c r="K6" s="17" t="s">
        <v>178</v>
      </c>
    </row>
    <row r="8" spans="1:27" x14ac:dyDescent="0.25">
      <c r="A8" s="22" t="s">
        <v>179</v>
      </c>
      <c r="B8" s="22" t="s">
        <v>180</v>
      </c>
      <c r="C8" s="22" t="s">
        <v>181</v>
      </c>
      <c r="D8" s="22" t="s">
        <v>182</v>
      </c>
      <c r="E8" s="22"/>
      <c r="F8" s="22"/>
      <c r="G8" s="22"/>
      <c r="H8" s="22"/>
      <c r="I8" s="22"/>
      <c r="J8" s="22"/>
      <c r="K8" s="22" t="s">
        <v>2</v>
      </c>
      <c r="L8" s="22" t="s">
        <v>183</v>
      </c>
    </row>
    <row r="10" spans="1:27" x14ac:dyDescent="0.25">
      <c r="A10" s="21" t="s">
        <v>184</v>
      </c>
      <c r="B10" s="21"/>
    </row>
    <row r="11" spans="1:27" ht="45" customHeight="1" x14ac:dyDescent="0.25">
      <c r="A11" s="23" t="s">
        <v>185</v>
      </c>
      <c r="B11" s="23" t="s">
        <v>12</v>
      </c>
      <c r="C11" s="24" t="s">
        <v>13</v>
      </c>
      <c r="D11" s="16" t="s">
        <v>14</v>
      </c>
      <c r="E11" s="15"/>
      <c r="F11" s="15"/>
      <c r="G11" s="24"/>
      <c r="H11" s="26" t="s">
        <v>186</v>
      </c>
      <c r="I11" s="14">
        <v>1</v>
      </c>
      <c r="J11" s="13"/>
      <c r="K11" s="27">
        <f>ROUND(K17,2)</f>
        <v>0</v>
      </c>
      <c r="L11" s="25" t="s">
        <v>187</v>
      </c>
      <c r="M11" s="24"/>
      <c r="N11" s="24"/>
      <c r="O11" s="24"/>
      <c r="P11" s="24"/>
      <c r="Q11" s="24"/>
      <c r="R11" s="24"/>
      <c r="S11" s="24"/>
      <c r="T11" s="24"/>
      <c r="U11" s="24"/>
      <c r="V11" s="24"/>
      <c r="W11" s="24"/>
      <c r="X11" s="24"/>
      <c r="Y11" s="24"/>
      <c r="Z11" s="24"/>
      <c r="AA11" s="24"/>
    </row>
    <row r="12" spans="1:27" x14ac:dyDescent="0.25">
      <c r="B12" s="20" t="s">
        <v>188</v>
      </c>
    </row>
    <row r="13" spans="1:27" x14ac:dyDescent="0.25">
      <c r="B13" t="s">
        <v>189</v>
      </c>
      <c r="C13" t="s">
        <v>190</v>
      </c>
      <c r="D13" t="s">
        <v>187</v>
      </c>
      <c r="E13" s="28">
        <v>1</v>
      </c>
      <c r="G13" t="s">
        <v>191</v>
      </c>
      <c r="H13" s="29">
        <v>0</v>
      </c>
      <c r="I13" t="s">
        <v>192</v>
      </c>
      <c r="J13" s="30">
        <f>ROUND(E13* H13,5)</f>
        <v>0</v>
      </c>
      <c r="K13" s="31"/>
    </row>
    <row r="14" spans="1:27" x14ac:dyDescent="0.25">
      <c r="D14" s="32" t="s">
        <v>193</v>
      </c>
      <c r="E14" s="31"/>
      <c r="H14" s="31"/>
      <c r="K14" s="29">
        <f>SUM(J13:J13)</f>
        <v>0</v>
      </c>
    </row>
    <row r="15" spans="1:27" x14ac:dyDescent="0.25">
      <c r="D15" s="32" t="s">
        <v>194</v>
      </c>
      <c r="E15" s="31"/>
      <c r="H15" s="31"/>
      <c r="K15" s="33">
        <f>SUM(J12:J14)</f>
        <v>0</v>
      </c>
    </row>
    <row r="16" spans="1:27" x14ac:dyDescent="0.25">
      <c r="D16" s="32" t="s">
        <v>195</v>
      </c>
      <c r="E16" s="31"/>
      <c r="H16" s="31">
        <v>10</v>
      </c>
      <c r="I16" t="s">
        <v>196</v>
      </c>
      <c r="K16" s="29">
        <f>ROUND(H16/100*K15,5)</f>
        <v>0</v>
      </c>
    </row>
    <row r="17" spans="1:27" x14ac:dyDescent="0.25">
      <c r="D17" s="32" t="s">
        <v>197</v>
      </c>
      <c r="E17" s="31"/>
      <c r="H17" s="31"/>
      <c r="K17" s="33">
        <f>SUM(K15:K16)</f>
        <v>0</v>
      </c>
    </row>
    <row r="19" spans="1:27" ht="45" customHeight="1" x14ac:dyDescent="0.25">
      <c r="A19" s="23" t="s">
        <v>198</v>
      </c>
      <c r="B19" s="23" t="s">
        <v>164</v>
      </c>
      <c r="C19" s="24" t="s">
        <v>22</v>
      </c>
      <c r="D19" s="16" t="s">
        <v>165</v>
      </c>
      <c r="E19" s="15"/>
      <c r="F19" s="15"/>
      <c r="G19" s="24"/>
      <c r="H19" s="26" t="s">
        <v>186</v>
      </c>
      <c r="I19" s="14">
        <v>1</v>
      </c>
      <c r="J19" s="13"/>
      <c r="K19" s="27">
        <f>ROUND(K25,2)</f>
        <v>28.38</v>
      </c>
      <c r="L19" s="25" t="s">
        <v>199</v>
      </c>
      <c r="M19" s="24"/>
      <c r="N19" s="24"/>
      <c r="O19" s="24"/>
      <c r="P19" s="24"/>
      <c r="Q19" s="24"/>
      <c r="R19" s="24"/>
      <c r="S19" s="24"/>
      <c r="T19" s="24"/>
      <c r="U19" s="24"/>
      <c r="V19" s="24"/>
      <c r="W19" s="24"/>
      <c r="X19" s="24"/>
      <c r="Y19" s="24"/>
      <c r="Z19" s="24"/>
      <c r="AA19" s="24"/>
    </row>
    <row r="20" spans="1:27" x14ac:dyDescent="0.25">
      <c r="B20" s="20" t="s">
        <v>200</v>
      </c>
    </row>
    <row r="21" spans="1:27" x14ac:dyDescent="0.25">
      <c r="B21" t="s">
        <v>201</v>
      </c>
      <c r="C21" t="s">
        <v>22</v>
      </c>
      <c r="D21" t="s">
        <v>165</v>
      </c>
      <c r="E21" s="28">
        <v>1</v>
      </c>
      <c r="G21" t="s">
        <v>191</v>
      </c>
      <c r="H21" s="29">
        <v>25.8</v>
      </c>
      <c r="I21" t="s">
        <v>192</v>
      </c>
      <c r="J21" s="30">
        <f>ROUND(E21* H21,5)</f>
        <v>25.8</v>
      </c>
      <c r="K21" s="31"/>
    </row>
    <row r="22" spans="1:27" x14ac:dyDescent="0.25">
      <c r="D22" s="32" t="s">
        <v>202</v>
      </c>
      <c r="E22" s="31"/>
      <c r="H22" s="31"/>
      <c r="K22" s="29">
        <f>SUM(J21:J21)</f>
        <v>25.8</v>
      </c>
    </row>
    <row r="23" spans="1:27" x14ac:dyDescent="0.25">
      <c r="D23" s="32" t="s">
        <v>194</v>
      </c>
      <c r="E23" s="31"/>
      <c r="H23" s="31"/>
      <c r="K23" s="33">
        <f>SUM(J20:J22)</f>
        <v>25.8</v>
      </c>
    </row>
    <row r="24" spans="1:27" x14ac:dyDescent="0.25">
      <c r="D24" s="32" t="s">
        <v>195</v>
      </c>
      <c r="E24" s="31"/>
      <c r="H24" s="31">
        <v>10</v>
      </c>
      <c r="I24" t="s">
        <v>196</v>
      </c>
      <c r="K24" s="29">
        <f>ROUND(H24/100*K23,5)</f>
        <v>2.58</v>
      </c>
    </row>
    <row r="25" spans="1:27" x14ac:dyDescent="0.25">
      <c r="D25" s="32" t="s">
        <v>197</v>
      </c>
      <c r="E25" s="31"/>
      <c r="H25" s="31"/>
      <c r="K25" s="33">
        <f>SUM(K23:K24)</f>
        <v>28.380000000000003</v>
      </c>
    </row>
    <row r="27" spans="1:27" ht="45" customHeight="1" x14ac:dyDescent="0.25">
      <c r="A27" s="23" t="s">
        <v>203</v>
      </c>
      <c r="B27" s="23" t="s">
        <v>154</v>
      </c>
      <c r="C27" s="24" t="s">
        <v>22</v>
      </c>
      <c r="D27" s="16" t="s">
        <v>155</v>
      </c>
      <c r="E27" s="15"/>
      <c r="F27" s="15"/>
      <c r="G27" s="24"/>
      <c r="H27" s="26" t="s">
        <v>186</v>
      </c>
      <c r="I27" s="14">
        <v>1</v>
      </c>
      <c r="J27" s="13"/>
      <c r="K27" s="27">
        <f>ROUND(K33,2)</f>
        <v>9.94</v>
      </c>
      <c r="L27" s="25" t="s">
        <v>204</v>
      </c>
      <c r="M27" s="24"/>
      <c r="N27" s="24"/>
      <c r="O27" s="24"/>
      <c r="P27" s="24"/>
      <c r="Q27" s="24"/>
      <c r="R27" s="24"/>
      <c r="S27" s="24"/>
      <c r="T27" s="24"/>
      <c r="U27" s="24"/>
      <c r="V27" s="24"/>
      <c r="W27" s="24"/>
      <c r="X27" s="24"/>
      <c r="Y27" s="24"/>
      <c r="Z27" s="24"/>
      <c r="AA27" s="24"/>
    </row>
    <row r="28" spans="1:27" x14ac:dyDescent="0.25">
      <c r="B28" s="20" t="s">
        <v>200</v>
      </c>
    </row>
    <row r="29" spans="1:27" x14ac:dyDescent="0.25">
      <c r="B29" t="s">
        <v>205</v>
      </c>
      <c r="C29" t="s">
        <v>22</v>
      </c>
      <c r="D29" t="s">
        <v>155</v>
      </c>
      <c r="E29" s="28">
        <v>1</v>
      </c>
      <c r="G29" t="s">
        <v>191</v>
      </c>
      <c r="H29" s="29">
        <v>9.0399999999999991</v>
      </c>
      <c r="I29" t="s">
        <v>192</v>
      </c>
      <c r="J29" s="30">
        <f>ROUND(E29* H29,5)</f>
        <v>9.0399999999999991</v>
      </c>
      <c r="K29" s="31"/>
    </row>
    <row r="30" spans="1:27" x14ac:dyDescent="0.25">
      <c r="D30" s="32" t="s">
        <v>202</v>
      </c>
      <c r="E30" s="31"/>
      <c r="H30" s="31"/>
      <c r="K30" s="29">
        <f>SUM(J29:J29)</f>
        <v>9.0399999999999991</v>
      </c>
    </row>
    <row r="31" spans="1:27" x14ac:dyDescent="0.25">
      <c r="D31" s="32" t="s">
        <v>194</v>
      </c>
      <c r="E31" s="31"/>
      <c r="H31" s="31"/>
      <c r="K31" s="33">
        <f>SUM(J28:J30)</f>
        <v>9.0399999999999991</v>
      </c>
    </row>
    <row r="32" spans="1:27" x14ac:dyDescent="0.25">
      <c r="D32" s="32" t="s">
        <v>195</v>
      </c>
      <c r="E32" s="31"/>
      <c r="H32" s="31">
        <v>10</v>
      </c>
      <c r="I32" t="s">
        <v>196</v>
      </c>
      <c r="K32" s="29">
        <f>ROUND(H32/100*K31,5)</f>
        <v>0.90400000000000003</v>
      </c>
    </row>
    <row r="33" spans="1:27" x14ac:dyDescent="0.25">
      <c r="D33" s="32" t="s">
        <v>197</v>
      </c>
      <c r="E33" s="31"/>
      <c r="H33" s="31"/>
      <c r="K33" s="33">
        <f>SUM(K31:K32)</f>
        <v>9.9439999999999991</v>
      </c>
    </row>
    <row r="35" spans="1:27" ht="45" customHeight="1" x14ac:dyDescent="0.25">
      <c r="A35" s="23" t="s">
        <v>206</v>
      </c>
      <c r="B35" s="23" t="s">
        <v>166</v>
      </c>
      <c r="C35" s="24" t="s">
        <v>22</v>
      </c>
      <c r="D35" s="16" t="s">
        <v>167</v>
      </c>
      <c r="E35" s="15"/>
      <c r="F35" s="15"/>
      <c r="G35" s="24"/>
      <c r="H35" s="26" t="s">
        <v>186</v>
      </c>
      <c r="I35" s="14">
        <v>1</v>
      </c>
      <c r="J35" s="13"/>
      <c r="K35" s="27">
        <f>ROUND(K41,2)</f>
        <v>35.549999999999997</v>
      </c>
      <c r="L35" s="25" t="s">
        <v>207</v>
      </c>
      <c r="M35" s="24"/>
      <c r="N35" s="24"/>
      <c r="O35" s="24"/>
      <c r="P35" s="24"/>
      <c r="Q35" s="24"/>
      <c r="R35" s="24"/>
      <c r="S35" s="24"/>
      <c r="T35" s="24"/>
      <c r="U35" s="24"/>
      <c r="V35" s="24"/>
      <c r="W35" s="24"/>
      <c r="X35" s="24"/>
      <c r="Y35" s="24"/>
      <c r="Z35" s="24"/>
      <c r="AA35" s="24"/>
    </row>
    <row r="36" spans="1:27" x14ac:dyDescent="0.25">
      <c r="B36" s="20" t="s">
        <v>200</v>
      </c>
    </row>
    <row r="37" spans="1:27" x14ac:dyDescent="0.25">
      <c r="B37" t="s">
        <v>208</v>
      </c>
      <c r="C37" t="s">
        <v>22</v>
      </c>
      <c r="D37" t="s">
        <v>167</v>
      </c>
      <c r="E37" s="28">
        <v>1</v>
      </c>
      <c r="G37" t="s">
        <v>191</v>
      </c>
      <c r="H37" s="29">
        <v>32.32</v>
      </c>
      <c r="I37" t="s">
        <v>192</v>
      </c>
      <c r="J37" s="30">
        <f>ROUND(E37* H37,5)</f>
        <v>32.32</v>
      </c>
      <c r="K37" s="31"/>
    </row>
    <row r="38" spans="1:27" x14ac:dyDescent="0.25">
      <c r="D38" s="32" t="s">
        <v>202</v>
      </c>
      <c r="E38" s="31"/>
      <c r="H38" s="31"/>
      <c r="K38" s="29">
        <f>SUM(J37:J37)</f>
        <v>32.32</v>
      </c>
    </row>
    <row r="39" spans="1:27" x14ac:dyDescent="0.25">
      <c r="D39" s="32" t="s">
        <v>194</v>
      </c>
      <c r="E39" s="31"/>
      <c r="H39" s="31"/>
      <c r="K39" s="33">
        <f>SUM(J36:J38)</f>
        <v>32.32</v>
      </c>
    </row>
    <row r="40" spans="1:27" x14ac:dyDescent="0.25">
      <c r="D40" s="32" t="s">
        <v>195</v>
      </c>
      <c r="E40" s="31"/>
      <c r="H40" s="31">
        <v>10</v>
      </c>
      <c r="I40" t="s">
        <v>196</v>
      </c>
      <c r="K40" s="29">
        <f>ROUND(H40/100*K39,5)</f>
        <v>3.2320000000000002</v>
      </c>
    </row>
    <row r="41" spans="1:27" x14ac:dyDescent="0.25">
      <c r="D41" s="32" t="s">
        <v>197</v>
      </c>
      <c r="E41" s="31"/>
      <c r="H41" s="31"/>
      <c r="K41" s="33">
        <f>SUM(K39:K40)</f>
        <v>35.552</v>
      </c>
    </row>
    <row r="43" spans="1:27" ht="45" customHeight="1" x14ac:dyDescent="0.25">
      <c r="A43" s="23" t="s">
        <v>209</v>
      </c>
      <c r="B43" s="23" t="s">
        <v>162</v>
      </c>
      <c r="C43" s="24" t="s">
        <v>22</v>
      </c>
      <c r="D43" s="16" t="s">
        <v>163</v>
      </c>
      <c r="E43" s="15"/>
      <c r="F43" s="15"/>
      <c r="G43" s="24"/>
      <c r="H43" s="26" t="s">
        <v>186</v>
      </c>
      <c r="I43" s="14">
        <v>1</v>
      </c>
      <c r="J43" s="13"/>
      <c r="K43" s="27">
        <f>ROUND(K49,2)</f>
        <v>2.21</v>
      </c>
      <c r="L43" s="25" t="s">
        <v>210</v>
      </c>
      <c r="M43" s="24"/>
      <c r="N43" s="24"/>
      <c r="O43" s="24"/>
      <c r="P43" s="24"/>
      <c r="Q43" s="24"/>
      <c r="R43" s="24"/>
      <c r="S43" s="24"/>
      <c r="T43" s="24"/>
      <c r="U43" s="24"/>
      <c r="V43" s="24"/>
      <c r="W43" s="24"/>
      <c r="X43" s="24"/>
      <c r="Y43" s="24"/>
      <c r="Z43" s="24"/>
      <c r="AA43" s="24"/>
    </row>
    <row r="44" spans="1:27" x14ac:dyDescent="0.25">
      <c r="B44" s="20" t="s">
        <v>200</v>
      </c>
    </row>
    <row r="45" spans="1:27" x14ac:dyDescent="0.25">
      <c r="B45" t="s">
        <v>211</v>
      </c>
      <c r="C45" t="s">
        <v>22</v>
      </c>
      <c r="D45" t="s">
        <v>212</v>
      </c>
      <c r="E45" s="28">
        <v>1</v>
      </c>
      <c r="G45" t="s">
        <v>191</v>
      </c>
      <c r="H45" s="29">
        <v>2.0099999999999998</v>
      </c>
      <c r="I45" t="s">
        <v>192</v>
      </c>
      <c r="J45" s="30">
        <f>ROUND(E45* H45,5)</f>
        <v>2.0099999999999998</v>
      </c>
      <c r="K45" s="31"/>
    </row>
    <row r="46" spans="1:27" x14ac:dyDescent="0.25">
      <c r="D46" s="32" t="s">
        <v>202</v>
      </c>
      <c r="E46" s="31"/>
      <c r="H46" s="31"/>
      <c r="K46" s="29">
        <f>SUM(J45:J45)</f>
        <v>2.0099999999999998</v>
      </c>
    </row>
    <row r="47" spans="1:27" x14ac:dyDescent="0.25">
      <c r="D47" s="32" t="s">
        <v>194</v>
      </c>
      <c r="E47" s="31"/>
      <c r="H47" s="31"/>
      <c r="K47" s="33">
        <f>SUM(J44:J46)</f>
        <v>2.0099999999999998</v>
      </c>
    </row>
    <row r="48" spans="1:27" x14ac:dyDescent="0.25">
      <c r="D48" s="32" t="s">
        <v>195</v>
      </c>
      <c r="E48" s="31"/>
      <c r="H48" s="31">
        <v>10</v>
      </c>
      <c r="I48" t="s">
        <v>196</v>
      </c>
      <c r="K48" s="29">
        <f>ROUND(H48/100*K47,5)</f>
        <v>0.20100000000000001</v>
      </c>
    </row>
    <row r="49" spans="1:27" x14ac:dyDescent="0.25">
      <c r="D49" s="32" t="s">
        <v>197</v>
      </c>
      <c r="E49" s="31"/>
      <c r="H49" s="31"/>
      <c r="K49" s="33">
        <f>SUM(K47:K48)</f>
        <v>2.2109999999999999</v>
      </c>
    </row>
    <row r="51" spans="1:27" ht="45" customHeight="1" x14ac:dyDescent="0.25">
      <c r="A51" s="23" t="s">
        <v>213</v>
      </c>
      <c r="B51" s="23" t="s">
        <v>160</v>
      </c>
      <c r="C51" s="24" t="s">
        <v>22</v>
      </c>
      <c r="D51" s="16" t="s">
        <v>161</v>
      </c>
      <c r="E51" s="15"/>
      <c r="F51" s="15"/>
      <c r="G51" s="24"/>
      <c r="H51" s="26" t="s">
        <v>186</v>
      </c>
      <c r="I51" s="14">
        <v>1</v>
      </c>
      <c r="J51" s="13"/>
      <c r="K51" s="27">
        <f>ROUND(K57,2)</f>
        <v>2.35</v>
      </c>
      <c r="L51" s="25" t="s">
        <v>214</v>
      </c>
      <c r="M51" s="24"/>
      <c r="N51" s="24"/>
      <c r="O51" s="24"/>
      <c r="P51" s="24"/>
      <c r="Q51" s="24"/>
      <c r="R51" s="24"/>
      <c r="S51" s="24"/>
      <c r="T51" s="24"/>
      <c r="U51" s="24"/>
      <c r="V51" s="24"/>
      <c r="W51" s="24"/>
      <c r="X51" s="24"/>
      <c r="Y51" s="24"/>
      <c r="Z51" s="24"/>
      <c r="AA51" s="24"/>
    </row>
    <row r="52" spans="1:27" x14ac:dyDescent="0.25">
      <c r="B52" s="20" t="s">
        <v>200</v>
      </c>
    </row>
    <row r="53" spans="1:27" x14ac:dyDescent="0.25">
      <c r="B53" t="s">
        <v>215</v>
      </c>
      <c r="C53" t="s">
        <v>22</v>
      </c>
      <c r="D53" t="s">
        <v>161</v>
      </c>
      <c r="E53" s="28">
        <v>1</v>
      </c>
      <c r="G53" t="s">
        <v>191</v>
      </c>
      <c r="H53" s="29">
        <v>2.14</v>
      </c>
      <c r="I53" t="s">
        <v>192</v>
      </c>
      <c r="J53" s="30">
        <f>ROUND(E53* H53,5)</f>
        <v>2.14</v>
      </c>
      <c r="K53" s="31"/>
    </row>
    <row r="54" spans="1:27" x14ac:dyDescent="0.25">
      <c r="D54" s="32" t="s">
        <v>202</v>
      </c>
      <c r="E54" s="31"/>
      <c r="H54" s="31"/>
      <c r="K54" s="29">
        <f>SUM(J53:J53)</f>
        <v>2.14</v>
      </c>
    </row>
    <row r="55" spans="1:27" x14ac:dyDescent="0.25">
      <c r="D55" s="32" t="s">
        <v>194</v>
      </c>
      <c r="E55" s="31"/>
      <c r="H55" s="31"/>
      <c r="K55" s="33">
        <f>SUM(J52:J54)</f>
        <v>2.14</v>
      </c>
    </row>
    <row r="56" spans="1:27" x14ac:dyDescent="0.25">
      <c r="D56" s="32" t="s">
        <v>195</v>
      </c>
      <c r="E56" s="31"/>
      <c r="H56" s="31">
        <v>10</v>
      </c>
      <c r="I56" t="s">
        <v>196</v>
      </c>
      <c r="K56" s="29">
        <f>ROUND(H56/100*K55,5)</f>
        <v>0.214</v>
      </c>
    </row>
    <row r="57" spans="1:27" x14ac:dyDescent="0.25">
      <c r="D57" s="32" t="s">
        <v>197</v>
      </c>
      <c r="E57" s="31"/>
      <c r="H57" s="31"/>
      <c r="K57" s="33">
        <f>SUM(K55:K56)</f>
        <v>2.3540000000000001</v>
      </c>
    </row>
    <row r="59" spans="1:27" ht="45" customHeight="1" x14ac:dyDescent="0.25">
      <c r="A59" s="23" t="s">
        <v>216</v>
      </c>
      <c r="B59" s="23" t="s">
        <v>158</v>
      </c>
      <c r="C59" s="24" t="s">
        <v>22</v>
      </c>
      <c r="D59" s="16" t="s">
        <v>159</v>
      </c>
      <c r="E59" s="15"/>
      <c r="F59" s="15"/>
      <c r="G59" s="24"/>
      <c r="H59" s="26" t="s">
        <v>186</v>
      </c>
      <c r="I59" s="14">
        <v>1</v>
      </c>
      <c r="J59" s="13"/>
      <c r="K59" s="27">
        <f>ROUND(K65,2)</f>
        <v>23.29</v>
      </c>
      <c r="L59" s="25" t="s">
        <v>217</v>
      </c>
      <c r="M59" s="24"/>
      <c r="N59" s="24"/>
      <c r="O59" s="24"/>
      <c r="P59" s="24"/>
      <c r="Q59" s="24"/>
      <c r="R59" s="24"/>
      <c r="S59" s="24"/>
      <c r="T59" s="24"/>
      <c r="U59" s="24"/>
      <c r="V59" s="24"/>
      <c r="W59" s="24"/>
      <c r="X59" s="24"/>
      <c r="Y59" s="24"/>
      <c r="Z59" s="24"/>
      <c r="AA59" s="24"/>
    </row>
    <row r="60" spans="1:27" x14ac:dyDescent="0.25">
      <c r="B60" s="20" t="s">
        <v>200</v>
      </c>
    </row>
    <row r="61" spans="1:27" x14ac:dyDescent="0.25">
      <c r="B61" t="s">
        <v>218</v>
      </c>
      <c r="C61" t="s">
        <v>22</v>
      </c>
      <c r="D61" t="s">
        <v>159</v>
      </c>
      <c r="E61" s="28">
        <v>1</v>
      </c>
      <c r="G61" t="s">
        <v>191</v>
      </c>
      <c r="H61" s="29">
        <v>21.17</v>
      </c>
      <c r="I61" t="s">
        <v>192</v>
      </c>
      <c r="J61" s="30">
        <f>ROUND(E61* H61,5)</f>
        <v>21.17</v>
      </c>
      <c r="K61" s="31"/>
    </row>
    <row r="62" spans="1:27" x14ac:dyDescent="0.25">
      <c r="D62" s="32" t="s">
        <v>202</v>
      </c>
      <c r="E62" s="31"/>
      <c r="H62" s="31"/>
      <c r="K62" s="29">
        <f>SUM(J61:J61)</f>
        <v>21.17</v>
      </c>
    </row>
    <row r="63" spans="1:27" x14ac:dyDescent="0.25">
      <c r="D63" s="32" t="s">
        <v>194</v>
      </c>
      <c r="E63" s="31"/>
      <c r="H63" s="31"/>
      <c r="K63" s="33">
        <f>SUM(J60:J62)</f>
        <v>21.17</v>
      </c>
    </row>
    <row r="64" spans="1:27" x14ac:dyDescent="0.25">
      <c r="D64" s="32" t="s">
        <v>195</v>
      </c>
      <c r="E64" s="31"/>
      <c r="H64" s="31">
        <v>10</v>
      </c>
      <c r="I64" t="s">
        <v>196</v>
      </c>
      <c r="K64" s="29">
        <f>ROUND(H64/100*K63,5)</f>
        <v>2.117</v>
      </c>
    </row>
    <row r="65" spans="1:27" x14ac:dyDescent="0.25">
      <c r="D65" s="32" t="s">
        <v>197</v>
      </c>
      <c r="E65" s="31"/>
      <c r="H65" s="31"/>
      <c r="K65" s="33">
        <f>SUM(K63:K64)</f>
        <v>23.287000000000003</v>
      </c>
    </row>
    <row r="67" spans="1:27" ht="45" customHeight="1" x14ac:dyDescent="0.25">
      <c r="A67" s="23" t="s">
        <v>219</v>
      </c>
      <c r="B67" s="23" t="s">
        <v>156</v>
      </c>
      <c r="C67" s="24" t="s">
        <v>22</v>
      </c>
      <c r="D67" s="16" t="s">
        <v>157</v>
      </c>
      <c r="E67" s="15"/>
      <c r="F67" s="15"/>
      <c r="G67" s="24"/>
      <c r="H67" s="26" t="s">
        <v>186</v>
      </c>
      <c r="I67" s="14">
        <v>1</v>
      </c>
      <c r="J67" s="13"/>
      <c r="K67" s="27">
        <f>ROUND(K73,2)</f>
        <v>11.1</v>
      </c>
      <c r="L67" s="25" t="s">
        <v>220</v>
      </c>
      <c r="M67" s="24"/>
      <c r="N67" s="24"/>
      <c r="O67" s="24"/>
      <c r="P67" s="24"/>
      <c r="Q67" s="24"/>
      <c r="R67" s="24"/>
      <c r="S67" s="24"/>
      <c r="T67" s="24"/>
      <c r="U67" s="24"/>
      <c r="V67" s="24"/>
      <c r="W67" s="24"/>
      <c r="X67" s="24"/>
      <c r="Y67" s="24"/>
      <c r="Z67" s="24"/>
      <c r="AA67" s="24"/>
    </row>
    <row r="68" spans="1:27" x14ac:dyDescent="0.25">
      <c r="B68" s="20" t="s">
        <v>200</v>
      </c>
    </row>
    <row r="69" spans="1:27" x14ac:dyDescent="0.25">
      <c r="B69" t="s">
        <v>221</v>
      </c>
      <c r="C69" t="s">
        <v>22</v>
      </c>
      <c r="D69" t="s">
        <v>157</v>
      </c>
      <c r="E69" s="28">
        <v>1</v>
      </c>
      <c r="G69" t="s">
        <v>191</v>
      </c>
      <c r="H69" s="29">
        <v>10.09</v>
      </c>
      <c r="I69" t="s">
        <v>192</v>
      </c>
      <c r="J69" s="30">
        <f>ROUND(E69* H69,5)</f>
        <v>10.09</v>
      </c>
      <c r="K69" s="31"/>
    </row>
    <row r="70" spans="1:27" x14ac:dyDescent="0.25">
      <c r="D70" s="32" t="s">
        <v>202</v>
      </c>
      <c r="E70" s="31"/>
      <c r="H70" s="31"/>
      <c r="K70" s="29">
        <f>SUM(J69:J69)</f>
        <v>10.09</v>
      </c>
    </row>
    <row r="71" spans="1:27" x14ac:dyDescent="0.25">
      <c r="D71" s="32" t="s">
        <v>194</v>
      </c>
      <c r="E71" s="31"/>
      <c r="H71" s="31"/>
      <c r="K71" s="33">
        <f>SUM(J68:J70)</f>
        <v>10.09</v>
      </c>
    </row>
    <row r="72" spans="1:27" x14ac:dyDescent="0.25">
      <c r="D72" s="32" t="s">
        <v>195</v>
      </c>
      <c r="E72" s="31"/>
      <c r="H72" s="31">
        <v>10</v>
      </c>
      <c r="I72" t="s">
        <v>196</v>
      </c>
      <c r="K72" s="29">
        <f>ROUND(H72/100*K71,5)</f>
        <v>1.0089999999999999</v>
      </c>
    </row>
    <row r="73" spans="1:27" x14ac:dyDescent="0.25">
      <c r="D73" s="32" t="s">
        <v>197</v>
      </c>
      <c r="E73" s="31"/>
      <c r="H73" s="31"/>
      <c r="K73" s="33">
        <f>SUM(K71:K72)</f>
        <v>11.099</v>
      </c>
    </row>
    <row r="75" spans="1:27" ht="45" customHeight="1" x14ac:dyDescent="0.25">
      <c r="A75" s="23" t="s">
        <v>222</v>
      </c>
      <c r="B75" s="23" t="s">
        <v>172</v>
      </c>
      <c r="C75" s="24" t="s">
        <v>22</v>
      </c>
      <c r="D75" s="16" t="s">
        <v>173</v>
      </c>
      <c r="E75" s="15"/>
      <c r="F75" s="15"/>
      <c r="G75" s="24"/>
      <c r="H75" s="26" t="s">
        <v>186</v>
      </c>
      <c r="I75" s="14">
        <v>1</v>
      </c>
      <c r="J75" s="13"/>
      <c r="K75" s="27">
        <f>ROUND(K81,2)</f>
        <v>18.54</v>
      </c>
      <c r="L75" s="25" t="s">
        <v>223</v>
      </c>
      <c r="M75" s="24"/>
      <c r="N75" s="24"/>
      <c r="O75" s="24"/>
      <c r="P75" s="24"/>
      <c r="Q75" s="24"/>
      <c r="R75" s="24"/>
      <c r="S75" s="24"/>
      <c r="T75" s="24"/>
      <c r="U75" s="24"/>
      <c r="V75" s="24"/>
      <c r="W75" s="24"/>
      <c r="X75" s="24"/>
      <c r="Y75" s="24"/>
      <c r="Z75" s="24"/>
      <c r="AA75" s="24"/>
    </row>
    <row r="76" spans="1:27" x14ac:dyDescent="0.25">
      <c r="B76" s="20" t="s">
        <v>200</v>
      </c>
    </row>
    <row r="77" spans="1:27" x14ac:dyDescent="0.25">
      <c r="B77" t="s">
        <v>224</v>
      </c>
      <c r="C77" t="s">
        <v>22</v>
      </c>
      <c r="D77" t="s">
        <v>173</v>
      </c>
      <c r="E77" s="28">
        <v>1</v>
      </c>
      <c r="G77" t="s">
        <v>191</v>
      </c>
      <c r="H77" s="29">
        <v>16.850000000000001</v>
      </c>
      <c r="I77" t="s">
        <v>192</v>
      </c>
      <c r="J77" s="30">
        <f>ROUND(E77* H77,5)</f>
        <v>16.850000000000001</v>
      </c>
      <c r="K77" s="31"/>
    </row>
    <row r="78" spans="1:27" x14ac:dyDescent="0.25">
      <c r="D78" s="32" t="s">
        <v>202</v>
      </c>
      <c r="E78" s="31"/>
      <c r="H78" s="31"/>
      <c r="K78" s="29">
        <f>SUM(J77:J77)</f>
        <v>16.850000000000001</v>
      </c>
    </row>
    <row r="79" spans="1:27" x14ac:dyDescent="0.25">
      <c r="D79" s="32" t="s">
        <v>194</v>
      </c>
      <c r="E79" s="31"/>
      <c r="H79" s="31"/>
      <c r="K79" s="33">
        <f>SUM(J76:J78)</f>
        <v>16.850000000000001</v>
      </c>
    </row>
    <row r="80" spans="1:27" x14ac:dyDescent="0.25">
      <c r="D80" s="32" t="s">
        <v>195</v>
      </c>
      <c r="E80" s="31"/>
      <c r="H80" s="31">
        <v>10</v>
      </c>
      <c r="I80" t="s">
        <v>196</v>
      </c>
      <c r="K80" s="29">
        <f>ROUND(H80/100*K79,5)</f>
        <v>1.6850000000000001</v>
      </c>
    </row>
    <row r="81" spans="1:27" x14ac:dyDescent="0.25">
      <c r="D81" s="32" t="s">
        <v>197</v>
      </c>
      <c r="E81" s="31"/>
      <c r="H81" s="31"/>
      <c r="K81" s="33">
        <f>SUM(K79:K80)</f>
        <v>18.535</v>
      </c>
    </row>
    <row r="83" spans="1:27" ht="45" customHeight="1" x14ac:dyDescent="0.25">
      <c r="A83" s="23" t="s">
        <v>225</v>
      </c>
      <c r="B83" s="23" t="s">
        <v>170</v>
      </c>
      <c r="C83" s="24" t="s">
        <v>22</v>
      </c>
      <c r="D83" s="16" t="s">
        <v>171</v>
      </c>
      <c r="E83" s="15"/>
      <c r="F83" s="15"/>
      <c r="G83" s="24"/>
      <c r="H83" s="26" t="s">
        <v>186</v>
      </c>
      <c r="I83" s="14">
        <v>1</v>
      </c>
      <c r="J83" s="13"/>
      <c r="K83" s="27">
        <f>ROUND(K89,2)</f>
        <v>12.72</v>
      </c>
      <c r="L83" s="25" t="s">
        <v>226</v>
      </c>
      <c r="M83" s="24"/>
      <c r="N83" s="24"/>
      <c r="O83" s="24"/>
      <c r="P83" s="24"/>
      <c r="Q83" s="24"/>
      <c r="R83" s="24"/>
      <c r="S83" s="24"/>
      <c r="T83" s="24"/>
      <c r="U83" s="24"/>
      <c r="V83" s="24"/>
      <c r="W83" s="24"/>
      <c r="X83" s="24"/>
      <c r="Y83" s="24"/>
      <c r="Z83" s="24"/>
      <c r="AA83" s="24"/>
    </row>
    <row r="84" spans="1:27" x14ac:dyDescent="0.25">
      <c r="B84" s="20" t="s">
        <v>200</v>
      </c>
    </row>
    <row r="85" spans="1:27" x14ac:dyDescent="0.25">
      <c r="B85" t="s">
        <v>227</v>
      </c>
      <c r="C85" t="s">
        <v>22</v>
      </c>
      <c r="D85" t="s">
        <v>171</v>
      </c>
      <c r="E85" s="28">
        <v>1</v>
      </c>
      <c r="G85" t="s">
        <v>191</v>
      </c>
      <c r="H85" s="29">
        <v>11.56</v>
      </c>
      <c r="I85" t="s">
        <v>192</v>
      </c>
      <c r="J85" s="30">
        <f>ROUND(E85* H85,5)</f>
        <v>11.56</v>
      </c>
      <c r="K85" s="31"/>
    </row>
    <row r="86" spans="1:27" x14ac:dyDescent="0.25">
      <c r="D86" s="32" t="s">
        <v>202</v>
      </c>
      <c r="E86" s="31"/>
      <c r="H86" s="31"/>
      <c r="K86" s="29">
        <f>SUM(J85:J85)</f>
        <v>11.56</v>
      </c>
    </row>
    <row r="87" spans="1:27" x14ac:dyDescent="0.25">
      <c r="D87" s="32" t="s">
        <v>194</v>
      </c>
      <c r="E87" s="31"/>
      <c r="H87" s="31"/>
      <c r="K87" s="33">
        <f>SUM(J84:J86)</f>
        <v>11.56</v>
      </c>
    </row>
    <row r="88" spans="1:27" x14ac:dyDescent="0.25">
      <c r="D88" s="32" t="s">
        <v>195</v>
      </c>
      <c r="E88" s="31"/>
      <c r="H88" s="31">
        <v>10</v>
      </c>
      <c r="I88" t="s">
        <v>196</v>
      </c>
      <c r="K88" s="29">
        <f>ROUND(H88/100*K87,5)</f>
        <v>1.1559999999999999</v>
      </c>
    </row>
    <row r="89" spans="1:27" x14ac:dyDescent="0.25">
      <c r="D89" s="32" t="s">
        <v>197</v>
      </c>
      <c r="E89" s="31"/>
      <c r="H89" s="31"/>
      <c r="K89" s="33">
        <f>SUM(K87:K88)</f>
        <v>12.716000000000001</v>
      </c>
    </row>
    <row r="91" spans="1:27" ht="45" customHeight="1" x14ac:dyDescent="0.25">
      <c r="A91" s="23" t="s">
        <v>228</v>
      </c>
      <c r="B91" s="23" t="s">
        <v>168</v>
      </c>
      <c r="C91" s="24" t="s">
        <v>22</v>
      </c>
      <c r="D91" s="16" t="s">
        <v>169</v>
      </c>
      <c r="E91" s="15"/>
      <c r="F91" s="15"/>
      <c r="G91" s="24"/>
      <c r="H91" s="26" t="s">
        <v>186</v>
      </c>
      <c r="I91" s="14">
        <v>1</v>
      </c>
      <c r="J91" s="13"/>
      <c r="K91" s="27">
        <f>ROUND(K97,2)</f>
        <v>4.1900000000000004</v>
      </c>
      <c r="L91" s="25" t="s">
        <v>229</v>
      </c>
      <c r="M91" s="24"/>
      <c r="N91" s="24"/>
      <c r="O91" s="24"/>
      <c r="P91" s="24"/>
      <c r="Q91" s="24"/>
      <c r="R91" s="24"/>
      <c r="S91" s="24"/>
      <c r="T91" s="24"/>
      <c r="U91" s="24"/>
      <c r="V91" s="24"/>
      <c r="W91" s="24"/>
      <c r="X91" s="24"/>
      <c r="Y91" s="24"/>
      <c r="Z91" s="24"/>
      <c r="AA91" s="24"/>
    </row>
    <row r="92" spans="1:27" x14ac:dyDescent="0.25">
      <c r="B92" s="20" t="s">
        <v>200</v>
      </c>
    </row>
    <row r="93" spans="1:27" x14ac:dyDescent="0.25">
      <c r="B93" t="s">
        <v>230</v>
      </c>
      <c r="C93" t="s">
        <v>22</v>
      </c>
      <c r="D93" t="s">
        <v>169</v>
      </c>
      <c r="E93" s="28">
        <v>1</v>
      </c>
      <c r="G93" t="s">
        <v>191</v>
      </c>
      <c r="H93" s="29">
        <v>3.81</v>
      </c>
      <c r="I93" t="s">
        <v>192</v>
      </c>
      <c r="J93" s="30">
        <f>ROUND(E93* H93,5)</f>
        <v>3.81</v>
      </c>
      <c r="K93" s="31"/>
    </row>
    <row r="94" spans="1:27" x14ac:dyDescent="0.25">
      <c r="D94" s="32" t="s">
        <v>202</v>
      </c>
      <c r="E94" s="31"/>
      <c r="H94" s="31"/>
      <c r="K94" s="29">
        <f>SUM(J93:J93)</f>
        <v>3.81</v>
      </c>
    </row>
    <row r="95" spans="1:27" x14ac:dyDescent="0.25">
      <c r="D95" s="32" t="s">
        <v>194</v>
      </c>
      <c r="E95" s="31"/>
      <c r="H95" s="31"/>
      <c r="K95" s="33">
        <f>SUM(J92:J94)</f>
        <v>3.81</v>
      </c>
    </row>
    <row r="96" spans="1:27" x14ac:dyDescent="0.25">
      <c r="D96" s="32" t="s">
        <v>195</v>
      </c>
      <c r="E96" s="31"/>
      <c r="H96" s="31">
        <v>10</v>
      </c>
      <c r="I96" t="s">
        <v>196</v>
      </c>
      <c r="K96" s="29">
        <f>ROUND(H96/100*K95,5)</f>
        <v>0.38100000000000001</v>
      </c>
    </row>
    <row r="97" spans="1:27" x14ac:dyDescent="0.25">
      <c r="D97" s="32" t="s">
        <v>197</v>
      </c>
      <c r="E97" s="31"/>
      <c r="H97" s="31"/>
      <c r="K97" s="33">
        <f>SUM(K95:K96)</f>
        <v>4.1909999999999998</v>
      </c>
    </row>
    <row r="99" spans="1:27" ht="45" customHeight="1" x14ac:dyDescent="0.25">
      <c r="A99" s="23" t="s">
        <v>231</v>
      </c>
      <c r="B99" s="23" t="s">
        <v>26</v>
      </c>
      <c r="C99" s="24" t="s">
        <v>22</v>
      </c>
      <c r="D99" s="16" t="s">
        <v>27</v>
      </c>
      <c r="E99" s="15"/>
      <c r="F99" s="15"/>
      <c r="G99" s="24"/>
      <c r="H99" s="26" t="s">
        <v>186</v>
      </c>
      <c r="I99" s="14">
        <v>1</v>
      </c>
      <c r="J99" s="13"/>
      <c r="K99" s="27">
        <f>ROUND(K107,2)</f>
        <v>15.87</v>
      </c>
      <c r="L99" s="25" t="s">
        <v>232</v>
      </c>
      <c r="M99" s="24"/>
      <c r="N99" s="24"/>
      <c r="O99" s="24"/>
      <c r="P99" s="24"/>
      <c r="Q99" s="24"/>
      <c r="R99" s="24"/>
      <c r="S99" s="24"/>
      <c r="T99" s="24"/>
      <c r="U99" s="24"/>
      <c r="V99" s="24"/>
      <c r="W99" s="24"/>
      <c r="X99" s="24"/>
      <c r="Y99" s="24"/>
      <c r="Z99" s="24"/>
      <c r="AA99" s="24"/>
    </row>
    <row r="100" spans="1:27" x14ac:dyDescent="0.25">
      <c r="B100" s="20" t="s">
        <v>233</v>
      </c>
    </row>
    <row r="101" spans="1:27" x14ac:dyDescent="0.25">
      <c r="B101" t="s">
        <v>234</v>
      </c>
      <c r="C101" t="s">
        <v>235</v>
      </c>
      <c r="D101" t="s">
        <v>236</v>
      </c>
      <c r="E101" s="28">
        <v>0.5</v>
      </c>
      <c r="F101" t="s">
        <v>237</v>
      </c>
      <c r="G101" t="s">
        <v>191</v>
      </c>
      <c r="H101" s="29">
        <v>28.42</v>
      </c>
      <c r="I101" t="s">
        <v>192</v>
      </c>
      <c r="J101" s="30">
        <f>ROUND(E101/I99* H101,5)</f>
        <v>14.21</v>
      </c>
      <c r="K101" s="31"/>
    </row>
    <row r="102" spans="1:27" x14ac:dyDescent="0.25">
      <c r="D102" s="32" t="s">
        <v>238</v>
      </c>
      <c r="E102" s="31"/>
      <c r="H102" s="31"/>
      <c r="K102" s="29">
        <f>SUM(J101:J101)</f>
        <v>14.21</v>
      </c>
    </row>
    <row r="103" spans="1:27" x14ac:dyDescent="0.25">
      <c r="E103" s="31"/>
      <c r="H103" s="31"/>
      <c r="K103" s="31"/>
    </row>
    <row r="104" spans="1:27" x14ac:dyDescent="0.25">
      <c r="D104" s="32" t="s">
        <v>239</v>
      </c>
      <c r="E104" s="31"/>
      <c r="H104" s="31">
        <v>1.5</v>
      </c>
      <c r="I104" t="s">
        <v>196</v>
      </c>
      <c r="J104">
        <f>ROUND(H104/100*K102,5)</f>
        <v>0.21315000000000001</v>
      </c>
      <c r="K104" s="31"/>
    </row>
    <row r="105" spans="1:27" x14ac:dyDescent="0.25">
      <c r="D105" s="32" t="s">
        <v>194</v>
      </c>
      <c r="E105" s="31"/>
      <c r="H105" s="31"/>
      <c r="K105" s="33">
        <f>SUM(J100:J104)</f>
        <v>14.423150000000001</v>
      </c>
    </row>
    <row r="106" spans="1:27" x14ac:dyDescent="0.25">
      <c r="D106" s="32" t="s">
        <v>195</v>
      </c>
      <c r="E106" s="31"/>
      <c r="H106" s="31">
        <v>10</v>
      </c>
      <c r="I106" t="s">
        <v>196</v>
      </c>
      <c r="K106" s="29">
        <f>ROUND(H106/100*K105,5)</f>
        <v>1.44232</v>
      </c>
    </row>
    <row r="107" spans="1:27" x14ac:dyDescent="0.25">
      <c r="D107" s="32" t="s">
        <v>197</v>
      </c>
      <c r="E107" s="31"/>
      <c r="H107" s="31"/>
      <c r="K107" s="33">
        <f>SUM(K105:K106)</f>
        <v>15.865470000000002</v>
      </c>
    </row>
    <row r="109" spans="1:27" ht="45" customHeight="1" x14ac:dyDescent="0.25">
      <c r="A109" s="23" t="s">
        <v>240</v>
      </c>
      <c r="B109" s="23" t="s">
        <v>18</v>
      </c>
      <c r="C109" s="24" t="s">
        <v>19</v>
      </c>
      <c r="D109" s="16" t="s">
        <v>20</v>
      </c>
      <c r="E109" s="15"/>
      <c r="F109" s="15"/>
      <c r="G109" s="24"/>
      <c r="H109" s="26" t="s">
        <v>186</v>
      </c>
      <c r="I109" s="14">
        <v>1</v>
      </c>
      <c r="J109" s="13"/>
      <c r="K109" s="27">
        <f>ROUND(K117,2)</f>
        <v>3.81</v>
      </c>
      <c r="L109" s="25" t="s">
        <v>241</v>
      </c>
      <c r="M109" s="24"/>
      <c r="N109" s="24"/>
      <c r="O109" s="24"/>
      <c r="P109" s="24"/>
      <c r="Q109" s="24"/>
      <c r="R109" s="24"/>
      <c r="S109" s="24"/>
      <c r="T109" s="24"/>
      <c r="U109" s="24"/>
      <c r="V109" s="24"/>
      <c r="W109" s="24"/>
      <c r="X109" s="24"/>
      <c r="Y109" s="24"/>
      <c r="Z109" s="24"/>
      <c r="AA109" s="24"/>
    </row>
    <row r="110" spans="1:27" x14ac:dyDescent="0.25">
      <c r="B110" s="20" t="s">
        <v>233</v>
      </c>
    </row>
    <row r="111" spans="1:27" x14ac:dyDescent="0.25">
      <c r="B111" t="s">
        <v>234</v>
      </c>
      <c r="C111" t="s">
        <v>235</v>
      </c>
      <c r="D111" t="s">
        <v>236</v>
      </c>
      <c r="E111" s="28">
        <v>0.12</v>
      </c>
      <c r="F111" t="s">
        <v>237</v>
      </c>
      <c r="G111" t="s">
        <v>191</v>
      </c>
      <c r="H111" s="29">
        <v>28.42</v>
      </c>
      <c r="I111" t="s">
        <v>192</v>
      </c>
      <c r="J111" s="30">
        <f>ROUND(E111/I109* H111,5)</f>
        <v>3.4104000000000001</v>
      </c>
      <c r="K111" s="31"/>
    </row>
    <row r="112" spans="1:27" x14ac:dyDescent="0.25">
      <c r="D112" s="32" t="s">
        <v>238</v>
      </c>
      <c r="E112" s="31"/>
      <c r="H112" s="31"/>
      <c r="K112" s="29">
        <f>SUM(J111:J111)</f>
        <v>3.4104000000000001</v>
      </c>
    </row>
    <row r="113" spans="1:27" x14ac:dyDescent="0.25">
      <c r="E113" s="31"/>
      <c r="H113" s="31"/>
      <c r="K113" s="31"/>
    </row>
    <row r="114" spans="1:27" x14ac:dyDescent="0.25">
      <c r="D114" s="32" t="s">
        <v>239</v>
      </c>
      <c r="E114" s="31"/>
      <c r="H114" s="31">
        <v>1.5</v>
      </c>
      <c r="I114" t="s">
        <v>196</v>
      </c>
      <c r="J114">
        <f>ROUND(H114/100*K112,5)</f>
        <v>5.1159999999999997E-2</v>
      </c>
      <c r="K114" s="31"/>
    </row>
    <row r="115" spans="1:27" x14ac:dyDescent="0.25">
      <c r="D115" s="32" t="s">
        <v>194</v>
      </c>
      <c r="E115" s="31"/>
      <c r="H115" s="31"/>
      <c r="K115" s="33">
        <f>SUM(J110:J114)</f>
        <v>3.46156</v>
      </c>
    </row>
    <row r="116" spans="1:27" x14ac:dyDescent="0.25">
      <c r="D116" s="32" t="s">
        <v>195</v>
      </c>
      <c r="E116" s="31"/>
      <c r="H116" s="31">
        <v>10</v>
      </c>
      <c r="I116" t="s">
        <v>196</v>
      </c>
      <c r="K116" s="29">
        <f>ROUND(H116/100*K115,5)</f>
        <v>0.34616000000000002</v>
      </c>
    </row>
    <row r="117" spans="1:27" x14ac:dyDescent="0.25">
      <c r="D117" s="32" t="s">
        <v>197</v>
      </c>
      <c r="E117" s="31"/>
      <c r="H117" s="31"/>
      <c r="K117" s="33">
        <f>SUM(K115:K116)</f>
        <v>3.8077199999999998</v>
      </c>
    </row>
    <row r="119" spans="1:27" ht="45" customHeight="1" x14ac:dyDescent="0.25">
      <c r="A119" s="23" t="s">
        <v>242</v>
      </c>
      <c r="B119" s="23" t="s">
        <v>21</v>
      </c>
      <c r="C119" s="24" t="s">
        <v>22</v>
      </c>
      <c r="D119" s="16" t="s">
        <v>23</v>
      </c>
      <c r="E119" s="15"/>
      <c r="F119" s="15"/>
      <c r="G119" s="24"/>
      <c r="H119" s="26" t="s">
        <v>186</v>
      </c>
      <c r="I119" s="14">
        <v>1</v>
      </c>
      <c r="J119" s="13"/>
      <c r="K119" s="27">
        <f>ROUND(K129,2)</f>
        <v>1571.08</v>
      </c>
      <c r="L119" s="25" t="s">
        <v>243</v>
      </c>
      <c r="M119" s="24"/>
      <c r="N119" s="24"/>
      <c r="O119" s="24"/>
      <c r="P119" s="24"/>
      <c r="Q119" s="24"/>
      <c r="R119" s="24"/>
      <c r="S119" s="24"/>
      <c r="T119" s="24"/>
      <c r="U119" s="24"/>
      <c r="V119" s="24"/>
      <c r="W119" s="24"/>
      <c r="X119" s="24"/>
      <c r="Y119" s="24"/>
      <c r="Z119" s="24"/>
      <c r="AA119" s="24"/>
    </row>
    <row r="120" spans="1:27" x14ac:dyDescent="0.25">
      <c r="B120" s="20" t="s">
        <v>233</v>
      </c>
    </row>
    <row r="121" spans="1:27" x14ac:dyDescent="0.25">
      <c r="B121" t="s">
        <v>244</v>
      </c>
      <c r="C121" t="s">
        <v>235</v>
      </c>
      <c r="D121" t="s">
        <v>245</v>
      </c>
      <c r="E121" s="28">
        <v>15</v>
      </c>
      <c r="F121" t="s">
        <v>237</v>
      </c>
      <c r="G121" t="s">
        <v>191</v>
      </c>
      <c r="H121" s="29">
        <v>30.19</v>
      </c>
      <c r="I121" t="s">
        <v>192</v>
      </c>
      <c r="J121" s="30">
        <f>ROUND(E121/I119* H121,5)</f>
        <v>452.85</v>
      </c>
      <c r="K121" s="31"/>
    </row>
    <row r="122" spans="1:27" x14ac:dyDescent="0.25">
      <c r="B122" t="s">
        <v>246</v>
      </c>
      <c r="C122" t="s">
        <v>235</v>
      </c>
      <c r="D122" t="s">
        <v>247</v>
      </c>
      <c r="E122" s="28">
        <v>15</v>
      </c>
      <c r="F122" t="s">
        <v>237</v>
      </c>
      <c r="G122" t="s">
        <v>191</v>
      </c>
      <c r="H122" s="29">
        <v>35.200000000000003</v>
      </c>
      <c r="I122" t="s">
        <v>192</v>
      </c>
      <c r="J122" s="30">
        <f>ROUND(E122/I119* H122,5)</f>
        <v>528</v>
      </c>
      <c r="K122" s="31"/>
    </row>
    <row r="123" spans="1:27" x14ac:dyDescent="0.25">
      <c r="B123" t="s">
        <v>234</v>
      </c>
      <c r="C123" t="s">
        <v>235</v>
      </c>
      <c r="D123" t="s">
        <v>236</v>
      </c>
      <c r="E123" s="28">
        <v>15</v>
      </c>
      <c r="F123" t="s">
        <v>237</v>
      </c>
      <c r="G123" t="s">
        <v>191</v>
      </c>
      <c r="H123" s="29">
        <v>28.42</v>
      </c>
      <c r="I123" t="s">
        <v>192</v>
      </c>
      <c r="J123" s="30">
        <f>ROUND(E123/I119* H123,5)</f>
        <v>426.3</v>
      </c>
      <c r="K123" s="31"/>
    </row>
    <row r="124" spans="1:27" x14ac:dyDescent="0.25">
      <c r="D124" s="32" t="s">
        <v>238</v>
      </c>
      <c r="E124" s="31"/>
      <c r="H124" s="31"/>
      <c r="K124" s="29">
        <f>SUM(J121:J123)</f>
        <v>1407.15</v>
      </c>
    </row>
    <row r="125" spans="1:27" x14ac:dyDescent="0.25">
      <c r="E125" s="31"/>
      <c r="H125" s="31"/>
      <c r="K125" s="31"/>
    </row>
    <row r="126" spans="1:27" x14ac:dyDescent="0.25">
      <c r="D126" s="32" t="s">
        <v>239</v>
      </c>
      <c r="E126" s="31"/>
      <c r="H126" s="31">
        <v>1.5</v>
      </c>
      <c r="I126" t="s">
        <v>196</v>
      </c>
      <c r="J126">
        <f>ROUND(H126/100*K124,5)</f>
        <v>21.107250000000001</v>
      </c>
      <c r="K126" s="31"/>
    </row>
    <row r="127" spans="1:27" x14ac:dyDescent="0.25">
      <c r="D127" s="32" t="s">
        <v>194</v>
      </c>
      <c r="E127" s="31"/>
      <c r="H127" s="31"/>
      <c r="K127" s="33">
        <f>SUM(J120:J126)</f>
        <v>1428.2572500000001</v>
      </c>
    </row>
    <row r="128" spans="1:27" x14ac:dyDescent="0.25">
      <c r="D128" s="32" t="s">
        <v>195</v>
      </c>
      <c r="E128" s="31"/>
      <c r="H128" s="31">
        <v>10</v>
      </c>
      <c r="I128" t="s">
        <v>196</v>
      </c>
      <c r="K128" s="29">
        <f>ROUND(H128/100*K127,5)</f>
        <v>142.82572999999999</v>
      </c>
    </row>
    <row r="129" spans="1:27" x14ac:dyDescent="0.25">
      <c r="D129" s="32" t="s">
        <v>197</v>
      </c>
      <c r="E129" s="31"/>
      <c r="H129" s="31"/>
      <c r="K129" s="33">
        <f>SUM(K127:K128)</f>
        <v>1571.0829800000001</v>
      </c>
    </row>
    <row r="131" spans="1:27" ht="45" customHeight="1" x14ac:dyDescent="0.25">
      <c r="A131" s="23" t="s">
        <v>248</v>
      </c>
      <c r="B131" s="23" t="s">
        <v>24</v>
      </c>
      <c r="C131" s="24" t="s">
        <v>22</v>
      </c>
      <c r="D131" s="16" t="s">
        <v>25</v>
      </c>
      <c r="E131" s="15"/>
      <c r="F131" s="15"/>
      <c r="G131" s="24"/>
      <c r="H131" s="26" t="s">
        <v>186</v>
      </c>
      <c r="I131" s="14">
        <v>1</v>
      </c>
      <c r="J131" s="13"/>
      <c r="K131" s="27">
        <f>ROUND(K140,2)</f>
        <v>10.28</v>
      </c>
      <c r="L131" s="25" t="s">
        <v>249</v>
      </c>
      <c r="M131" s="24"/>
      <c r="N131" s="24"/>
      <c r="O131" s="24"/>
      <c r="P131" s="24"/>
      <c r="Q131" s="24"/>
      <c r="R131" s="24"/>
      <c r="S131" s="24"/>
      <c r="T131" s="24"/>
      <c r="U131" s="24"/>
      <c r="V131" s="24"/>
      <c r="W131" s="24"/>
      <c r="X131" s="24"/>
      <c r="Y131" s="24"/>
      <c r="Z131" s="24"/>
      <c r="AA131" s="24"/>
    </row>
    <row r="132" spans="1:27" x14ac:dyDescent="0.25">
      <c r="B132" s="20" t="s">
        <v>233</v>
      </c>
    </row>
    <row r="133" spans="1:27" x14ac:dyDescent="0.25">
      <c r="B133" t="s">
        <v>246</v>
      </c>
      <c r="C133" t="s">
        <v>235</v>
      </c>
      <c r="D133" t="s">
        <v>247</v>
      </c>
      <c r="E133" s="28">
        <v>0.1</v>
      </c>
      <c r="F133" t="s">
        <v>237</v>
      </c>
      <c r="G133" t="s">
        <v>191</v>
      </c>
      <c r="H133" s="29">
        <v>35.200000000000003</v>
      </c>
      <c r="I133" t="s">
        <v>192</v>
      </c>
      <c r="J133" s="30">
        <f>ROUND(E133/I131* H133,5)</f>
        <v>3.52</v>
      </c>
      <c r="K133" s="31"/>
    </row>
    <row r="134" spans="1:27" x14ac:dyDescent="0.25">
      <c r="B134" t="s">
        <v>234</v>
      </c>
      <c r="C134" t="s">
        <v>235</v>
      </c>
      <c r="D134" t="s">
        <v>236</v>
      </c>
      <c r="E134" s="28">
        <v>0.2</v>
      </c>
      <c r="F134" t="s">
        <v>237</v>
      </c>
      <c r="G134" t="s">
        <v>191</v>
      </c>
      <c r="H134" s="29">
        <v>28.42</v>
      </c>
      <c r="I134" t="s">
        <v>192</v>
      </c>
      <c r="J134" s="30">
        <f>ROUND(E134/I131* H134,5)</f>
        <v>5.6840000000000002</v>
      </c>
      <c r="K134" s="31"/>
    </row>
    <row r="135" spans="1:27" x14ac:dyDescent="0.25">
      <c r="D135" s="32" t="s">
        <v>238</v>
      </c>
      <c r="E135" s="31"/>
      <c r="H135" s="31"/>
      <c r="K135" s="29">
        <f>SUM(J133:J134)</f>
        <v>9.2040000000000006</v>
      </c>
    </row>
    <row r="136" spans="1:27" x14ac:dyDescent="0.25">
      <c r="E136" s="31"/>
      <c r="H136" s="31"/>
      <c r="K136" s="31"/>
    </row>
    <row r="137" spans="1:27" x14ac:dyDescent="0.25">
      <c r="D137" s="32" t="s">
        <v>239</v>
      </c>
      <c r="E137" s="31"/>
      <c r="H137" s="31">
        <v>1.5</v>
      </c>
      <c r="I137" t="s">
        <v>196</v>
      </c>
      <c r="J137">
        <f>ROUND(H137/100*K135,5)</f>
        <v>0.13805999999999999</v>
      </c>
      <c r="K137" s="31"/>
    </row>
    <row r="138" spans="1:27" x14ac:dyDescent="0.25">
      <c r="D138" s="32" t="s">
        <v>194</v>
      </c>
      <c r="E138" s="31"/>
      <c r="H138" s="31"/>
      <c r="K138" s="33">
        <f>SUM(J132:J137)</f>
        <v>9.34206</v>
      </c>
    </row>
    <row r="139" spans="1:27" x14ac:dyDescent="0.25">
      <c r="D139" s="32" t="s">
        <v>195</v>
      </c>
      <c r="E139" s="31"/>
      <c r="H139" s="31">
        <v>10</v>
      </c>
      <c r="I139" t="s">
        <v>196</v>
      </c>
      <c r="K139" s="29">
        <f>ROUND(H139/100*K138,5)</f>
        <v>0.93420999999999998</v>
      </c>
    </row>
    <row r="140" spans="1:27" x14ac:dyDescent="0.25">
      <c r="D140" s="32" t="s">
        <v>197</v>
      </c>
      <c r="E140" s="31"/>
      <c r="H140" s="31"/>
      <c r="K140" s="33">
        <f>SUM(K138:K139)</f>
        <v>10.27627</v>
      </c>
    </row>
    <row r="142" spans="1:27" ht="45" customHeight="1" x14ac:dyDescent="0.25">
      <c r="A142" s="23" t="s">
        <v>250</v>
      </c>
      <c r="B142" s="23" t="s">
        <v>131</v>
      </c>
      <c r="C142" s="24" t="s">
        <v>132</v>
      </c>
      <c r="D142" s="16" t="s">
        <v>133</v>
      </c>
      <c r="E142" s="15"/>
      <c r="F142" s="15"/>
      <c r="G142" s="24"/>
      <c r="H142" s="26" t="s">
        <v>186</v>
      </c>
      <c r="I142" s="14">
        <v>1</v>
      </c>
      <c r="J142" s="13"/>
      <c r="K142" s="27">
        <f>ROUND(K153,2)</f>
        <v>59.19</v>
      </c>
      <c r="L142" s="25" t="s">
        <v>251</v>
      </c>
      <c r="M142" s="24"/>
      <c r="N142" s="24"/>
      <c r="O142" s="24"/>
      <c r="P142" s="24"/>
      <c r="Q142" s="24"/>
      <c r="R142" s="24"/>
      <c r="S142" s="24"/>
      <c r="T142" s="24"/>
      <c r="U142" s="24"/>
      <c r="V142" s="24"/>
      <c r="W142" s="24"/>
      <c r="X142" s="24"/>
      <c r="Y142" s="24"/>
      <c r="Z142" s="24"/>
      <c r="AA142" s="24"/>
    </row>
    <row r="143" spans="1:27" x14ac:dyDescent="0.25">
      <c r="B143" s="20" t="s">
        <v>233</v>
      </c>
    </row>
    <row r="144" spans="1:27" x14ac:dyDescent="0.25">
      <c r="B144" t="s">
        <v>234</v>
      </c>
      <c r="C144" t="s">
        <v>235</v>
      </c>
      <c r="D144" t="s">
        <v>236</v>
      </c>
      <c r="E144" s="28">
        <v>0.75</v>
      </c>
      <c r="F144" t="s">
        <v>237</v>
      </c>
      <c r="G144" t="s">
        <v>191</v>
      </c>
      <c r="H144" s="29">
        <v>28.42</v>
      </c>
      <c r="I144" t="s">
        <v>192</v>
      </c>
      <c r="J144" s="30">
        <f>ROUND(E144/I142* H144,5)</f>
        <v>21.315000000000001</v>
      </c>
      <c r="K144" s="31"/>
    </row>
    <row r="145" spans="1:27" x14ac:dyDescent="0.25">
      <c r="D145" s="32" t="s">
        <v>238</v>
      </c>
      <c r="E145" s="31"/>
      <c r="H145" s="31"/>
      <c r="K145" s="29">
        <f>SUM(J144:J144)</f>
        <v>21.315000000000001</v>
      </c>
    </row>
    <row r="146" spans="1:27" x14ac:dyDescent="0.25">
      <c r="B146" s="20" t="s">
        <v>252</v>
      </c>
      <c r="E146" s="31"/>
      <c r="H146" s="31"/>
      <c r="K146" s="31"/>
    </row>
    <row r="147" spans="1:27" x14ac:dyDescent="0.25">
      <c r="B147" t="s">
        <v>253</v>
      </c>
      <c r="C147" t="s">
        <v>132</v>
      </c>
      <c r="D147" t="s">
        <v>254</v>
      </c>
      <c r="E147" s="28">
        <v>1</v>
      </c>
      <c r="F147" t="s">
        <v>237</v>
      </c>
      <c r="G147" t="s">
        <v>191</v>
      </c>
      <c r="H147" s="29">
        <v>32.28</v>
      </c>
      <c r="I147" t="s">
        <v>192</v>
      </c>
      <c r="J147" s="30">
        <f>ROUND(E147/I142* H147,5)</f>
        <v>32.28</v>
      </c>
      <c r="K147" s="31"/>
    </row>
    <row r="148" spans="1:27" x14ac:dyDescent="0.25">
      <c r="D148" s="32" t="s">
        <v>255</v>
      </c>
      <c r="E148" s="31"/>
      <c r="H148" s="31"/>
      <c r="K148" s="29">
        <f>SUM(J147:J147)</f>
        <v>32.28</v>
      </c>
    </row>
    <row r="149" spans="1:27" x14ac:dyDescent="0.25">
      <c r="E149" s="31"/>
      <c r="H149" s="31"/>
      <c r="K149" s="31"/>
    </row>
    <row r="150" spans="1:27" x14ac:dyDescent="0.25">
      <c r="D150" s="32" t="s">
        <v>239</v>
      </c>
      <c r="E150" s="31"/>
      <c r="H150" s="31">
        <v>1</v>
      </c>
      <c r="I150" t="s">
        <v>196</v>
      </c>
      <c r="J150">
        <f>ROUND(H150/100*K145,5)</f>
        <v>0.21315000000000001</v>
      </c>
      <c r="K150" s="31"/>
    </row>
    <row r="151" spans="1:27" x14ac:dyDescent="0.25">
      <c r="D151" s="32" t="s">
        <v>194</v>
      </c>
      <c r="E151" s="31"/>
      <c r="H151" s="31"/>
      <c r="K151" s="33">
        <f>SUM(J143:J150)</f>
        <v>53.808149999999998</v>
      </c>
    </row>
    <row r="152" spans="1:27" x14ac:dyDescent="0.25">
      <c r="D152" s="32" t="s">
        <v>195</v>
      </c>
      <c r="E152" s="31"/>
      <c r="H152" s="31">
        <v>10</v>
      </c>
      <c r="I152" t="s">
        <v>196</v>
      </c>
      <c r="K152" s="29">
        <f>ROUND(H152/100*K151,5)</f>
        <v>5.3808199999999999</v>
      </c>
    </row>
    <row r="153" spans="1:27" x14ac:dyDescent="0.25">
      <c r="D153" s="32" t="s">
        <v>197</v>
      </c>
      <c r="E153" s="31"/>
      <c r="H153" s="31"/>
      <c r="K153" s="33">
        <f>SUM(K151:K152)</f>
        <v>59.188969999999998</v>
      </c>
    </row>
    <row r="155" spans="1:27" ht="45" customHeight="1" x14ac:dyDescent="0.25">
      <c r="A155" s="23" t="s">
        <v>256</v>
      </c>
      <c r="B155" s="23" t="s">
        <v>134</v>
      </c>
      <c r="C155" s="24" t="s">
        <v>132</v>
      </c>
      <c r="D155" s="16" t="s">
        <v>135</v>
      </c>
      <c r="E155" s="15"/>
      <c r="F155" s="15"/>
      <c r="G155" s="24"/>
      <c r="H155" s="26" t="s">
        <v>186</v>
      </c>
      <c r="I155" s="14">
        <v>1</v>
      </c>
      <c r="J155" s="13"/>
      <c r="K155" s="27">
        <f>ROUND(K161,2)</f>
        <v>97.67</v>
      </c>
      <c r="L155" s="25" t="s">
        <v>257</v>
      </c>
      <c r="M155" s="24"/>
      <c r="N155" s="24"/>
      <c r="O155" s="24"/>
      <c r="P155" s="24"/>
      <c r="Q155" s="24"/>
      <c r="R155" s="24"/>
      <c r="S155" s="24"/>
      <c r="T155" s="24"/>
      <c r="U155" s="24"/>
      <c r="V155" s="24"/>
      <c r="W155" s="24"/>
      <c r="X155" s="24"/>
      <c r="Y155" s="24"/>
      <c r="Z155" s="24"/>
      <c r="AA155" s="24"/>
    </row>
    <row r="156" spans="1:27" x14ac:dyDescent="0.25">
      <c r="B156" s="20" t="s">
        <v>200</v>
      </c>
    </row>
    <row r="157" spans="1:27" x14ac:dyDescent="0.25">
      <c r="B157" t="s">
        <v>258</v>
      </c>
      <c r="C157" t="s">
        <v>259</v>
      </c>
      <c r="D157" t="s">
        <v>135</v>
      </c>
      <c r="E157" s="28">
        <v>0.43</v>
      </c>
      <c r="G157" t="s">
        <v>191</v>
      </c>
      <c r="H157" s="29">
        <v>206.49</v>
      </c>
      <c r="I157" t="s">
        <v>192</v>
      </c>
      <c r="J157" s="30">
        <f>ROUND(E157* H157,5)</f>
        <v>88.790700000000001</v>
      </c>
      <c r="K157" s="31"/>
    </row>
    <row r="158" spans="1:27" x14ac:dyDescent="0.25">
      <c r="D158" s="32" t="s">
        <v>202</v>
      </c>
      <c r="E158" s="31"/>
      <c r="H158" s="31"/>
      <c r="K158" s="29">
        <f>SUM(J157:J157)</f>
        <v>88.790700000000001</v>
      </c>
    </row>
    <row r="159" spans="1:27" x14ac:dyDescent="0.25">
      <c r="D159" s="32" t="s">
        <v>194</v>
      </c>
      <c r="E159" s="31"/>
      <c r="H159" s="31"/>
      <c r="K159" s="33">
        <f>SUM(J156:J158)</f>
        <v>88.790700000000001</v>
      </c>
    </row>
    <row r="160" spans="1:27" x14ac:dyDescent="0.25">
      <c r="D160" s="32" t="s">
        <v>195</v>
      </c>
      <c r="E160" s="31"/>
      <c r="H160" s="31">
        <v>10</v>
      </c>
      <c r="I160" t="s">
        <v>196</v>
      </c>
      <c r="K160" s="29">
        <f>ROUND(H160/100*K159,5)</f>
        <v>8.8790700000000005</v>
      </c>
    </row>
    <row r="161" spans="1:27" x14ac:dyDescent="0.25">
      <c r="D161" s="32" t="s">
        <v>197</v>
      </c>
      <c r="E161" s="31"/>
      <c r="H161" s="31"/>
      <c r="K161" s="33">
        <f>SUM(K159:K160)</f>
        <v>97.66977</v>
      </c>
    </row>
    <row r="163" spans="1:27" ht="45" customHeight="1" x14ac:dyDescent="0.25">
      <c r="A163" s="23" t="s">
        <v>260</v>
      </c>
      <c r="B163" s="23" t="s">
        <v>150</v>
      </c>
      <c r="C163" s="24" t="s">
        <v>34</v>
      </c>
      <c r="D163" s="16" t="s">
        <v>151</v>
      </c>
      <c r="E163" s="15"/>
      <c r="F163" s="15"/>
      <c r="G163" s="24"/>
      <c r="H163" s="26" t="s">
        <v>186</v>
      </c>
      <c r="I163" s="14">
        <v>1</v>
      </c>
      <c r="J163" s="13"/>
      <c r="K163" s="27">
        <f>ROUND(K175,2)</f>
        <v>4.22</v>
      </c>
      <c r="L163" s="25" t="s">
        <v>261</v>
      </c>
      <c r="M163" s="24"/>
      <c r="N163" s="24"/>
      <c r="O163" s="24"/>
      <c r="P163" s="24"/>
      <c r="Q163" s="24"/>
      <c r="R163" s="24"/>
      <c r="S163" s="24"/>
      <c r="T163" s="24"/>
      <c r="U163" s="24"/>
      <c r="V163" s="24"/>
      <c r="W163" s="24"/>
      <c r="X163" s="24"/>
      <c r="Y163" s="24"/>
      <c r="Z163" s="24"/>
      <c r="AA163" s="24"/>
    </row>
    <row r="164" spans="1:27" x14ac:dyDescent="0.25">
      <c r="B164" s="20" t="s">
        <v>233</v>
      </c>
    </row>
    <row r="165" spans="1:27" x14ac:dyDescent="0.25">
      <c r="B165" t="s">
        <v>262</v>
      </c>
      <c r="C165" t="s">
        <v>235</v>
      </c>
      <c r="D165" t="s">
        <v>263</v>
      </c>
      <c r="E165" s="28">
        <v>0.1</v>
      </c>
      <c r="F165" t="s">
        <v>237</v>
      </c>
      <c r="G165" t="s">
        <v>191</v>
      </c>
      <c r="H165" s="29">
        <v>28.42</v>
      </c>
      <c r="I165" t="s">
        <v>192</v>
      </c>
      <c r="J165" s="30">
        <f>ROUND(E165/I163* H165,5)</f>
        <v>2.8420000000000001</v>
      </c>
      <c r="K165" s="31"/>
    </row>
    <row r="166" spans="1:27" x14ac:dyDescent="0.25">
      <c r="D166" s="32" t="s">
        <v>238</v>
      </c>
      <c r="E166" s="31"/>
      <c r="H166" s="31"/>
      <c r="K166" s="29">
        <f>SUM(J165:J165)</f>
        <v>2.8420000000000001</v>
      </c>
    </row>
    <row r="167" spans="1:27" x14ac:dyDescent="0.25">
      <c r="B167" s="20" t="s">
        <v>200</v>
      </c>
      <c r="E167" s="31"/>
      <c r="H167" s="31"/>
      <c r="K167" s="31"/>
    </row>
    <row r="168" spans="1:27" x14ac:dyDescent="0.25">
      <c r="B168" t="s">
        <v>264</v>
      </c>
      <c r="C168" t="s">
        <v>22</v>
      </c>
      <c r="D168" t="s">
        <v>265</v>
      </c>
      <c r="E168" s="28">
        <v>0.3</v>
      </c>
      <c r="G168" t="s">
        <v>191</v>
      </c>
      <c r="H168" s="29">
        <v>0.22</v>
      </c>
      <c r="I168" t="s">
        <v>192</v>
      </c>
      <c r="J168" s="30">
        <f>ROUND(E168* H168,5)</f>
        <v>6.6000000000000003E-2</v>
      </c>
      <c r="K168" s="31"/>
    </row>
    <row r="169" spans="1:27" x14ac:dyDescent="0.25">
      <c r="B169" t="s">
        <v>266</v>
      </c>
      <c r="C169" t="s">
        <v>34</v>
      </c>
      <c r="D169" t="s">
        <v>267</v>
      </c>
      <c r="E169" s="28">
        <v>1</v>
      </c>
      <c r="G169" t="s">
        <v>191</v>
      </c>
      <c r="H169" s="29">
        <v>0.89</v>
      </c>
      <c r="I169" t="s">
        <v>192</v>
      </c>
      <c r="J169" s="30">
        <f>ROUND(E169* H169,5)</f>
        <v>0.89</v>
      </c>
      <c r="K169" s="31"/>
    </row>
    <row r="170" spans="1:27" x14ac:dyDescent="0.25">
      <c r="D170" s="32" t="s">
        <v>202</v>
      </c>
      <c r="E170" s="31"/>
      <c r="H170" s="31"/>
      <c r="K170" s="29">
        <f>SUM(J168:J169)</f>
        <v>0.95599999999999996</v>
      </c>
    </row>
    <row r="171" spans="1:27" x14ac:dyDescent="0.25">
      <c r="E171" s="31"/>
      <c r="H171" s="31"/>
      <c r="K171" s="31"/>
    </row>
    <row r="172" spans="1:27" x14ac:dyDescent="0.25">
      <c r="D172" s="32" t="s">
        <v>239</v>
      </c>
      <c r="E172" s="31"/>
      <c r="H172" s="31">
        <v>1.5</v>
      </c>
      <c r="I172" t="s">
        <v>196</v>
      </c>
      <c r="J172">
        <f>ROUND(H172/100*K166,5)</f>
        <v>4.2630000000000001E-2</v>
      </c>
      <c r="K172" s="31"/>
    </row>
    <row r="173" spans="1:27" x14ac:dyDescent="0.25">
      <c r="D173" s="32" t="s">
        <v>194</v>
      </c>
      <c r="E173" s="31"/>
      <c r="H173" s="31"/>
      <c r="K173" s="33">
        <f>SUM(J164:J172)</f>
        <v>3.84063</v>
      </c>
    </row>
    <row r="174" spans="1:27" x14ac:dyDescent="0.25">
      <c r="D174" s="32" t="s">
        <v>195</v>
      </c>
      <c r="E174" s="31"/>
      <c r="H174" s="31">
        <v>10</v>
      </c>
      <c r="I174" t="s">
        <v>196</v>
      </c>
      <c r="K174" s="29">
        <f>ROUND(H174/100*K173,5)</f>
        <v>0.38406000000000001</v>
      </c>
    </row>
    <row r="175" spans="1:27" x14ac:dyDescent="0.25">
      <c r="D175" s="32" t="s">
        <v>197</v>
      </c>
      <c r="E175" s="31"/>
      <c r="H175" s="31"/>
      <c r="K175" s="33">
        <f>SUM(K173:K174)</f>
        <v>4.2246899999999998</v>
      </c>
    </row>
    <row r="177" spans="1:27" ht="45" customHeight="1" x14ac:dyDescent="0.25">
      <c r="A177" s="23" t="s">
        <v>268</v>
      </c>
      <c r="B177" s="23" t="s">
        <v>120</v>
      </c>
      <c r="C177" s="24" t="s">
        <v>22</v>
      </c>
      <c r="D177" s="16" t="s">
        <v>121</v>
      </c>
      <c r="E177" s="15"/>
      <c r="F177" s="15"/>
      <c r="G177" s="24"/>
      <c r="H177" s="26" t="s">
        <v>186</v>
      </c>
      <c r="I177" s="14">
        <v>1</v>
      </c>
      <c r="J177" s="13"/>
      <c r="K177" s="27">
        <f>ROUND(K191,2)</f>
        <v>30.42</v>
      </c>
      <c r="L177" s="25" t="s">
        <v>269</v>
      </c>
      <c r="M177" s="24"/>
      <c r="N177" s="24"/>
      <c r="O177" s="24"/>
      <c r="P177" s="24"/>
      <c r="Q177" s="24"/>
      <c r="R177" s="24"/>
      <c r="S177" s="24"/>
      <c r="T177" s="24"/>
      <c r="U177" s="24"/>
      <c r="V177" s="24"/>
      <c r="W177" s="24"/>
      <c r="X177" s="24"/>
      <c r="Y177" s="24"/>
      <c r="Z177" s="24"/>
      <c r="AA177" s="24"/>
    </row>
    <row r="178" spans="1:27" x14ac:dyDescent="0.25">
      <c r="B178" s="20" t="s">
        <v>233</v>
      </c>
    </row>
    <row r="179" spans="1:27" x14ac:dyDescent="0.25">
      <c r="B179" t="s">
        <v>270</v>
      </c>
      <c r="C179" t="s">
        <v>235</v>
      </c>
      <c r="D179" t="s">
        <v>271</v>
      </c>
      <c r="E179" s="28">
        <v>0.2</v>
      </c>
      <c r="F179" t="s">
        <v>237</v>
      </c>
      <c r="G179" t="s">
        <v>191</v>
      </c>
      <c r="H179" s="29">
        <v>34.049999999999997</v>
      </c>
      <c r="I179" t="s">
        <v>192</v>
      </c>
      <c r="J179" s="30">
        <f>ROUND(E179/I177* H179,5)</f>
        <v>6.81</v>
      </c>
      <c r="K179" s="31"/>
    </row>
    <row r="180" spans="1:27" x14ac:dyDescent="0.25">
      <c r="B180" t="s">
        <v>234</v>
      </c>
      <c r="C180" t="s">
        <v>235</v>
      </c>
      <c r="D180" t="s">
        <v>236</v>
      </c>
      <c r="E180" s="28">
        <v>0.2</v>
      </c>
      <c r="F180" t="s">
        <v>237</v>
      </c>
      <c r="G180" t="s">
        <v>191</v>
      </c>
      <c r="H180" s="29">
        <v>28.42</v>
      </c>
      <c r="I180" t="s">
        <v>192</v>
      </c>
      <c r="J180" s="30">
        <f>ROUND(E180/I177* H180,5)</f>
        <v>5.6840000000000002</v>
      </c>
      <c r="K180" s="31"/>
    </row>
    <row r="181" spans="1:27" x14ac:dyDescent="0.25">
      <c r="D181" s="32" t="s">
        <v>238</v>
      </c>
      <c r="E181" s="31"/>
      <c r="H181" s="31"/>
      <c r="K181" s="29">
        <f>SUM(J179:J180)</f>
        <v>12.494</v>
      </c>
    </row>
    <row r="182" spans="1:27" x14ac:dyDescent="0.25">
      <c r="B182" s="20" t="s">
        <v>200</v>
      </c>
      <c r="E182" s="31"/>
      <c r="H182" s="31"/>
      <c r="K182" s="31"/>
    </row>
    <row r="183" spans="1:27" x14ac:dyDescent="0.25">
      <c r="B183" t="s">
        <v>272</v>
      </c>
      <c r="C183" t="s">
        <v>273</v>
      </c>
      <c r="D183" t="s">
        <v>274</v>
      </c>
      <c r="E183" s="28">
        <v>1</v>
      </c>
      <c r="G183" t="s">
        <v>191</v>
      </c>
      <c r="H183" s="29">
        <v>0.64</v>
      </c>
      <c r="I183" t="s">
        <v>192</v>
      </c>
      <c r="J183" s="30">
        <f>ROUND(E183* H183,5)</f>
        <v>0.64</v>
      </c>
      <c r="K183" s="31"/>
    </row>
    <row r="184" spans="1:27" x14ac:dyDescent="0.25">
      <c r="B184" t="s">
        <v>275</v>
      </c>
      <c r="C184" t="s">
        <v>273</v>
      </c>
      <c r="D184" t="s">
        <v>276</v>
      </c>
      <c r="E184" s="28">
        <v>5</v>
      </c>
      <c r="G184" t="s">
        <v>191</v>
      </c>
      <c r="H184" s="29">
        <v>0.5</v>
      </c>
      <c r="I184" t="s">
        <v>192</v>
      </c>
      <c r="J184" s="30">
        <f>ROUND(E184* H184,5)</f>
        <v>2.5</v>
      </c>
      <c r="K184" s="31"/>
    </row>
    <row r="185" spans="1:27" x14ac:dyDescent="0.25">
      <c r="B185" t="s">
        <v>277</v>
      </c>
      <c r="C185" t="s">
        <v>19</v>
      </c>
      <c r="D185" t="s">
        <v>278</v>
      </c>
      <c r="E185" s="28">
        <v>0.8</v>
      </c>
      <c r="G185" t="s">
        <v>191</v>
      </c>
      <c r="H185" s="29">
        <v>14.64</v>
      </c>
      <c r="I185" t="s">
        <v>192</v>
      </c>
      <c r="J185" s="30">
        <f>ROUND(E185* H185,5)</f>
        <v>11.712</v>
      </c>
      <c r="K185" s="31"/>
    </row>
    <row r="186" spans="1:27" x14ac:dyDescent="0.25">
      <c r="D186" s="32" t="s">
        <v>202</v>
      </c>
      <c r="E186" s="31"/>
      <c r="H186" s="31"/>
      <c r="K186" s="29">
        <f>SUM(J183:J185)</f>
        <v>14.852</v>
      </c>
    </row>
    <row r="187" spans="1:27" x14ac:dyDescent="0.25">
      <c r="E187" s="31"/>
      <c r="H187" s="31"/>
      <c r="K187" s="31"/>
    </row>
    <row r="188" spans="1:27" x14ac:dyDescent="0.25">
      <c r="D188" s="32" t="s">
        <v>239</v>
      </c>
      <c r="E188" s="31"/>
      <c r="H188" s="31">
        <v>2.5</v>
      </c>
      <c r="I188" t="s">
        <v>196</v>
      </c>
      <c r="J188">
        <f>ROUND(H188/100*K181,5)</f>
        <v>0.31235000000000002</v>
      </c>
      <c r="K188" s="31"/>
    </row>
    <row r="189" spans="1:27" x14ac:dyDescent="0.25">
      <c r="D189" s="32" t="s">
        <v>194</v>
      </c>
      <c r="E189" s="31"/>
      <c r="H189" s="31"/>
      <c r="K189" s="33">
        <f>SUM(J178:J188)</f>
        <v>27.658349999999999</v>
      </c>
    </row>
    <row r="190" spans="1:27" x14ac:dyDescent="0.25">
      <c r="D190" s="32" t="s">
        <v>195</v>
      </c>
      <c r="E190" s="31"/>
      <c r="H190" s="31">
        <v>10</v>
      </c>
      <c r="I190" t="s">
        <v>196</v>
      </c>
      <c r="K190" s="29">
        <f>ROUND(H190/100*K189,5)</f>
        <v>2.7658399999999999</v>
      </c>
    </row>
    <row r="191" spans="1:27" x14ac:dyDescent="0.25">
      <c r="D191" s="32" t="s">
        <v>197</v>
      </c>
      <c r="E191" s="31"/>
      <c r="H191" s="31"/>
      <c r="K191" s="33">
        <f>SUM(K189:K190)</f>
        <v>30.424189999999999</v>
      </c>
    </row>
    <row r="193" spans="1:27" ht="45" customHeight="1" x14ac:dyDescent="0.25">
      <c r="A193" s="23" t="s">
        <v>279</v>
      </c>
      <c r="B193" s="23" t="s">
        <v>124</v>
      </c>
      <c r="C193" s="24" t="s">
        <v>19</v>
      </c>
      <c r="D193" s="16" t="s">
        <v>125</v>
      </c>
      <c r="E193" s="15"/>
      <c r="F193" s="15"/>
      <c r="G193" s="24"/>
      <c r="H193" s="26" t="s">
        <v>186</v>
      </c>
      <c r="I193" s="14">
        <v>1</v>
      </c>
      <c r="J193" s="13"/>
      <c r="K193" s="27">
        <f>ROUND(K202,2)</f>
        <v>10.57</v>
      </c>
      <c r="L193" s="25" t="s">
        <v>280</v>
      </c>
      <c r="M193" s="24"/>
      <c r="N193" s="24"/>
      <c r="O193" s="24"/>
      <c r="P193" s="24"/>
      <c r="Q193" s="24"/>
      <c r="R193" s="24"/>
      <c r="S193" s="24"/>
      <c r="T193" s="24"/>
      <c r="U193" s="24"/>
      <c r="V193" s="24"/>
      <c r="W193" s="24"/>
      <c r="X193" s="24"/>
      <c r="Y193" s="24"/>
      <c r="Z193" s="24"/>
      <c r="AA193" s="24"/>
    </row>
    <row r="194" spans="1:27" x14ac:dyDescent="0.25">
      <c r="B194" s="20" t="s">
        <v>233</v>
      </c>
    </row>
    <row r="195" spans="1:27" x14ac:dyDescent="0.25">
      <c r="B195" t="s">
        <v>234</v>
      </c>
      <c r="C195" t="s">
        <v>235</v>
      </c>
      <c r="D195" t="s">
        <v>236</v>
      </c>
      <c r="E195" s="28">
        <v>0.15</v>
      </c>
      <c r="F195" t="s">
        <v>237</v>
      </c>
      <c r="G195" t="s">
        <v>191</v>
      </c>
      <c r="H195" s="29">
        <v>28.42</v>
      </c>
      <c r="I195" t="s">
        <v>192</v>
      </c>
      <c r="J195" s="30">
        <f>ROUND(E195/I193* H195,5)</f>
        <v>4.2629999999999999</v>
      </c>
      <c r="K195" s="31"/>
    </row>
    <row r="196" spans="1:27" x14ac:dyDescent="0.25">
      <c r="B196" t="s">
        <v>270</v>
      </c>
      <c r="C196" t="s">
        <v>235</v>
      </c>
      <c r="D196" t="s">
        <v>271</v>
      </c>
      <c r="E196" s="28">
        <v>0.15</v>
      </c>
      <c r="F196" t="s">
        <v>237</v>
      </c>
      <c r="G196" t="s">
        <v>191</v>
      </c>
      <c r="H196" s="29">
        <v>34.049999999999997</v>
      </c>
      <c r="I196" t="s">
        <v>192</v>
      </c>
      <c r="J196" s="30">
        <f>ROUND(E196/I193* H196,5)</f>
        <v>5.1074999999999999</v>
      </c>
      <c r="K196" s="31"/>
    </row>
    <row r="197" spans="1:27" x14ac:dyDescent="0.25">
      <c r="D197" s="32" t="s">
        <v>238</v>
      </c>
      <c r="E197" s="31"/>
      <c r="H197" s="31"/>
      <c r="K197" s="29">
        <f>SUM(J195:J196)</f>
        <v>9.3704999999999998</v>
      </c>
    </row>
    <row r="198" spans="1:27" x14ac:dyDescent="0.25">
      <c r="E198" s="31"/>
      <c r="H198" s="31"/>
      <c r="K198" s="31"/>
    </row>
    <row r="199" spans="1:27" x14ac:dyDescent="0.25">
      <c r="D199" s="32" t="s">
        <v>239</v>
      </c>
      <c r="E199" s="31"/>
      <c r="H199" s="31">
        <v>2.5</v>
      </c>
      <c r="I199" t="s">
        <v>196</v>
      </c>
      <c r="J199">
        <f>ROUND(H199/100*K197,5)</f>
        <v>0.23426</v>
      </c>
      <c r="K199" s="31"/>
    </row>
    <row r="200" spans="1:27" x14ac:dyDescent="0.25">
      <c r="D200" s="32" t="s">
        <v>194</v>
      </c>
      <c r="E200" s="31"/>
      <c r="H200" s="31"/>
      <c r="K200" s="33">
        <f>SUM(J194:J199)</f>
        <v>9.6047600000000006</v>
      </c>
    </row>
    <row r="201" spans="1:27" x14ac:dyDescent="0.25">
      <c r="D201" s="32" t="s">
        <v>195</v>
      </c>
      <c r="E201" s="31"/>
      <c r="H201" s="31">
        <v>10</v>
      </c>
      <c r="I201" t="s">
        <v>196</v>
      </c>
      <c r="K201" s="29">
        <f>ROUND(H201/100*K200,5)</f>
        <v>0.96048</v>
      </c>
    </row>
    <row r="202" spans="1:27" x14ac:dyDescent="0.25">
      <c r="D202" s="32" t="s">
        <v>197</v>
      </c>
      <c r="E202" s="31"/>
      <c r="H202" s="31"/>
      <c r="K202" s="33">
        <f>SUM(K200:K201)</f>
        <v>10.565240000000001</v>
      </c>
    </row>
    <row r="204" spans="1:27" ht="45" customHeight="1" x14ac:dyDescent="0.25">
      <c r="A204" s="23" t="s">
        <v>281</v>
      </c>
      <c r="B204" s="23" t="s">
        <v>122</v>
      </c>
      <c r="C204" s="24" t="s">
        <v>22</v>
      </c>
      <c r="D204" s="16" t="s">
        <v>123</v>
      </c>
      <c r="E204" s="15"/>
      <c r="F204" s="15"/>
      <c r="G204" s="24"/>
      <c r="H204" s="26" t="s">
        <v>186</v>
      </c>
      <c r="I204" s="14">
        <v>1</v>
      </c>
      <c r="J204" s="13"/>
      <c r="K204" s="27">
        <f>ROUND(K213,2)</f>
        <v>434.85</v>
      </c>
      <c r="L204" s="25" t="s">
        <v>282</v>
      </c>
      <c r="M204" s="24"/>
      <c r="N204" s="24"/>
      <c r="O204" s="24"/>
      <c r="P204" s="24"/>
      <c r="Q204" s="24"/>
      <c r="R204" s="24"/>
      <c r="S204" s="24"/>
      <c r="T204" s="24"/>
      <c r="U204" s="24"/>
      <c r="V204" s="24"/>
      <c r="W204" s="24"/>
      <c r="X204" s="24"/>
      <c r="Y204" s="24"/>
      <c r="Z204" s="24"/>
      <c r="AA204" s="24"/>
    </row>
    <row r="205" spans="1:27" x14ac:dyDescent="0.25">
      <c r="B205" s="20" t="s">
        <v>233</v>
      </c>
    </row>
    <row r="206" spans="1:27" x14ac:dyDescent="0.25">
      <c r="B206" t="s">
        <v>283</v>
      </c>
      <c r="C206" t="s">
        <v>235</v>
      </c>
      <c r="D206" t="s">
        <v>284</v>
      </c>
      <c r="E206" s="28">
        <v>6</v>
      </c>
      <c r="F206" t="s">
        <v>237</v>
      </c>
      <c r="G206" t="s">
        <v>191</v>
      </c>
      <c r="H206" s="29">
        <v>34.049999999999997</v>
      </c>
      <c r="I206" t="s">
        <v>192</v>
      </c>
      <c r="J206" s="30">
        <f>ROUND(E206/I204* H206,5)</f>
        <v>204.3</v>
      </c>
      <c r="K206" s="31"/>
    </row>
    <row r="207" spans="1:27" x14ac:dyDescent="0.25">
      <c r="B207" t="s">
        <v>285</v>
      </c>
      <c r="C207" t="s">
        <v>235</v>
      </c>
      <c r="D207" t="s">
        <v>286</v>
      </c>
      <c r="E207" s="28">
        <v>6</v>
      </c>
      <c r="F207" t="s">
        <v>237</v>
      </c>
      <c r="G207" t="s">
        <v>191</v>
      </c>
      <c r="H207" s="29">
        <v>30.23</v>
      </c>
      <c r="I207" t="s">
        <v>192</v>
      </c>
      <c r="J207" s="30">
        <f>ROUND(E207/I204* H207,5)</f>
        <v>181.38</v>
      </c>
      <c r="K207" s="31"/>
    </row>
    <row r="208" spans="1:27" x14ac:dyDescent="0.25">
      <c r="D208" s="32" t="s">
        <v>238</v>
      </c>
      <c r="E208" s="31"/>
      <c r="H208" s="31"/>
      <c r="K208" s="29">
        <f>SUM(J206:J207)</f>
        <v>385.68</v>
      </c>
    </row>
    <row r="209" spans="1:27" x14ac:dyDescent="0.25">
      <c r="E209" s="31"/>
      <c r="H209" s="31"/>
      <c r="K209" s="31"/>
    </row>
    <row r="210" spans="1:27" x14ac:dyDescent="0.25">
      <c r="D210" s="32" t="s">
        <v>239</v>
      </c>
      <c r="E210" s="31"/>
      <c r="H210" s="31">
        <v>2.5</v>
      </c>
      <c r="I210" t="s">
        <v>196</v>
      </c>
      <c r="J210">
        <f>ROUND(H210/100*K208,5)</f>
        <v>9.6419999999999995</v>
      </c>
      <c r="K210" s="31"/>
    </row>
    <row r="211" spans="1:27" x14ac:dyDescent="0.25">
      <c r="D211" s="32" t="s">
        <v>194</v>
      </c>
      <c r="E211" s="31"/>
      <c r="H211" s="31"/>
      <c r="K211" s="33">
        <f>SUM(J205:J210)</f>
        <v>395.322</v>
      </c>
    </row>
    <row r="212" spans="1:27" x14ac:dyDescent="0.25">
      <c r="D212" s="32" t="s">
        <v>195</v>
      </c>
      <c r="E212" s="31"/>
      <c r="H212" s="31">
        <v>10</v>
      </c>
      <c r="I212" t="s">
        <v>196</v>
      </c>
      <c r="K212" s="29">
        <f>ROUND(H212/100*K211,5)</f>
        <v>39.532200000000003</v>
      </c>
    </row>
    <row r="213" spans="1:27" x14ac:dyDescent="0.25">
      <c r="D213" s="32" t="s">
        <v>197</v>
      </c>
      <c r="E213" s="31"/>
      <c r="H213" s="31"/>
      <c r="K213" s="33">
        <f>SUM(K211:K212)</f>
        <v>434.85419999999999</v>
      </c>
    </row>
    <row r="215" spans="1:27" ht="45" customHeight="1" x14ac:dyDescent="0.25">
      <c r="A215" s="23" t="s">
        <v>287</v>
      </c>
      <c r="B215" s="23" t="s">
        <v>118</v>
      </c>
      <c r="C215" s="24" t="s">
        <v>22</v>
      </c>
      <c r="D215" s="16" t="s">
        <v>119</v>
      </c>
      <c r="E215" s="15"/>
      <c r="F215" s="15"/>
      <c r="G215" s="24"/>
      <c r="H215" s="26" t="s">
        <v>186</v>
      </c>
      <c r="I215" s="14">
        <v>1</v>
      </c>
      <c r="J215" s="13"/>
      <c r="K215" s="27">
        <f>ROUND(K227,2)</f>
        <v>630.58000000000004</v>
      </c>
      <c r="L215" s="25" t="s">
        <v>288</v>
      </c>
      <c r="M215" s="24"/>
      <c r="N215" s="24"/>
      <c r="O215" s="24"/>
      <c r="P215" s="24"/>
      <c r="Q215" s="24"/>
      <c r="R215" s="24"/>
      <c r="S215" s="24"/>
      <c r="T215" s="24"/>
      <c r="U215" s="24"/>
      <c r="V215" s="24"/>
      <c r="W215" s="24"/>
      <c r="X215" s="24"/>
      <c r="Y215" s="24"/>
      <c r="Z215" s="24"/>
      <c r="AA215" s="24"/>
    </row>
    <row r="216" spans="1:27" x14ac:dyDescent="0.25">
      <c r="B216" s="20" t="s">
        <v>233</v>
      </c>
    </row>
    <row r="217" spans="1:27" x14ac:dyDescent="0.25">
      <c r="B217" t="s">
        <v>289</v>
      </c>
      <c r="C217" t="s">
        <v>235</v>
      </c>
      <c r="D217" t="s">
        <v>290</v>
      </c>
      <c r="E217" s="28">
        <v>8</v>
      </c>
      <c r="F217" t="s">
        <v>237</v>
      </c>
      <c r="G217" t="s">
        <v>191</v>
      </c>
      <c r="H217" s="29">
        <v>34.049999999999997</v>
      </c>
      <c r="I217" t="s">
        <v>192</v>
      </c>
      <c r="J217" s="30">
        <f>ROUND(E217/I215* H217,5)</f>
        <v>272.39999999999998</v>
      </c>
      <c r="K217" s="31"/>
    </row>
    <row r="218" spans="1:27" x14ac:dyDescent="0.25">
      <c r="B218" t="s">
        <v>291</v>
      </c>
      <c r="C218" t="s">
        <v>235</v>
      </c>
      <c r="D218" t="s">
        <v>292</v>
      </c>
      <c r="E218" s="28">
        <v>8</v>
      </c>
      <c r="F218" t="s">
        <v>237</v>
      </c>
      <c r="G218" t="s">
        <v>191</v>
      </c>
      <c r="H218" s="29">
        <v>30.23</v>
      </c>
      <c r="I218" t="s">
        <v>192</v>
      </c>
      <c r="J218" s="30">
        <f>ROUND(E218/I215* H218,5)</f>
        <v>241.84</v>
      </c>
      <c r="K218" s="31"/>
    </row>
    <row r="219" spans="1:27" x14ac:dyDescent="0.25">
      <c r="D219" s="32" t="s">
        <v>238</v>
      </c>
      <c r="E219" s="31"/>
      <c r="H219" s="31"/>
      <c r="K219" s="29">
        <f>SUM(J217:J218)</f>
        <v>514.24</v>
      </c>
    </row>
    <row r="220" spans="1:27" x14ac:dyDescent="0.25">
      <c r="B220" s="20" t="s">
        <v>200</v>
      </c>
      <c r="E220" s="31"/>
      <c r="H220" s="31"/>
      <c r="K220" s="31"/>
    </row>
    <row r="221" spans="1:27" x14ac:dyDescent="0.25">
      <c r="B221" t="s">
        <v>293</v>
      </c>
      <c r="C221" t="s">
        <v>273</v>
      </c>
      <c r="D221" t="s">
        <v>294</v>
      </c>
      <c r="E221" s="28">
        <v>10</v>
      </c>
      <c r="G221" t="s">
        <v>191</v>
      </c>
      <c r="H221" s="29">
        <v>5.13</v>
      </c>
      <c r="I221" t="s">
        <v>192</v>
      </c>
      <c r="J221" s="30">
        <f>ROUND(E221* H221,5)</f>
        <v>51.3</v>
      </c>
      <c r="K221" s="31"/>
    </row>
    <row r="222" spans="1:27" x14ac:dyDescent="0.25">
      <c r="D222" s="32" t="s">
        <v>202</v>
      </c>
      <c r="E222" s="31"/>
      <c r="H222" s="31"/>
      <c r="K222" s="29">
        <f>SUM(J221:J221)</f>
        <v>51.3</v>
      </c>
    </row>
    <row r="223" spans="1:27" x14ac:dyDescent="0.25">
      <c r="E223" s="31"/>
      <c r="H223" s="31"/>
      <c r="K223" s="31"/>
    </row>
    <row r="224" spans="1:27" x14ac:dyDescent="0.25">
      <c r="D224" s="32" t="s">
        <v>239</v>
      </c>
      <c r="E224" s="31"/>
      <c r="H224" s="31">
        <v>1.5</v>
      </c>
      <c r="I224" t="s">
        <v>196</v>
      </c>
      <c r="J224">
        <f>ROUND(H224/100*K219,5)</f>
        <v>7.7135999999999996</v>
      </c>
      <c r="K224" s="31"/>
    </row>
    <row r="225" spans="1:27" x14ac:dyDescent="0.25">
      <c r="D225" s="32" t="s">
        <v>194</v>
      </c>
      <c r="E225" s="31"/>
      <c r="H225" s="31"/>
      <c r="K225" s="33">
        <f>SUM(J216:J224)</f>
        <v>573.25360000000001</v>
      </c>
    </row>
    <row r="226" spans="1:27" x14ac:dyDescent="0.25">
      <c r="D226" s="32" t="s">
        <v>195</v>
      </c>
      <c r="E226" s="31"/>
      <c r="H226" s="31">
        <v>10</v>
      </c>
      <c r="I226" t="s">
        <v>196</v>
      </c>
      <c r="K226" s="29">
        <f>ROUND(H226/100*K225,5)</f>
        <v>57.325360000000003</v>
      </c>
    </row>
    <row r="227" spans="1:27" x14ac:dyDescent="0.25">
      <c r="D227" s="32" t="s">
        <v>197</v>
      </c>
      <c r="E227" s="31"/>
      <c r="H227" s="31"/>
      <c r="K227" s="33">
        <f>SUM(K225:K226)</f>
        <v>630.57896000000005</v>
      </c>
    </row>
    <row r="229" spans="1:27" ht="45" customHeight="1" x14ac:dyDescent="0.25">
      <c r="A229" s="23" t="s">
        <v>295</v>
      </c>
      <c r="B229" s="23" t="s">
        <v>146</v>
      </c>
      <c r="C229" s="24" t="s">
        <v>22</v>
      </c>
      <c r="D229" s="16" t="s">
        <v>147</v>
      </c>
      <c r="E229" s="15"/>
      <c r="F229" s="15"/>
      <c r="G229" s="24"/>
      <c r="H229" s="26" t="s">
        <v>186</v>
      </c>
      <c r="I229" s="14">
        <v>1</v>
      </c>
      <c r="J229" s="13"/>
      <c r="K229" s="27">
        <f>ROUND(K240,2)</f>
        <v>49.23</v>
      </c>
      <c r="L229" s="25" t="s">
        <v>296</v>
      </c>
      <c r="M229" s="24"/>
      <c r="N229" s="24"/>
      <c r="O229" s="24"/>
      <c r="P229" s="24"/>
      <c r="Q229" s="24"/>
      <c r="R229" s="24"/>
      <c r="S229" s="24"/>
      <c r="T229" s="24"/>
      <c r="U229" s="24"/>
      <c r="V229" s="24"/>
      <c r="W229" s="24"/>
      <c r="X229" s="24"/>
      <c r="Y229" s="24"/>
      <c r="Z229" s="24"/>
      <c r="AA229" s="24"/>
    </row>
    <row r="230" spans="1:27" x14ac:dyDescent="0.25">
      <c r="B230" s="20" t="s">
        <v>233</v>
      </c>
    </row>
    <row r="231" spans="1:27" x14ac:dyDescent="0.25">
      <c r="B231" t="s">
        <v>262</v>
      </c>
      <c r="C231" t="s">
        <v>235</v>
      </c>
      <c r="D231" t="s">
        <v>263</v>
      </c>
      <c r="E231" s="28">
        <v>1</v>
      </c>
      <c r="F231" t="s">
        <v>237</v>
      </c>
      <c r="G231" t="s">
        <v>191</v>
      </c>
      <c r="H231" s="29">
        <v>28.42</v>
      </c>
      <c r="I231" t="s">
        <v>192</v>
      </c>
      <c r="J231" s="30">
        <f>ROUND(E231/I229* H231,5)</f>
        <v>28.42</v>
      </c>
      <c r="K231" s="31"/>
    </row>
    <row r="232" spans="1:27" x14ac:dyDescent="0.25">
      <c r="D232" s="32" t="s">
        <v>238</v>
      </c>
      <c r="E232" s="31"/>
      <c r="H232" s="31"/>
      <c r="K232" s="29">
        <f>SUM(J231:J231)</f>
        <v>28.42</v>
      </c>
    </row>
    <row r="233" spans="1:27" x14ac:dyDescent="0.25">
      <c r="B233" s="20" t="s">
        <v>200</v>
      </c>
      <c r="E233" s="31"/>
      <c r="H233" s="31"/>
      <c r="K233" s="31"/>
    </row>
    <row r="234" spans="1:27" x14ac:dyDescent="0.25">
      <c r="B234" t="s">
        <v>297</v>
      </c>
      <c r="C234" t="s">
        <v>22</v>
      </c>
      <c r="D234" t="s">
        <v>298</v>
      </c>
      <c r="E234" s="28">
        <v>1</v>
      </c>
      <c r="G234" t="s">
        <v>191</v>
      </c>
      <c r="H234" s="29">
        <v>16.05</v>
      </c>
      <c r="I234" t="s">
        <v>192</v>
      </c>
      <c r="J234" s="30">
        <f>ROUND(E234* H234,5)</f>
        <v>16.05</v>
      </c>
      <c r="K234" s="31"/>
    </row>
    <row r="235" spans="1:27" x14ac:dyDescent="0.25">
      <c r="D235" s="32" t="s">
        <v>202</v>
      </c>
      <c r="E235" s="31"/>
      <c r="H235" s="31"/>
      <c r="K235" s="29">
        <f>SUM(J234:J234)</f>
        <v>16.05</v>
      </c>
    </row>
    <row r="236" spans="1:27" x14ac:dyDescent="0.25">
      <c r="E236" s="31"/>
      <c r="H236" s="31"/>
      <c r="K236" s="31"/>
    </row>
    <row r="237" spans="1:27" x14ac:dyDescent="0.25">
      <c r="D237" s="32" t="s">
        <v>239</v>
      </c>
      <c r="E237" s="31"/>
      <c r="H237" s="31">
        <v>1</v>
      </c>
      <c r="I237" t="s">
        <v>196</v>
      </c>
      <c r="J237">
        <f>ROUND(H237/100*K232,5)</f>
        <v>0.28420000000000001</v>
      </c>
      <c r="K237" s="31"/>
    </row>
    <row r="238" spans="1:27" x14ac:dyDescent="0.25">
      <c r="D238" s="32" t="s">
        <v>194</v>
      </c>
      <c r="E238" s="31"/>
      <c r="H238" s="31"/>
      <c r="K238" s="33">
        <f>SUM(J230:J237)</f>
        <v>44.754199999999997</v>
      </c>
    </row>
    <row r="239" spans="1:27" x14ac:dyDescent="0.25">
      <c r="D239" s="32" t="s">
        <v>195</v>
      </c>
      <c r="E239" s="31"/>
      <c r="H239" s="31">
        <v>10</v>
      </c>
      <c r="I239" t="s">
        <v>196</v>
      </c>
      <c r="K239" s="29">
        <f>ROUND(H239/100*K238,5)</f>
        <v>4.4754199999999997</v>
      </c>
    </row>
    <row r="240" spans="1:27" x14ac:dyDescent="0.25">
      <c r="D240" s="32" t="s">
        <v>197</v>
      </c>
      <c r="E240" s="31"/>
      <c r="H240" s="31"/>
      <c r="K240" s="33">
        <f>SUM(K238:K239)</f>
        <v>49.229619999999997</v>
      </c>
    </row>
    <row r="242" spans="1:27" ht="45" customHeight="1" x14ac:dyDescent="0.25">
      <c r="A242" s="23" t="s">
        <v>299</v>
      </c>
      <c r="B242" s="23" t="s">
        <v>148</v>
      </c>
      <c r="C242" s="24" t="s">
        <v>22</v>
      </c>
      <c r="D242" s="16" t="s">
        <v>149</v>
      </c>
      <c r="E242" s="15"/>
      <c r="F242" s="15"/>
      <c r="G242" s="24"/>
      <c r="H242" s="26" t="s">
        <v>186</v>
      </c>
      <c r="I242" s="14">
        <v>1</v>
      </c>
      <c r="J242" s="13"/>
      <c r="K242" s="27">
        <f>ROUND(K254,2)</f>
        <v>25.15</v>
      </c>
      <c r="L242" s="25" t="s">
        <v>300</v>
      </c>
      <c r="M242" s="24"/>
      <c r="N242" s="24"/>
      <c r="O242" s="24"/>
      <c r="P242" s="24"/>
      <c r="Q242" s="24"/>
      <c r="R242" s="24"/>
      <c r="S242" s="24"/>
      <c r="T242" s="24"/>
      <c r="U242" s="24"/>
      <c r="V242" s="24"/>
      <c r="W242" s="24"/>
      <c r="X242" s="24"/>
      <c r="Y242" s="24"/>
      <c r="Z242" s="24"/>
      <c r="AA242" s="24"/>
    </row>
    <row r="243" spans="1:27" x14ac:dyDescent="0.25">
      <c r="B243" s="20" t="s">
        <v>233</v>
      </c>
    </row>
    <row r="244" spans="1:27" x14ac:dyDescent="0.25">
      <c r="B244" t="s">
        <v>262</v>
      </c>
      <c r="C244" t="s">
        <v>235</v>
      </c>
      <c r="D244" t="s">
        <v>263</v>
      </c>
      <c r="E244" s="28">
        <v>0.15</v>
      </c>
      <c r="F244" t="s">
        <v>237</v>
      </c>
      <c r="G244" t="s">
        <v>191</v>
      </c>
      <c r="H244" s="29">
        <v>28.42</v>
      </c>
      <c r="I244" t="s">
        <v>192</v>
      </c>
      <c r="J244" s="30">
        <f>ROUND(E244/I242* H244,5)</f>
        <v>4.2629999999999999</v>
      </c>
      <c r="K244" s="31"/>
    </row>
    <row r="245" spans="1:27" x14ac:dyDescent="0.25">
      <c r="D245" s="32" t="s">
        <v>238</v>
      </c>
      <c r="E245" s="31"/>
      <c r="H245" s="31"/>
      <c r="K245" s="29">
        <f>SUM(J244:J244)</f>
        <v>4.2629999999999999</v>
      </c>
    </row>
    <row r="246" spans="1:27" x14ac:dyDescent="0.25">
      <c r="B246" s="20" t="s">
        <v>200</v>
      </c>
      <c r="E246" s="31"/>
      <c r="H246" s="31"/>
      <c r="K246" s="31"/>
    </row>
    <row r="247" spans="1:27" x14ac:dyDescent="0.25">
      <c r="B247" t="s">
        <v>301</v>
      </c>
      <c r="C247" t="s">
        <v>302</v>
      </c>
      <c r="D247" t="s">
        <v>303</v>
      </c>
      <c r="E247" s="28">
        <v>0.04</v>
      </c>
      <c r="G247" t="s">
        <v>191</v>
      </c>
      <c r="H247" s="29">
        <v>6.64</v>
      </c>
      <c r="I247" t="s">
        <v>192</v>
      </c>
      <c r="J247" s="30">
        <f>ROUND(E247* H247,5)</f>
        <v>0.2656</v>
      </c>
      <c r="K247" s="31"/>
    </row>
    <row r="248" spans="1:27" x14ac:dyDescent="0.25">
      <c r="B248" t="s">
        <v>304</v>
      </c>
      <c r="C248" t="s">
        <v>22</v>
      </c>
      <c r="D248" t="s">
        <v>305</v>
      </c>
      <c r="E248" s="28">
        <v>1</v>
      </c>
      <c r="G248" t="s">
        <v>191</v>
      </c>
      <c r="H248" s="29">
        <v>18.29</v>
      </c>
      <c r="I248" t="s">
        <v>192</v>
      </c>
      <c r="J248" s="30">
        <f>ROUND(E248* H248,5)</f>
        <v>18.29</v>
      </c>
      <c r="K248" s="31"/>
    </row>
    <row r="249" spans="1:27" x14ac:dyDescent="0.25">
      <c r="D249" s="32" t="s">
        <v>202</v>
      </c>
      <c r="E249" s="31"/>
      <c r="H249" s="31"/>
      <c r="K249" s="29">
        <f>SUM(J247:J248)</f>
        <v>18.555599999999998</v>
      </c>
    </row>
    <row r="250" spans="1:27" x14ac:dyDescent="0.25">
      <c r="E250" s="31"/>
      <c r="H250" s="31"/>
      <c r="K250" s="31"/>
    </row>
    <row r="251" spans="1:27" x14ac:dyDescent="0.25">
      <c r="D251" s="32" t="s">
        <v>239</v>
      </c>
      <c r="E251" s="31"/>
      <c r="H251" s="31">
        <v>1</v>
      </c>
      <c r="I251" t="s">
        <v>196</v>
      </c>
      <c r="J251">
        <f>ROUND(H251/100*K245,5)</f>
        <v>4.2630000000000001E-2</v>
      </c>
      <c r="K251" s="31"/>
    </row>
    <row r="252" spans="1:27" x14ac:dyDescent="0.25">
      <c r="D252" s="32" t="s">
        <v>194</v>
      </c>
      <c r="E252" s="31"/>
      <c r="H252" s="31"/>
      <c r="K252" s="33">
        <f>SUM(J243:J251)</f>
        <v>22.861229999999999</v>
      </c>
    </row>
    <row r="253" spans="1:27" x14ac:dyDescent="0.25">
      <c r="D253" s="32" t="s">
        <v>195</v>
      </c>
      <c r="E253" s="31"/>
      <c r="H253" s="31">
        <v>10</v>
      </c>
      <c r="I253" t="s">
        <v>196</v>
      </c>
      <c r="K253" s="29">
        <f>ROUND(H253/100*K252,5)</f>
        <v>2.2861199999999999</v>
      </c>
    </row>
    <row r="254" spans="1:27" x14ac:dyDescent="0.25">
      <c r="D254" s="32" t="s">
        <v>197</v>
      </c>
      <c r="E254" s="31"/>
      <c r="H254" s="31"/>
      <c r="K254" s="33">
        <f>SUM(K252:K253)</f>
        <v>25.147349999999999</v>
      </c>
    </row>
    <row r="256" spans="1:27" ht="45" customHeight="1" x14ac:dyDescent="0.25">
      <c r="A256" s="23" t="s">
        <v>306</v>
      </c>
      <c r="B256" s="23" t="s">
        <v>126</v>
      </c>
      <c r="C256" s="24" t="s">
        <v>22</v>
      </c>
      <c r="D256" s="16" t="s">
        <v>127</v>
      </c>
      <c r="E256" s="15"/>
      <c r="F256" s="15"/>
      <c r="G256" s="24"/>
      <c r="H256" s="26" t="s">
        <v>186</v>
      </c>
      <c r="I256" s="14">
        <v>1</v>
      </c>
      <c r="J256" s="13"/>
      <c r="K256" s="27">
        <f>ROUND(K264,2)</f>
        <v>314.41000000000003</v>
      </c>
      <c r="L256" s="25" t="s">
        <v>307</v>
      </c>
      <c r="M256" s="24"/>
      <c r="N256" s="24"/>
      <c r="O256" s="24"/>
      <c r="P256" s="24"/>
      <c r="Q256" s="24"/>
      <c r="R256" s="24"/>
      <c r="S256" s="24"/>
      <c r="T256" s="24"/>
      <c r="U256" s="24"/>
      <c r="V256" s="24"/>
      <c r="W256" s="24"/>
      <c r="X256" s="24"/>
      <c r="Y256" s="24"/>
      <c r="Z256" s="24"/>
      <c r="AA256" s="24"/>
    </row>
    <row r="257" spans="1:27" x14ac:dyDescent="0.25">
      <c r="B257" s="20" t="s">
        <v>233</v>
      </c>
    </row>
    <row r="258" spans="1:27" x14ac:dyDescent="0.25">
      <c r="B258" t="s">
        <v>308</v>
      </c>
      <c r="C258" t="s">
        <v>235</v>
      </c>
      <c r="D258" t="s">
        <v>309</v>
      </c>
      <c r="E258" s="28">
        <v>8</v>
      </c>
      <c r="F258" t="s">
        <v>237</v>
      </c>
      <c r="G258" t="s">
        <v>191</v>
      </c>
      <c r="H258" s="29">
        <v>35.200000000000003</v>
      </c>
      <c r="I258" t="s">
        <v>192</v>
      </c>
      <c r="J258" s="30">
        <f>ROUND(E258/I256* H258,5)</f>
        <v>281.60000000000002</v>
      </c>
      <c r="K258" s="31"/>
    </row>
    <row r="259" spans="1:27" x14ac:dyDescent="0.25">
      <c r="D259" s="32" t="s">
        <v>238</v>
      </c>
      <c r="E259" s="31"/>
      <c r="H259" s="31"/>
      <c r="K259" s="29">
        <f>SUM(J258:J258)</f>
        <v>281.60000000000002</v>
      </c>
    </row>
    <row r="260" spans="1:27" x14ac:dyDescent="0.25">
      <c r="E260" s="31"/>
      <c r="H260" s="31"/>
      <c r="K260" s="31"/>
    </row>
    <row r="261" spans="1:27" x14ac:dyDescent="0.25">
      <c r="D261" s="32" t="s">
        <v>239</v>
      </c>
      <c r="E261" s="31"/>
      <c r="H261" s="31">
        <v>1.5</v>
      </c>
      <c r="I261" t="s">
        <v>196</v>
      </c>
      <c r="J261">
        <f>ROUND(H261/100*K259,5)</f>
        <v>4.2240000000000002</v>
      </c>
      <c r="K261" s="31"/>
    </row>
    <row r="262" spans="1:27" x14ac:dyDescent="0.25">
      <c r="D262" s="32" t="s">
        <v>194</v>
      </c>
      <c r="E262" s="31"/>
      <c r="H262" s="31"/>
      <c r="K262" s="33">
        <f>SUM(J257:J261)</f>
        <v>285.82400000000001</v>
      </c>
    </row>
    <row r="263" spans="1:27" x14ac:dyDescent="0.25">
      <c r="D263" s="32" t="s">
        <v>195</v>
      </c>
      <c r="E263" s="31"/>
      <c r="H263" s="31">
        <v>10</v>
      </c>
      <c r="I263" t="s">
        <v>196</v>
      </c>
      <c r="K263" s="29">
        <f>ROUND(H263/100*K262,5)</f>
        <v>28.5824</v>
      </c>
    </row>
    <row r="264" spans="1:27" x14ac:dyDescent="0.25">
      <c r="D264" s="32" t="s">
        <v>197</v>
      </c>
      <c r="E264" s="31"/>
      <c r="H264" s="31"/>
      <c r="K264" s="33">
        <f>SUM(K262:K263)</f>
        <v>314.40640000000002</v>
      </c>
    </row>
    <row r="266" spans="1:27" ht="45" customHeight="1" x14ac:dyDescent="0.25">
      <c r="A266" s="23" t="s">
        <v>310</v>
      </c>
      <c r="B266" s="23" t="s">
        <v>73</v>
      </c>
      <c r="C266" s="24" t="s">
        <v>34</v>
      </c>
      <c r="D266" s="16" t="s">
        <v>74</v>
      </c>
      <c r="E266" s="15"/>
      <c r="F266" s="15"/>
      <c r="G266" s="24"/>
      <c r="H266" s="26" t="s">
        <v>186</v>
      </c>
      <c r="I266" s="14">
        <v>1</v>
      </c>
      <c r="J266" s="13"/>
      <c r="K266" s="27">
        <f>ROUND(K279,2)</f>
        <v>21.92</v>
      </c>
      <c r="L266" s="25" t="s">
        <v>311</v>
      </c>
      <c r="M266" s="24"/>
      <c r="N266" s="24"/>
      <c r="O266" s="24"/>
      <c r="P266" s="24"/>
      <c r="Q266" s="24"/>
      <c r="R266" s="24"/>
      <c r="S266" s="24"/>
      <c r="T266" s="24"/>
      <c r="U266" s="24"/>
      <c r="V266" s="24"/>
      <c r="W266" s="24"/>
      <c r="X266" s="24"/>
      <c r="Y266" s="24"/>
      <c r="Z266" s="24"/>
      <c r="AA266" s="24"/>
    </row>
    <row r="267" spans="1:27" x14ac:dyDescent="0.25">
      <c r="B267" s="20" t="s">
        <v>233</v>
      </c>
    </row>
    <row r="268" spans="1:27" x14ac:dyDescent="0.25">
      <c r="B268" t="s">
        <v>308</v>
      </c>
      <c r="C268" t="s">
        <v>235</v>
      </c>
      <c r="D268" t="s">
        <v>309</v>
      </c>
      <c r="E268" s="28">
        <v>0.06</v>
      </c>
      <c r="F268" t="s">
        <v>237</v>
      </c>
      <c r="G268" t="s">
        <v>191</v>
      </c>
      <c r="H268" s="29">
        <v>35.200000000000003</v>
      </c>
      <c r="I268" t="s">
        <v>192</v>
      </c>
      <c r="J268" s="30">
        <f>ROUND(E268/I266* H268,5)</f>
        <v>2.1120000000000001</v>
      </c>
      <c r="K268" s="31"/>
    </row>
    <row r="269" spans="1:27" x14ac:dyDescent="0.25">
      <c r="B269" t="s">
        <v>312</v>
      </c>
      <c r="C269" t="s">
        <v>235</v>
      </c>
      <c r="D269" t="s">
        <v>313</v>
      </c>
      <c r="E269" s="28">
        <v>0.06</v>
      </c>
      <c r="F269" t="s">
        <v>237</v>
      </c>
      <c r="G269" t="s">
        <v>191</v>
      </c>
      <c r="H269" s="29">
        <v>30.23</v>
      </c>
      <c r="I269" t="s">
        <v>192</v>
      </c>
      <c r="J269" s="30">
        <f>ROUND(E269/I266* H269,5)</f>
        <v>1.8138000000000001</v>
      </c>
      <c r="K269" s="31"/>
    </row>
    <row r="270" spans="1:27" x14ac:dyDescent="0.25">
      <c r="D270" s="32" t="s">
        <v>238</v>
      </c>
      <c r="E270" s="31"/>
      <c r="H270" s="31"/>
      <c r="K270" s="29">
        <f>SUM(J268:J269)</f>
        <v>3.9258000000000002</v>
      </c>
    </row>
    <row r="271" spans="1:27" x14ac:dyDescent="0.25">
      <c r="B271" s="20" t="s">
        <v>200</v>
      </c>
      <c r="E271" s="31"/>
      <c r="H271" s="31"/>
      <c r="K271" s="31"/>
    </row>
    <row r="272" spans="1:27" x14ac:dyDescent="0.25">
      <c r="B272" t="s">
        <v>314</v>
      </c>
      <c r="C272" t="s">
        <v>22</v>
      </c>
      <c r="D272" t="s">
        <v>315</v>
      </c>
      <c r="E272" s="28">
        <v>0.5</v>
      </c>
      <c r="G272" t="s">
        <v>191</v>
      </c>
      <c r="H272" s="29">
        <v>7.8</v>
      </c>
      <c r="I272" t="s">
        <v>192</v>
      </c>
      <c r="J272" s="30">
        <f>ROUND(E272* H272,5)</f>
        <v>3.9</v>
      </c>
      <c r="K272" s="31"/>
    </row>
    <row r="273" spans="1:27" x14ac:dyDescent="0.25">
      <c r="B273" t="s">
        <v>316</v>
      </c>
      <c r="C273" t="s">
        <v>34</v>
      </c>
      <c r="D273" t="s">
        <v>317</v>
      </c>
      <c r="E273" s="28">
        <v>1.02</v>
      </c>
      <c r="G273" t="s">
        <v>191</v>
      </c>
      <c r="H273" s="29">
        <v>11.81</v>
      </c>
      <c r="I273" t="s">
        <v>192</v>
      </c>
      <c r="J273" s="30">
        <f>ROUND(E273* H273,5)</f>
        <v>12.046200000000001</v>
      </c>
      <c r="K273" s="31"/>
    </row>
    <row r="274" spans="1:27" x14ac:dyDescent="0.25">
      <c r="D274" s="32" t="s">
        <v>202</v>
      </c>
      <c r="E274" s="31"/>
      <c r="H274" s="31"/>
      <c r="K274" s="29">
        <f>SUM(J272:J273)</f>
        <v>15.946200000000001</v>
      </c>
    </row>
    <row r="275" spans="1:27" x14ac:dyDescent="0.25">
      <c r="E275" s="31"/>
      <c r="H275" s="31"/>
      <c r="K275" s="31"/>
    </row>
    <row r="276" spans="1:27" x14ac:dyDescent="0.25">
      <c r="D276" s="32" t="s">
        <v>239</v>
      </c>
      <c r="E276" s="31"/>
      <c r="H276" s="31">
        <v>1.5</v>
      </c>
      <c r="I276" t="s">
        <v>196</v>
      </c>
      <c r="J276">
        <f>ROUND(H276/100*K270,5)</f>
        <v>5.8889999999999998E-2</v>
      </c>
      <c r="K276" s="31"/>
    </row>
    <row r="277" spans="1:27" x14ac:dyDescent="0.25">
      <c r="D277" s="32" t="s">
        <v>194</v>
      </c>
      <c r="E277" s="31"/>
      <c r="H277" s="31"/>
      <c r="K277" s="33">
        <f>SUM(J267:J276)</f>
        <v>19.930890000000002</v>
      </c>
    </row>
    <row r="278" spans="1:27" x14ac:dyDescent="0.25">
      <c r="D278" s="32" t="s">
        <v>195</v>
      </c>
      <c r="E278" s="31"/>
      <c r="H278" s="31">
        <v>10</v>
      </c>
      <c r="I278" t="s">
        <v>196</v>
      </c>
      <c r="K278" s="29">
        <f>ROUND(H278/100*K277,5)</f>
        <v>1.99309</v>
      </c>
    </row>
    <row r="279" spans="1:27" x14ac:dyDescent="0.25">
      <c r="D279" s="32" t="s">
        <v>197</v>
      </c>
      <c r="E279" s="31"/>
      <c r="H279" s="31"/>
      <c r="K279" s="33">
        <f>SUM(K277:K278)</f>
        <v>21.92398</v>
      </c>
    </row>
    <row r="281" spans="1:27" ht="45" customHeight="1" x14ac:dyDescent="0.25">
      <c r="A281" s="23" t="s">
        <v>318</v>
      </c>
      <c r="B281" s="23" t="s">
        <v>44</v>
      </c>
      <c r="C281" s="24" t="s">
        <v>34</v>
      </c>
      <c r="D281" s="16" t="s">
        <v>45</v>
      </c>
      <c r="E281" s="15"/>
      <c r="F281" s="15"/>
      <c r="G281" s="24"/>
      <c r="H281" s="26" t="s">
        <v>186</v>
      </c>
      <c r="I281" s="14">
        <v>1</v>
      </c>
      <c r="J281" s="13"/>
      <c r="K281" s="27">
        <f>ROUND(K296,2)</f>
        <v>8.84</v>
      </c>
      <c r="L281" s="25" t="s">
        <v>319</v>
      </c>
      <c r="M281" s="24"/>
      <c r="N281" s="24"/>
      <c r="O281" s="24"/>
      <c r="P281" s="24"/>
      <c r="Q281" s="24"/>
      <c r="R281" s="24"/>
      <c r="S281" s="24"/>
      <c r="T281" s="24"/>
      <c r="U281" s="24"/>
      <c r="V281" s="24"/>
      <c r="W281" s="24"/>
      <c r="X281" s="24"/>
      <c r="Y281" s="24"/>
      <c r="Z281" s="24"/>
      <c r="AA281" s="24"/>
    </row>
    <row r="282" spans="1:27" x14ac:dyDescent="0.25">
      <c r="B282" s="20" t="s">
        <v>233</v>
      </c>
    </row>
    <row r="283" spans="1:27" x14ac:dyDescent="0.25">
      <c r="B283" t="s">
        <v>308</v>
      </c>
      <c r="C283" t="s">
        <v>235</v>
      </c>
      <c r="D283" t="s">
        <v>309</v>
      </c>
      <c r="E283" s="28">
        <v>0.06</v>
      </c>
      <c r="F283" t="s">
        <v>237</v>
      </c>
      <c r="G283" t="s">
        <v>191</v>
      </c>
      <c r="H283" s="29">
        <v>35.200000000000003</v>
      </c>
      <c r="I283" t="s">
        <v>192</v>
      </c>
      <c r="J283" s="30">
        <f>ROUND(E283/I281* H283,5)</f>
        <v>2.1120000000000001</v>
      </c>
      <c r="K283" s="31"/>
    </row>
    <row r="284" spans="1:27" x14ac:dyDescent="0.25">
      <c r="B284" t="s">
        <v>312</v>
      </c>
      <c r="C284" t="s">
        <v>235</v>
      </c>
      <c r="D284" t="s">
        <v>313</v>
      </c>
      <c r="E284" s="28">
        <v>0.06</v>
      </c>
      <c r="F284" t="s">
        <v>237</v>
      </c>
      <c r="G284" t="s">
        <v>191</v>
      </c>
      <c r="H284" s="29">
        <v>30.23</v>
      </c>
      <c r="I284" t="s">
        <v>192</v>
      </c>
      <c r="J284" s="30">
        <f>ROUND(E284/I281* H284,5)</f>
        <v>1.8138000000000001</v>
      </c>
      <c r="K284" s="31"/>
    </row>
    <row r="285" spans="1:27" x14ac:dyDescent="0.25">
      <c r="D285" s="32" t="s">
        <v>238</v>
      </c>
      <c r="E285" s="31"/>
      <c r="H285" s="31"/>
      <c r="K285" s="29">
        <f>SUM(J283:J284)</f>
        <v>3.9258000000000002</v>
      </c>
    </row>
    <row r="286" spans="1:27" x14ac:dyDescent="0.25">
      <c r="B286" s="20" t="s">
        <v>200</v>
      </c>
      <c r="E286" s="31"/>
      <c r="H286" s="31"/>
      <c r="K286" s="31"/>
    </row>
    <row r="287" spans="1:27" x14ac:dyDescent="0.25">
      <c r="B287" t="s">
        <v>320</v>
      </c>
      <c r="C287" t="s">
        <v>34</v>
      </c>
      <c r="D287" t="s">
        <v>321</v>
      </c>
      <c r="E287" s="28">
        <v>1.02</v>
      </c>
      <c r="G287" t="s">
        <v>191</v>
      </c>
      <c r="H287" s="29">
        <v>2.6</v>
      </c>
      <c r="I287" t="s">
        <v>192</v>
      </c>
      <c r="J287" s="30">
        <f>ROUND(E287* H287,5)</f>
        <v>2.6520000000000001</v>
      </c>
      <c r="K287" s="31"/>
    </row>
    <row r="288" spans="1:27" x14ac:dyDescent="0.25">
      <c r="B288" t="s">
        <v>322</v>
      </c>
      <c r="C288" t="s">
        <v>22</v>
      </c>
      <c r="D288" t="s">
        <v>323</v>
      </c>
      <c r="E288" s="28">
        <v>0.3</v>
      </c>
      <c r="G288" t="s">
        <v>191</v>
      </c>
      <c r="H288" s="29">
        <v>1.08</v>
      </c>
      <c r="I288" t="s">
        <v>192</v>
      </c>
      <c r="J288" s="30">
        <f>ROUND(E288* H288,5)</f>
        <v>0.32400000000000001</v>
      </c>
      <c r="K288" s="31"/>
    </row>
    <row r="289" spans="1:27" x14ac:dyDescent="0.25">
      <c r="B289" t="s">
        <v>324</v>
      </c>
      <c r="C289" t="s">
        <v>22</v>
      </c>
      <c r="D289" t="s">
        <v>325</v>
      </c>
      <c r="E289" s="28">
        <v>1</v>
      </c>
      <c r="G289" t="s">
        <v>191</v>
      </c>
      <c r="H289" s="29">
        <v>0.1</v>
      </c>
      <c r="I289" t="s">
        <v>192</v>
      </c>
      <c r="J289" s="30">
        <f>ROUND(E289* H289,5)</f>
        <v>0.1</v>
      </c>
      <c r="K289" s="31"/>
    </row>
    <row r="290" spans="1:27" x14ac:dyDescent="0.25">
      <c r="B290" t="s">
        <v>326</v>
      </c>
      <c r="C290" t="s">
        <v>22</v>
      </c>
      <c r="D290" t="s">
        <v>327</v>
      </c>
      <c r="E290" s="28">
        <v>1.45</v>
      </c>
      <c r="G290" t="s">
        <v>191</v>
      </c>
      <c r="H290" s="29">
        <v>0.67</v>
      </c>
      <c r="I290" t="s">
        <v>192</v>
      </c>
      <c r="J290" s="30">
        <f>ROUND(E290* H290,5)</f>
        <v>0.97150000000000003</v>
      </c>
      <c r="K290" s="31"/>
    </row>
    <row r="291" spans="1:27" x14ac:dyDescent="0.25">
      <c r="D291" s="32" t="s">
        <v>202</v>
      </c>
      <c r="E291" s="31"/>
      <c r="H291" s="31"/>
      <c r="K291" s="29">
        <f>SUM(J287:J290)</f>
        <v>4.0475000000000003</v>
      </c>
    </row>
    <row r="292" spans="1:27" x14ac:dyDescent="0.25">
      <c r="E292" s="31"/>
      <c r="H292" s="31"/>
      <c r="K292" s="31"/>
    </row>
    <row r="293" spans="1:27" x14ac:dyDescent="0.25">
      <c r="D293" s="32" t="s">
        <v>239</v>
      </c>
      <c r="E293" s="31"/>
      <c r="H293" s="31">
        <v>1.5</v>
      </c>
      <c r="I293" t="s">
        <v>196</v>
      </c>
      <c r="J293">
        <f>ROUND(H293/100*K285,5)</f>
        <v>5.8889999999999998E-2</v>
      </c>
      <c r="K293" s="31"/>
    </row>
    <row r="294" spans="1:27" x14ac:dyDescent="0.25">
      <c r="D294" s="32" t="s">
        <v>194</v>
      </c>
      <c r="E294" s="31"/>
      <c r="H294" s="31"/>
      <c r="K294" s="33">
        <f>SUM(J282:J293)</f>
        <v>8.0321899999999999</v>
      </c>
    </row>
    <row r="295" spans="1:27" x14ac:dyDescent="0.25">
      <c r="D295" s="32" t="s">
        <v>195</v>
      </c>
      <c r="E295" s="31"/>
      <c r="H295" s="31">
        <v>10</v>
      </c>
      <c r="I295" t="s">
        <v>196</v>
      </c>
      <c r="K295" s="29">
        <f>ROUND(H295/100*K294,5)</f>
        <v>0.80322000000000005</v>
      </c>
    </row>
    <row r="296" spans="1:27" x14ac:dyDescent="0.25">
      <c r="D296" s="32" t="s">
        <v>197</v>
      </c>
      <c r="E296" s="31"/>
      <c r="H296" s="31"/>
      <c r="K296" s="33">
        <f>SUM(K294:K295)</f>
        <v>8.8354099999999995</v>
      </c>
    </row>
    <row r="298" spans="1:27" ht="45" customHeight="1" x14ac:dyDescent="0.25">
      <c r="A298" s="23" t="s">
        <v>328</v>
      </c>
      <c r="B298" s="23" t="s">
        <v>46</v>
      </c>
      <c r="C298" s="24" t="s">
        <v>34</v>
      </c>
      <c r="D298" s="16" t="s">
        <v>47</v>
      </c>
      <c r="E298" s="15"/>
      <c r="F298" s="15"/>
      <c r="G298" s="24"/>
      <c r="H298" s="26" t="s">
        <v>186</v>
      </c>
      <c r="I298" s="14">
        <v>1</v>
      </c>
      <c r="J298" s="13"/>
      <c r="K298" s="27">
        <f>ROUND(K313,2)</f>
        <v>10.32</v>
      </c>
      <c r="L298" s="25" t="s">
        <v>329</v>
      </c>
      <c r="M298" s="24"/>
      <c r="N298" s="24"/>
      <c r="O298" s="24"/>
      <c r="P298" s="24"/>
      <c r="Q298" s="24"/>
      <c r="R298" s="24"/>
      <c r="S298" s="24"/>
      <c r="T298" s="24"/>
      <c r="U298" s="24"/>
      <c r="V298" s="24"/>
      <c r="W298" s="24"/>
      <c r="X298" s="24"/>
      <c r="Y298" s="24"/>
      <c r="Z298" s="24"/>
      <c r="AA298" s="24"/>
    </row>
    <row r="299" spans="1:27" x14ac:dyDescent="0.25">
      <c r="B299" s="20" t="s">
        <v>233</v>
      </c>
    </row>
    <row r="300" spans="1:27" x14ac:dyDescent="0.25">
      <c r="B300" t="s">
        <v>312</v>
      </c>
      <c r="C300" t="s">
        <v>235</v>
      </c>
      <c r="D300" t="s">
        <v>313</v>
      </c>
      <c r="E300" s="28">
        <v>0.06</v>
      </c>
      <c r="F300" t="s">
        <v>237</v>
      </c>
      <c r="G300" t="s">
        <v>191</v>
      </c>
      <c r="H300" s="29">
        <v>30.23</v>
      </c>
      <c r="I300" t="s">
        <v>192</v>
      </c>
      <c r="J300" s="30">
        <f>ROUND(E300/I298* H300,5)</f>
        <v>1.8138000000000001</v>
      </c>
      <c r="K300" s="31"/>
    </row>
    <row r="301" spans="1:27" x14ac:dyDescent="0.25">
      <c r="B301" t="s">
        <v>308</v>
      </c>
      <c r="C301" t="s">
        <v>235</v>
      </c>
      <c r="D301" t="s">
        <v>309</v>
      </c>
      <c r="E301" s="28">
        <v>0.06</v>
      </c>
      <c r="F301" t="s">
        <v>237</v>
      </c>
      <c r="G301" t="s">
        <v>191</v>
      </c>
      <c r="H301" s="29">
        <v>35.200000000000003</v>
      </c>
      <c r="I301" t="s">
        <v>192</v>
      </c>
      <c r="J301" s="30">
        <f>ROUND(E301/I298* H301,5)</f>
        <v>2.1120000000000001</v>
      </c>
      <c r="K301" s="31"/>
    </row>
    <row r="302" spans="1:27" x14ac:dyDescent="0.25">
      <c r="D302" s="32" t="s">
        <v>238</v>
      </c>
      <c r="E302" s="31"/>
      <c r="H302" s="31"/>
      <c r="K302" s="29">
        <f>SUM(J300:J301)</f>
        <v>3.9258000000000002</v>
      </c>
    </row>
    <row r="303" spans="1:27" x14ac:dyDescent="0.25">
      <c r="B303" s="20" t="s">
        <v>200</v>
      </c>
      <c r="E303" s="31"/>
      <c r="H303" s="31"/>
      <c r="K303" s="31"/>
    </row>
    <row r="304" spans="1:27" x14ac:dyDescent="0.25">
      <c r="B304" t="s">
        <v>330</v>
      </c>
      <c r="C304" t="s">
        <v>22</v>
      </c>
      <c r="D304" t="s">
        <v>331</v>
      </c>
      <c r="E304" s="28">
        <v>1</v>
      </c>
      <c r="G304" t="s">
        <v>191</v>
      </c>
      <c r="H304" s="29">
        <v>0.19</v>
      </c>
      <c r="I304" t="s">
        <v>192</v>
      </c>
      <c r="J304" s="30">
        <f>ROUND(E304* H304,5)</f>
        <v>0.19</v>
      </c>
      <c r="K304" s="31"/>
    </row>
    <row r="305" spans="1:27" x14ac:dyDescent="0.25">
      <c r="B305" t="s">
        <v>332</v>
      </c>
      <c r="C305" t="s">
        <v>22</v>
      </c>
      <c r="D305" t="s">
        <v>333</v>
      </c>
      <c r="E305" s="28">
        <v>0.3</v>
      </c>
      <c r="G305" t="s">
        <v>191</v>
      </c>
      <c r="H305" s="29">
        <v>1.24</v>
      </c>
      <c r="I305" t="s">
        <v>192</v>
      </c>
      <c r="J305" s="30">
        <f>ROUND(E305* H305,5)</f>
        <v>0.372</v>
      </c>
      <c r="K305" s="31"/>
    </row>
    <row r="306" spans="1:27" x14ac:dyDescent="0.25">
      <c r="B306" t="s">
        <v>334</v>
      </c>
      <c r="C306" t="s">
        <v>34</v>
      </c>
      <c r="D306" t="s">
        <v>335</v>
      </c>
      <c r="E306" s="28">
        <v>1.02</v>
      </c>
      <c r="G306" t="s">
        <v>191</v>
      </c>
      <c r="H306" s="29">
        <v>3.73</v>
      </c>
      <c r="I306" t="s">
        <v>192</v>
      </c>
      <c r="J306" s="30">
        <f>ROUND(E306* H306,5)</f>
        <v>3.8046000000000002</v>
      </c>
      <c r="K306" s="31"/>
    </row>
    <row r="307" spans="1:27" x14ac:dyDescent="0.25">
      <c r="B307" t="s">
        <v>336</v>
      </c>
      <c r="C307" t="s">
        <v>22</v>
      </c>
      <c r="D307" t="s">
        <v>337</v>
      </c>
      <c r="E307" s="28">
        <v>1.3</v>
      </c>
      <c r="G307" t="s">
        <v>191</v>
      </c>
      <c r="H307" s="29">
        <v>0.79</v>
      </c>
      <c r="I307" t="s">
        <v>192</v>
      </c>
      <c r="J307" s="30">
        <f>ROUND(E307* H307,5)</f>
        <v>1.0269999999999999</v>
      </c>
      <c r="K307" s="31"/>
    </row>
    <row r="308" spans="1:27" x14ac:dyDescent="0.25">
      <c r="D308" s="32" t="s">
        <v>202</v>
      </c>
      <c r="E308" s="31"/>
      <c r="H308" s="31"/>
      <c r="K308" s="29">
        <f>SUM(J304:J307)</f>
        <v>5.3936000000000002</v>
      </c>
    </row>
    <row r="309" spans="1:27" x14ac:dyDescent="0.25">
      <c r="E309" s="31"/>
      <c r="H309" s="31"/>
      <c r="K309" s="31"/>
    </row>
    <row r="310" spans="1:27" x14ac:dyDescent="0.25">
      <c r="D310" s="32" t="s">
        <v>239</v>
      </c>
      <c r="E310" s="31"/>
      <c r="H310" s="31">
        <v>1.5</v>
      </c>
      <c r="I310" t="s">
        <v>196</v>
      </c>
      <c r="J310">
        <f>ROUND(H310/100*K302,5)</f>
        <v>5.8889999999999998E-2</v>
      </c>
      <c r="K310" s="31"/>
    </row>
    <row r="311" spans="1:27" x14ac:dyDescent="0.25">
      <c r="D311" s="32" t="s">
        <v>194</v>
      </c>
      <c r="E311" s="31"/>
      <c r="H311" s="31"/>
      <c r="K311" s="33">
        <f>SUM(J299:J310)</f>
        <v>9.3782899999999998</v>
      </c>
    </row>
    <row r="312" spans="1:27" x14ac:dyDescent="0.25">
      <c r="D312" s="32" t="s">
        <v>195</v>
      </c>
      <c r="E312" s="31"/>
      <c r="H312" s="31">
        <v>10</v>
      </c>
      <c r="I312" t="s">
        <v>196</v>
      </c>
      <c r="K312" s="29">
        <f>ROUND(H312/100*K311,5)</f>
        <v>0.93783000000000005</v>
      </c>
    </row>
    <row r="313" spans="1:27" x14ac:dyDescent="0.25">
      <c r="D313" s="32" t="s">
        <v>197</v>
      </c>
      <c r="E313" s="31"/>
      <c r="H313" s="31"/>
      <c r="K313" s="33">
        <f>SUM(K311:K312)</f>
        <v>10.31612</v>
      </c>
    </row>
    <row r="315" spans="1:27" ht="45" customHeight="1" x14ac:dyDescent="0.25">
      <c r="A315" s="23" t="s">
        <v>338</v>
      </c>
      <c r="B315" s="23" t="s">
        <v>48</v>
      </c>
      <c r="C315" s="24" t="s">
        <v>34</v>
      </c>
      <c r="D315" s="16" t="s">
        <v>45</v>
      </c>
      <c r="E315" s="15"/>
      <c r="F315" s="15"/>
      <c r="G315" s="24"/>
      <c r="H315" s="26" t="s">
        <v>186</v>
      </c>
      <c r="I315" s="14">
        <v>1</v>
      </c>
      <c r="J315" s="13"/>
      <c r="K315" s="27">
        <f>ROUND(K330,2)</f>
        <v>13.88</v>
      </c>
      <c r="L315" s="25" t="s">
        <v>339</v>
      </c>
      <c r="M315" s="24"/>
      <c r="N315" s="24"/>
      <c r="O315" s="24"/>
      <c r="P315" s="24"/>
      <c r="Q315" s="24"/>
      <c r="R315" s="24"/>
      <c r="S315" s="24"/>
      <c r="T315" s="24"/>
      <c r="U315" s="24"/>
      <c r="V315" s="24"/>
      <c r="W315" s="24"/>
      <c r="X315" s="24"/>
      <c r="Y315" s="24"/>
      <c r="Z315" s="24"/>
      <c r="AA315" s="24"/>
    </row>
    <row r="316" spans="1:27" x14ac:dyDescent="0.25">
      <c r="B316" s="20" t="s">
        <v>233</v>
      </c>
    </row>
    <row r="317" spans="1:27" x14ac:dyDescent="0.25">
      <c r="B317" t="s">
        <v>308</v>
      </c>
      <c r="C317" t="s">
        <v>235</v>
      </c>
      <c r="D317" t="s">
        <v>309</v>
      </c>
      <c r="E317" s="28">
        <v>7.0000000000000007E-2</v>
      </c>
      <c r="F317" t="s">
        <v>237</v>
      </c>
      <c r="G317" t="s">
        <v>191</v>
      </c>
      <c r="H317" s="29">
        <v>35.200000000000003</v>
      </c>
      <c r="I317" t="s">
        <v>192</v>
      </c>
      <c r="J317" s="30">
        <f>ROUND(E317/I315* H317,5)</f>
        <v>2.464</v>
      </c>
      <c r="K317" s="31"/>
    </row>
    <row r="318" spans="1:27" x14ac:dyDescent="0.25">
      <c r="B318" t="s">
        <v>312</v>
      </c>
      <c r="C318" t="s">
        <v>235</v>
      </c>
      <c r="D318" t="s">
        <v>313</v>
      </c>
      <c r="E318" s="28">
        <v>7.0000000000000007E-2</v>
      </c>
      <c r="F318" t="s">
        <v>237</v>
      </c>
      <c r="G318" t="s">
        <v>191</v>
      </c>
      <c r="H318" s="29">
        <v>30.23</v>
      </c>
      <c r="I318" t="s">
        <v>192</v>
      </c>
      <c r="J318" s="30">
        <f>ROUND(E318/I315* H318,5)</f>
        <v>2.1160999999999999</v>
      </c>
      <c r="K318" s="31"/>
    </row>
    <row r="319" spans="1:27" x14ac:dyDescent="0.25">
      <c r="D319" s="32" t="s">
        <v>238</v>
      </c>
      <c r="E319" s="31"/>
      <c r="H319" s="31"/>
      <c r="K319" s="29">
        <f>SUM(J317:J318)</f>
        <v>4.5800999999999998</v>
      </c>
    </row>
    <row r="320" spans="1:27" x14ac:dyDescent="0.25">
      <c r="B320" s="20" t="s">
        <v>200</v>
      </c>
      <c r="E320" s="31"/>
      <c r="H320" s="31"/>
      <c r="K320" s="31"/>
    </row>
    <row r="321" spans="1:27" x14ac:dyDescent="0.25">
      <c r="B321" t="s">
        <v>340</v>
      </c>
      <c r="C321" t="s">
        <v>34</v>
      </c>
      <c r="D321" t="s">
        <v>341</v>
      </c>
      <c r="E321" s="28">
        <v>1.02</v>
      </c>
      <c r="G321" t="s">
        <v>191</v>
      </c>
      <c r="H321" s="29">
        <v>5.65</v>
      </c>
      <c r="I321" t="s">
        <v>192</v>
      </c>
      <c r="J321" s="30">
        <f>ROUND(E321* H321,5)</f>
        <v>5.7629999999999999</v>
      </c>
      <c r="K321" s="31"/>
    </row>
    <row r="322" spans="1:27" x14ac:dyDescent="0.25">
      <c r="B322" t="s">
        <v>342</v>
      </c>
      <c r="C322" t="s">
        <v>22</v>
      </c>
      <c r="D322" t="s">
        <v>343</v>
      </c>
      <c r="E322" s="28">
        <v>0.3</v>
      </c>
      <c r="G322" t="s">
        <v>191</v>
      </c>
      <c r="H322" s="29">
        <v>2.2000000000000002</v>
      </c>
      <c r="I322" t="s">
        <v>192</v>
      </c>
      <c r="J322" s="30">
        <f>ROUND(E322* H322,5)</f>
        <v>0.66</v>
      </c>
      <c r="K322" s="31"/>
    </row>
    <row r="323" spans="1:27" x14ac:dyDescent="0.25">
      <c r="B323" t="s">
        <v>344</v>
      </c>
      <c r="C323" t="s">
        <v>22</v>
      </c>
      <c r="D323" t="s">
        <v>345</v>
      </c>
      <c r="E323" s="28">
        <v>1.2</v>
      </c>
      <c r="G323" t="s">
        <v>191</v>
      </c>
      <c r="H323" s="29">
        <v>1.06</v>
      </c>
      <c r="I323" t="s">
        <v>192</v>
      </c>
      <c r="J323" s="30">
        <f>ROUND(E323* H323,5)</f>
        <v>1.272</v>
      </c>
      <c r="K323" s="31"/>
    </row>
    <row r="324" spans="1:27" x14ac:dyDescent="0.25">
      <c r="B324" t="s">
        <v>346</v>
      </c>
      <c r="C324" t="s">
        <v>22</v>
      </c>
      <c r="D324" t="s">
        <v>347</v>
      </c>
      <c r="E324" s="28">
        <v>1</v>
      </c>
      <c r="G324" t="s">
        <v>191</v>
      </c>
      <c r="H324" s="29">
        <v>0.27</v>
      </c>
      <c r="I324" t="s">
        <v>192</v>
      </c>
      <c r="J324" s="30">
        <f>ROUND(E324* H324,5)</f>
        <v>0.27</v>
      </c>
      <c r="K324" s="31"/>
    </row>
    <row r="325" spans="1:27" x14ac:dyDescent="0.25">
      <c r="D325" s="32" t="s">
        <v>202</v>
      </c>
      <c r="E325" s="31"/>
      <c r="H325" s="31"/>
      <c r="K325" s="29">
        <f>SUM(J321:J324)</f>
        <v>7.9649999999999999</v>
      </c>
    </row>
    <row r="326" spans="1:27" x14ac:dyDescent="0.25">
      <c r="E326" s="31"/>
      <c r="H326" s="31"/>
      <c r="K326" s="31"/>
    </row>
    <row r="327" spans="1:27" x14ac:dyDescent="0.25">
      <c r="D327" s="32" t="s">
        <v>239</v>
      </c>
      <c r="E327" s="31"/>
      <c r="H327" s="31">
        <v>1.5</v>
      </c>
      <c r="I327" t="s">
        <v>196</v>
      </c>
      <c r="J327">
        <f>ROUND(H327/100*K319,5)</f>
        <v>6.8699999999999997E-2</v>
      </c>
      <c r="K327" s="31"/>
    </row>
    <row r="328" spans="1:27" x14ac:dyDescent="0.25">
      <c r="D328" s="32" t="s">
        <v>194</v>
      </c>
      <c r="E328" s="31"/>
      <c r="H328" s="31"/>
      <c r="K328" s="33">
        <f>SUM(J316:J327)</f>
        <v>12.613799999999999</v>
      </c>
    </row>
    <row r="329" spans="1:27" x14ac:dyDescent="0.25">
      <c r="D329" s="32" t="s">
        <v>195</v>
      </c>
      <c r="E329" s="31"/>
      <c r="H329" s="31">
        <v>10</v>
      </c>
      <c r="I329" t="s">
        <v>196</v>
      </c>
      <c r="K329" s="29">
        <f>ROUND(H329/100*K328,5)</f>
        <v>1.2613799999999999</v>
      </c>
    </row>
    <row r="330" spans="1:27" x14ac:dyDescent="0.25">
      <c r="D330" s="32" t="s">
        <v>197</v>
      </c>
      <c r="E330" s="31"/>
      <c r="H330" s="31"/>
      <c r="K330" s="33">
        <f>SUM(K328:K329)</f>
        <v>13.87518</v>
      </c>
    </row>
    <row r="332" spans="1:27" ht="45" customHeight="1" x14ac:dyDescent="0.25">
      <c r="A332" s="23" t="s">
        <v>348</v>
      </c>
      <c r="B332" s="23" t="s">
        <v>49</v>
      </c>
      <c r="C332" s="24" t="s">
        <v>34</v>
      </c>
      <c r="D332" s="16" t="s">
        <v>50</v>
      </c>
      <c r="E332" s="15"/>
      <c r="F332" s="15"/>
      <c r="G332" s="24"/>
      <c r="H332" s="26" t="s">
        <v>186</v>
      </c>
      <c r="I332" s="14">
        <v>1</v>
      </c>
      <c r="J332" s="13"/>
      <c r="K332" s="27">
        <f>ROUND(K347,2)</f>
        <v>19.96</v>
      </c>
      <c r="L332" s="25" t="s">
        <v>349</v>
      </c>
      <c r="M332" s="24"/>
      <c r="N332" s="24"/>
      <c r="O332" s="24"/>
      <c r="P332" s="24"/>
      <c r="Q332" s="24"/>
      <c r="R332" s="24"/>
      <c r="S332" s="24"/>
      <c r="T332" s="24"/>
      <c r="U332" s="24"/>
      <c r="V332" s="24"/>
      <c r="W332" s="24"/>
      <c r="X332" s="24"/>
      <c r="Y332" s="24"/>
      <c r="Z332" s="24"/>
      <c r="AA332" s="24"/>
    </row>
    <row r="333" spans="1:27" x14ac:dyDescent="0.25">
      <c r="B333" s="20" t="s">
        <v>233</v>
      </c>
    </row>
    <row r="334" spans="1:27" x14ac:dyDescent="0.25">
      <c r="B334" t="s">
        <v>308</v>
      </c>
      <c r="C334" t="s">
        <v>235</v>
      </c>
      <c r="D334" t="s">
        <v>309</v>
      </c>
      <c r="E334" s="28">
        <v>7.4999999999999997E-2</v>
      </c>
      <c r="F334" t="s">
        <v>237</v>
      </c>
      <c r="G334" t="s">
        <v>191</v>
      </c>
      <c r="H334" s="29">
        <v>35.200000000000003</v>
      </c>
      <c r="I334" t="s">
        <v>192</v>
      </c>
      <c r="J334" s="30">
        <f>ROUND(E334/I332* H334,5)</f>
        <v>2.64</v>
      </c>
      <c r="K334" s="31"/>
    </row>
    <row r="335" spans="1:27" x14ac:dyDescent="0.25">
      <c r="B335" t="s">
        <v>312</v>
      </c>
      <c r="C335" t="s">
        <v>235</v>
      </c>
      <c r="D335" t="s">
        <v>313</v>
      </c>
      <c r="E335" s="28">
        <v>7.4999999999999997E-2</v>
      </c>
      <c r="F335" t="s">
        <v>237</v>
      </c>
      <c r="G335" t="s">
        <v>191</v>
      </c>
      <c r="H335" s="29">
        <v>30.23</v>
      </c>
      <c r="I335" t="s">
        <v>192</v>
      </c>
      <c r="J335" s="30">
        <f>ROUND(E335/I332* H335,5)</f>
        <v>2.2672500000000002</v>
      </c>
      <c r="K335" s="31"/>
    </row>
    <row r="336" spans="1:27" x14ac:dyDescent="0.25">
      <c r="D336" s="32" t="s">
        <v>238</v>
      </c>
      <c r="E336" s="31"/>
      <c r="H336" s="31"/>
      <c r="K336" s="29">
        <f>SUM(J334:J335)</f>
        <v>4.9072500000000003</v>
      </c>
    </row>
    <row r="337" spans="1:27" x14ac:dyDescent="0.25">
      <c r="B337" s="20" t="s">
        <v>200</v>
      </c>
      <c r="E337" s="31"/>
      <c r="H337" s="31"/>
      <c r="K337" s="31"/>
    </row>
    <row r="338" spans="1:27" x14ac:dyDescent="0.25">
      <c r="B338" t="s">
        <v>350</v>
      </c>
      <c r="C338" t="s">
        <v>22</v>
      </c>
      <c r="D338" t="s">
        <v>351</v>
      </c>
      <c r="E338" s="28">
        <v>1</v>
      </c>
      <c r="G338" t="s">
        <v>191</v>
      </c>
      <c r="H338" s="29">
        <v>0.39</v>
      </c>
      <c r="I338" t="s">
        <v>192</v>
      </c>
      <c r="J338" s="30">
        <f>ROUND(E338* H338,5)</f>
        <v>0.39</v>
      </c>
      <c r="K338" s="31"/>
    </row>
    <row r="339" spans="1:27" x14ac:dyDescent="0.25">
      <c r="B339" t="s">
        <v>352</v>
      </c>
      <c r="C339" t="s">
        <v>22</v>
      </c>
      <c r="D339" t="s">
        <v>353</v>
      </c>
      <c r="E339" s="28">
        <v>1.1000000000000001</v>
      </c>
      <c r="G339" t="s">
        <v>191</v>
      </c>
      <c r="H339" s="29">
        <v>1.46</v>
      </c>
      <c r="I339" t="s">
        <v>192</v>
      </c>
      <c r="J339" s="30">
        <f>ROUND(E339* H339,5)</f>
        <v>1.6060000000000001</v>
      </c>
      <c r="K339" s="31"/>
    </row>
    <row r="340" spans="1:27" x14ac:dyDescent="0.25">
      <c r="B340" t="s">
        <v>354</v>
      </c>
      <c r="C340" t="s">
        <v>34</v>
      </c>
      <c r="D340" t="s">
        <v>355</v>
      </c>
      <c r="E340" s="28">
        <v>1.02</v>
      </c>
      <c r="G340" t="s">
        <v>191</v>
      </c>
      <c r="H340" s="29">
        <v>9.5399999999999991</v>
      </c>
      <c r="I340" t="s">
        <v>192</v>
      </c>
      <c r="J340" s="30">
        <f>ROUND(E340* H340,5)</f>
        <v>9.7308000000000003</v>
      </c>
      <c r="K340" s="31"/>
    </row>
    <row r="341" spans="1:27" x14ac:dyDescent="0.25">
      <c r="B341" t="s">
        <v>356</v>
      </c>
      <c r="C341" t="s">
        <v>22</v>
      </c>
      <c r="D341" t="s">
        <v>357</v>
      </c>
      <c r="E341" s="28">
        <v>0.3</v>
      </c>
      <c r="G341" t="s">
        <v>191</v>
      </c>
      <c r="H341" s="29">
        <v>4.78</v>
      </c>
      <c r="I341" t="s">
        <v>192</v>
      </c>
      <c r="J341" s="30">
        <f>ROUND(E341* H341,5)</f>
        <v>1.4339999999999999</v>
      </c>
      <c r="K341" s="31"/>
    </row>
    <row r="342" spans="1:27" x14ac:dyDescent="0.25">
      <c r="D342" s="32" t="s">
        <v>202</v>
      </c>
      <c r="E342" s="31"/>
      <c r="H342" s="31"/>
      <c r="K342" s="29">
        <f>SUM(J338:J341)</f>
        <v>13.1608</v>
      </c>
    </row>
    <row r="343" spans="1:27" x14ac:dyDescent="0.25">
      <c r="E343" s="31"/>
      <c r="H343" s="31"/>
      <c r="K343" s="31"/>
    </row>
    <row r="344" spans="1:27" x14ac:dyDescent="0.25">
      <c r="D344" s="32" t="s">
        <v>239</v>
      </c>
      <c r="E344" s="31"/>
      <c r="H344" s="31">
        <v>1.5</v>
      </c>
      <c r="I344" t="s">
        <v>196</v>
      </c>
      <c r="J344">
        <f>ROUND(H344/100*K336,5)</f>
        <v>7.3609999999999995E-2</v>
      </c>
      <c r="K344" s="31"/>
    </row>
    <row r="345" spans="1:27" x14ac:dyDescent="0.25">
      <c r="D345" s="32" t="s">
        <v>194</v>
      </c>
      <c r="E345" s="31"/>
      <c r="H345" s="31"/>
      <c r="K345" s="33">
        <f>SUM(J333:J344)</f>
        <v>18.141660000000002</v>
      </c>
    </row>
    <row r="346" spans="1:27" x14ac:dyDescent="0.25">
      <c r="D346" s="32" t="s">
        <v>195</v>
      </c>
      <c r="E346" s="31"/>
      <c r="H346" s="31">
        <v>10</v>
      </c>
      <c r="I346" t="s">
        <v>196</v>
      </c>
      <c r="K346" s="29">
        <f>ROUND(H346/100*K345,5)</f>
        <v>1.8141700000000001</v>
      </c>
    </row>
    <row r="347" spans="1:27" x14ac:dyDescent="0.25">
      <c r="D347" s="32" t="s">
        <v>197</v>
      </c>
      <c r="E347" s="31"/>
      <c r="H347" s="31"/>
      <c r="K347" s="33">
        <f>SUM(K345:K346)</f>
        <v>19.955830000000002</v>
      </c>
    </row>
    <row r="349" spans="1:27" ht="45" customHeight="1" x14ac:dyDescent="0.25">
      <c r="A349" s="23" t="s">
        <v>358</v>
      </c>
      <c r="B349" s="23" t="s">
        <v>51</v>
      </c>
      <c r="C349" s="24" t="s">
        <v>34</v>
      </c>
      <c r="D349" s="16" t="s">
        <v>52</v>
      </c>
      <c r="E349" s="15"/>
      <c r="F349" s="15"/>
      <c r="G349" s="24"/>
      <c r="H349" s="26" t="s">
        <v>186</v>
      </c>
      <c r="I349" s="14">
        <v>1</v>
      </c>
      <c r="J349" s="13"/>
      <c r="K349" s="27">
        <f>ROUND(K364,2)</f>
        <v>26.32</v>
      </c>
      <c r="L349" s="25" t="s">
        <v>359</v>
      </c>
      <c r="M349" s="24"/>
      <c r="N349" s="24"/>
      <c r="O349" s="24"/>
      <c r="P349" s="24"/>
      <c r="Q349" s="24"/>
      <c r="R349" s="24"/>
      <c r="S349" s="24"/>
      <c r="T349" s="24"/>
      <c r="U349" s="24"/>
      <c r="V349" s="24"/>
      <c r="W349" s="24"/>
      <c r="X349" s="24"/>
      <c r="Y349" s="24"/>
      <c r="Z349" s="24"/>
      <c r="AA349" s="24"/>
    </row>
    <row r="350" spans="1:27" x14ac:dyDescent="0.25">
      <c r="B350" s="20" t="s">
        <v>233</v>
      </c>
    </row>
    <row r="351" spans="1:27" x14ac:dyDescent="0.25">
      <c r="B351" t="s">
        <v>308</v>
      </c>
      <c r="C351" t="s">
        <v>235</v>
      </c>
      <c r="D351" t="s">
        <v>309</v>
      </c>
      <c r="E351" s="28">
        <v>0.08</v>
      </c>
      <c r="F351" t="s">
        <v>237</v>
      </c>
      <c r="G351" t="s">
        <v>191</v>
      </c>
      <c r="H351" s="29">
        <v>35.200000000000003</v>
      </c>
      <c r="I351" t="s">
        <v>192</v>
      </c>
      <c r="J351" s="30">
        <f>ROUND(E351/I349* H351,5)</f>
        <v>2.8159999999999998</v>
      </c>
      <c r="K351" s="31"/>
    </row>
    <row r="352" spans="1:27" x14ac:dyDescent="0.25">
      <c r="B352" t="s">
        <v>312</v>
      </c>
      <c r="C352" t="s">
        <v>235</v>
      </c>
      <c r="D352" t="s">
        <v>313</v>
      </c>
      <c r="E352" s="28">
        <v>0.08</v>
      </c>
      <c r="F352" t="s">
        <v>237</v>
      </c>
      <c r="G352" t="s">
        <v>191</v>
      </c>
      <c r="H352" s="29">
        <v>30.23</v>
      </c>
      <c r="I352" t="s">
        <v>192</v>
      </c>
      <c r="J352" s="30">
        <f>ROUND(E352/I349* H352,5)</f>
        <v>2.4184000000000001</v>
      </c>
      <c r="K352" s="31"/>
    </row>
    <row r="353" spans="1:27" x14ac:dyDescent="0.25">
      <c r="D353" s="32" t="s">
        <v>238</v>
      </c>
      <c r="E353" s="31"/>
      <c r="H353" s="31"/>
      <c r="K353" s="29">
        <f>SUM(J351:J352)</f>
        <v>5.2343999999999999</v>
      </c>
    </row>
    <row r="354" spans="1:27" x14ac:dyDescent="0.25">
      <c r="B354" s="20" t="s">
        <v>200</v>
      </c>
      <c r="E354" s="31"/>
      <c r="H354" s="31"/>
      <c r="K354" s="31"/>
    </row>
    <row r="355" spans="1:27" x14ac:dyDescent="0.25">
      <c r="B355" t="s">
        <v>360</v>
      </c>
      <c r="C355" t="s">
        <v>22</v>
      </c>
      <c r="D355" t="s">
        <v>361</v>
      </c>
      <c r="E355" s="28">
        <v>1</v>
      </c>
      <c r="G355" t="s">
        <v>191</v>
      </c>
      <c r="H355" s="29">
        <v>0.5</v>
      </c>
      <c r="I355" t="s">
        <v>192</v>
      </c>
      <c r="J355" s="30">
        <f>ROUND(E355* H355,5)</f>
        <v>0.5</v>
      </c>
      <c r="K355" s="31"/>
    </row>
    <row r="356" spans="1:27" x14ac:dyDescent="0.25">
      <c r="B356" t="s">
        <v>362</v>
      </c>
      <c r="C356" t="s">
        <v>34</v>
      </c>
      <c r="D356" t="s">
        <v>363</v>
      </c>
      <c r="E356" s="28">
        <v>1.02</v>
      </c>
      <c r="G356" t="s">
        <v>191</v>
      </c>
      <c r="H356" s="29">
        <v>13.75</v>
      </c>
      <c r="I356" t="s">
        <v>192</v>
      </c>
      <c r="J356" s="30">
        <f>ROUND(E356* H356,5)</f>
        <v>14.025</v>
      </c>
      <c r="K356" s="31"/>
    </row>
    <row r="357" spans="1:27" x14ac:dyDescent="0.25">
      <c r="B357" t="s">
        <v>364</v>
      </c>
      <c r="C357" t="s">
        <v>22</v>
      </c>
      <c r="D357" t="s">
        <v>365</v>
      </c>
      <c r="E357" s="28">
        <v>0.3</v>
      </c>
      <c r="G357" t="s">
        <v>191</v>
      </c>
      <c r="H357" s="29">
        <v>7.69</v>
      </c>
      <c r="I357" t="s">
        <v>192</v>
      </c>
      <c r="J357" s="30">
        <f>ROUND(E357* H357,5)</f>
        <v>2.3069999999999999</v>
      </c>
      <c r="K357" s="31"/>
    </row>
    <row r="358" spans="1:27" x14ac:dyDescent="0.25">
      <c r="B358" t="s">
        <v>366</v>
      </c>
      <c r="C358" t="s">
        <v>22</v>
      </c>
      <c r="D358" t="s">
        <v>367</v>
      </c>
      <c r="E358" s="28">
        <v>0.9</v>
      </c>
      <c r="G358" t="s">
        <v>191</v>
      </c>
      <c r="H358" s="29">
        <v>1.98</v>
      </c>
      <c r="I358" t="s">
        <v>192</v>
      </c>
      <c r="J358" s="30">
        <f>ROUND(E358* H358,5)</f>
        <v>1.782</v>
      </c>
      <c r="K358" s="31"/>
    </row>
    <row r="359" spans="1:27" x14ac:dyDescent="0.25">
      <c r="D359" s="32" t="s">
        <v>202</v>
      </c>
      <c r="E359" s="31"/>
      <c r="H359" s="31"/>
      <c r="K359" s="29">
        <f>SUM(J355:J358)</f>
        <v>18.614000000000001</v>
      </c>
    </row>
    <row r="360" spans="1:27" x14ac:dyDescent="0.25">
      <c r="E360" s="31"/>
      <c r="H360" s="31"/>
      <c r="K360" s="31"/>
    </row>
    <row r="361" spans="1:27" x14ac:dyDescent="0.25">
      <c r="D361" s="32" t="s">
        <v>239</v>
      </c>
      <c r="E361" s="31"/>
      <c r="H361" s="31">
        <v>1.5</v>
      </c>
      <c r="I361" t="s">
        <v>196</v>
      </c>
      <c r="J361">
        <f>ROUND(H361/100*K353,5)</f>
        <v>7.8520000000000006E-2</v>
      </c>
      <c r="K361" s="31"/>
    </row>
    <row r="362" spans="1:27" x14ac:dyDescent="0.25">
      <c r="D362" s="32" t="s">
        <v>194</v>
      </c>
      <c r="E362" s="31"/>
      <c r="H362" s="31"/>
      <c r="K362" s="33">
        <f>SUM(J350:J361)</f>
        <v>23.926919999999999</v>
      </c>
    </row>
    <row r="363" spans="1:27" x14ac:dyDescent="0.25">
      <c r="D363" s="32" t="s">
        <v>195</v>
      </c>
      <c r="E363" s="31"/>
      <c r="H363" s="31">
        <v>10</v>
      </c>
      <c r="I363" t="s">
        <v>196</v>
      </c>
      <c r="K363" s="29">
        <f>ROUND(H363/100*K362,5)</f>
        <v>2.39269</v>
      </c>
    </row>
    <row r="364" spans="1:27" x14ac:dyDescent="0.25">
      <c r="D364" s="32" t="s">
        <v>197</v>
      </c>
      <c r="E364" s="31"/>
      <c r="H364" s="31"/>
      <c r="K364" s="33">
        <f>SUM(K362:K363)</f>
        <v>26.319609999999997</v>
      </c>
    </row>
    <row r="366" spans="1:27" ht="45" customHeight="1" x14ac:dyDescent="0.25">
      <c r="A366" s="23" t="s">
        <v>368</v>
      </c>
      <c r="B366" s="23" t="s">
        <v>33</v>
      </c>
      <c r="C366" s="24" t="s">
        <v>34</v>
      </c>
      <c r="D366" s="16" t="s">
        <v>35</v>
      </c>
      <c r="E366" s="15"/>
      <c r="F366" s="15"/>
      <c r="G366" s="24"/>
      <c r="H366" s="26" t="s">
        <v>186</v>
      </c>
      <c r="I366" s="14">
        <v>1</v>
      </c>
      <c r="J366" s="13"/>
      <c r="K366" s="27">
        <f>ROUND(K381,2)</f>
        <v>9</v>
      </c>
      <c r="L366" s="25" t="s">
        <v>369</v>
      </c>
      <c r="M366" s="24"/>
      <c r="N366" s="24"/>
      <c r="O366" s="24"/>
      <c r="P366" s="24"/>
      <c r="Q366" s="24"/>
      <c r="R366" s="24"/>
      <c r="S366" s="24"/>
      <c r="T366" s="24"/>
      <c r="U366" s="24"/>
      <c r="V366" s="24"/>
      <c r="W366" s="24"/>
      <c r="X366" s="24"/>
      <c r="Y366" s="24"/>
      <c r="Z366" s="24"/>
      <c r="AA366" s="24"/>
    </row>
    <row r="367" spans="1:27" x14ac:dyDescent="0.25">
      <c r="B367" s="20" t="s">
        <v>233</v>
      </c>
    </row>
    <row r="368" spans="1:27" x14ac:dyDescent="0.25">
      <c r="B368" t="s">
        <v>312</v>
      </c>
      <c r="C368" t="s">
        <v>235</v>
      </c>
      <c r="D368" t="s">
        <v>313</v>
      </c>
      <c r="E368" s="28">
        <v>0.06</v>
      </c>
      <c r="F368" t="s">
        <v>237</v>
      </c>
      <c r="G368" t="s">
        <v>191</v>
      </c>
      <c r="H368" s="29">
        <v>30.23</v>
      </c>
      <c r="I368" t="s">
        <v>192</v>
      </c>
      <c r="J368" s="30">
        <f>ROUND(E368/I366* H368,5)</f>
        <v>1.8138000000000001</v>
      </c>
      <c r="K368" s="31"/>
    </row>
    <row r="369" spans="1:27" x14ac:dyDescent="0.25">
      <c r="B369" t="s">
        <v>308</v>
      </c>
      <c r="C369" t="s">
        <v>235</v>
      </c>
      <c r="D369" t="s">
        <v>309</v>
      </c>
      <c r="E369" s="28">
        <v>0.06</v>
      </c>
      <c r="F369" t="s">
        <v>237</v>
      </c>
      <c r="G369" t="s">
        <v>191</v>
      </c>
      <c r="H369" s="29">
        <v>35.200000000000003</v>
      </c>
      <c r="I369" t="s">
        <v>192</v>
      </c>
      <c r="J369" s="30">
        <f>ROUND(E369/I366* H369,5)</f>
        <v>2.1120000000000001</v>
      </c>
      <c r="K369" s="31"/>
    </row>
    <row r="370" spans="1:27" x14ac:dyDescent="0.25">
      <c r="D370" s="32" t="s">
        <v>238</v>
      </c>
      <c r="E370" s="31"/>
      <c r="H370" s="31"/>
      <c r="K370" s="29">
        <f>SUM(J368:J369)</f>
        <v>3.9258000000000002</v>
      </c>
    </row>
    <row r="371" spans="1:27" x14ac:dyDescent="0.25">
      <c r="B371" s="20" t="s">
        <v>200</v>
      </c>
      <c r="E371" s="31"/>
      <c r="H371" s="31"/>
      <c r="K371" s="31"/>
    </row>
    <row r="372" spans="1:27" x14ac:dyDescent="0.25">
      <c r="B372" t="s">
        <v>370</v>
      </c>
      <c r="C372" t="s">
        <v>34</v>
      </c>
      <c r="D372" t="s">
        <v>371</v>
      </c>
      <c r="E372" s="28">
        <v>1.02</v>
      </c>
      <c r="G372" t="s">
        <v>191</v>
      </c>
      <c r="H372" s="29">
        <v>2.75</v>
      </c>
      <c r="I372" t="s">
        <v>192</v>
      </c>
      <c r="J372" s="30">
        <f>ROUND(E372* H372,5)</f>
        <v>2.8050000000000002</v>
      </c>
      <c r="K372" s="31"/>
    </row>
    <row r="373" spans="1:27" x14ac:dyDescent="0.25">
      <c r="B373" t="s">
        <v>332</v>
      </c>
      <c r="C373" t="s">
        <v>22</v>
      </c>
      <c r="D373" t="s">
        <v>333</v>
      </c>
      <c r="E373" s="28">
        <v>0.3</v>
      </c>
      <c r="G373" t="s">
        <v>191</v>
      </c>
      <c r="H373" s="29">
        <v>1.24</v>
      </c>
      <c r="I373" t="s">
        <v>192</v>
      </c>
      <c r="J373" s="30">
        <f>ROUND(E373* H373,5)</f>
        <v>0.372</v>
      </c>
      <c r="K373" s="31"/>
    </row>
    <row r="374" spans="1:27" x14ac:dyDescent="0.25">
      <c r="B374" t="s">
        <v>330</v>
      </c>
      <c r="C374" t="s">
        <v>22</v>
      </c>
      <c r="D374" t="s">
        <v>331</v>
      </c>
      <c r="E374" s="28">
        <v>1</v>
      </c>
      <c r="G374" t="s">
        <v>191</v>
      </c>
      <c r="H374" s="29">
        <v>0.19</v>
      </c>
      <c r="I374" t="s">
        <v>192</v>
      </c>
      <c r="J374" s="30">
        <f>ROUND(E374* H374,5)</f>
        <v>0.19</v>
      </c>
      <c r="K374" s="31"/>
    </row>
    <row r="375" spans="1:27" x14ac:dyDescent="0.25">
      <c r="B375" t="s">
        <v>336</v>
      </c>
      <c r="C375" t="s">
        <v>22</v>
      </c>
      <c r="D375" t="s">
        <v>337</v>
      </c>
      <c r="E375" s="28">
        <v>1.05</v>
      </c>
      <c r="G375" t="s">
        <v>191</v>
      </c>
      <c r="H375" s="29">
        <v>0.79</v>
      </c>
      <c r="I375" t="s">
        <v>192</v>
      </c>
      <c r="J375" s="30">
        <f>ROUND(E375* H375,5)</f>
        <v>0.82950000000000002</v>
      </c>
      <c r="K375" s="31"/>
    </row>
    <row r="376" spans="1:27" x14ac:dyDescent="0.25">
      <c r="D376" s="32" t="s">
        <v>202</v>
      </c>
      <c r="E376" s="31"/>
      <c r="H376" s="31"/>
      <c r="K376" s="29">
        <f>SUM(J372:J375)</f>
        <v>4.1965000000000003</v>
      </c>
    </row>
    <row r="377" spans="1:27" x14ac:dyDescent="0.25">
      <c r="E377" s="31"/>
      <c r="H377" s="31"/>
      <c r="K377" s="31"/>
    </row>
    <row r="378" spans="1:27" x14ac:dyDescent="0.25">
      <c r="D378" s="32" t="s">
        <v>239</v>
      </c>
      <c r="E378" s="31"/>
      <c r="H378" s="31">
        <v>1.5</v>
      </c>
      <c r="I378" t="s">
        <v>196</v>
      </c>
      <c r="J378">
        <f>ROUND(H378/100*K370,5)</f>
        <v>5.8889999999999998E-2</v>
      </c>
      <c r="K378" s="31"/>
    </row>
    <row r="379" spans="1:27" x14ac:dyDescent="0.25">
      <c r="D379" s="32" t="s">
        <v>194</v>
      </c>
      <c r="E379" s="31"/>
      <c r="H379" s="31"/>
      <c r="K379" s="33">
        <f>SUM(J367:J378)</f>
        <v>8.1811900000000009</v>
      </c>
    </row>
    <row r="380" spans="1:27" x14ac:dyDescent="0.25">
      <c r="D380" s="32" t="s">
        <v>195</v>
      </c>
      <c r="E380" s="31"/>
      <c r="H380" s="31">
        <v>10</v>
      </c>
      <c r="I380" t="s">
        <v>196</v>
      </c>
      <c r="K380" s="29">
        <f>ROUND(H380/100*K379,5)</f>
        <v>0.81811999999999996</v>
      </c>
    </row>
    <row r="381" spans="1:27" x14ac:dyDescent="0.25">
      <c r="D381" s="32" t="s">
        <v>197</v>
      </c>
      <c r="E381" s="31"/>
      <c r="H381" s="31"/>
      <c r="K381" s="33">
        <f>SUM(K379:K380)</f>
        <v>8.9993100000000013</v>
      </c>
    </row>
    <row r="383" spans="1:27" ht="45" customHeight="1" x14ac:dyDescent="0.25">
      <c r="A383" s="23" t="s">
        <v>372</v>
      </c>
      <c r="B383" s="23" t="s">
        <v>36</v>
      </c>
      <c r="C383" s="24" t="s">
        <v>34</v>
      </c>
      <c r="D383" s="16" t="s">
        <v>37</v>
      </c>
      <c r="E383" s="15"/>
      <c r="F383" s="15"/>
      <c r="G383" s="24"/>
      <c r="H383" s="26" t="s">
        <v>186</v>
      </c>
      <c r="I383" s="14">
        <v>1</v>
      </c>
      <c r="J383" s="13"/>
      <c r="K383" s="27">
        <f>ROUND(K398,2)</f>
        <v>12.28</v>
      </c>
      <c r="L383" s="25" t="s">
        <v>373</v>
      </c>
      <c r="M383" s="24"/>
      <c r="N383" s="24"/>
      <c r="O383" s="24"/>
      <c r="P383" s="24"/>
      <c r="Q383" s="24"/>
      <c r="R383" s="24"/>
      <c r="S383" s="24"/>
      <c r="T383" s="24"/>
      <c r="U383" s="24"/>
      <c r="V383" s="24"/>
      <c r="W383" s="24"/>
      <c r="X383" s="24"/>
      <c r="Y383" s="24"/>
      <c r="Z383" s="24"/>
      <c r="AA383" s="24"/>
    </row>
    <row r="384" spans="1:27" x14ac:dyDescent="0.25">
      <c r="B384" s="20" t="s">
        <v>233</v>
      </c>
    </row>
    <row r="385" spans="1:27" x14ac:dyDescent="0.25">
      <c r="B385" t="s">
        <v>308</v>
      </c>
      <c r="C385" t="s">
        <v>235</v>
      </c>
      <c r="D385" t="s">
        <v>309</v>
      </c>
      <c r="E385" s="28">
        <v>7.0000000000000007E-2</v>
      </c>
      <c r="F385" t="s">
        <v>237</v>
      </c>
      <c r="G385" t="s">
        <v>191</v>
      </c>
      <c r="H385" s="29">
        <v>35.200000000000003</v>
      </c>
      <c r="I385" t="s">
        <v>192</v>
      </c>
      <c r="J385" s="30">
        <f>ROUND(E385/I383* H385,5)</f>
        <v>2.464</v>
      </c>
      <c r="K385" s="31"/>
    </row>
    <row r="386" spans="1:27" x14ac:dyDescent="0.25">
      <c r="B386" t="s">
        <v>312</v>
      </c>
      <c r="C386" t="s">
        <v>235</v>
      </c>
      <c r="D386" t="s">
        <v>313</v>
      </c>
      <c r="E386" s="28">
        <v>7.0000000000000007E-2</v>
      </c>
      <c r="F386" t="s">
        <v>237</v>
      </c>
      <c r="G386" t="s">
        <v>191</v>
      </c>
      <c r="H386" s="29">
        <v>30.23</v>
      </c>
      <c r="I386" t="s">
        <v>192</v>
      </c>
      <c r="J386" s="30">
        <f>ROUND(E386/I383* H386,5)</f>
        <v>2.1160999999999999</v>
      </c>
      <c r="K386" s="31"/>
    </row>
    <row r="387" spans="1:27" x14ac:dyDescent="0.25">
      <c r="D387" s="32" t="s">
        <v>238</v>
      </c>
      <c r="E387" s="31"/>
      <c r="H387" s="31"/>
      <c r="K387" s="29">
        <f>SUM(J385:J386)</f>
        <v>4.5800999999999998</v>
      </c>
    </row>
    <row r="388" spans="1:27" x14ac:dyDescent="0.25">
      <c r="B388" s="20" t="s">
        <v>200</v>
      </c>
      <c r="E388" s="31"/>
      <c r="H388" s="31"/>
      <c r="K388" s="31"/>
    </row>
    <row r="389" spans="1:27" x14ac:dyDescent="0.25">
      <c r="B389" t="s">
        <v>346</v>
      </c>
      <c r="C389" t="s">
        <v>22</v>
      </c>
      <c r="D389" t="s">
        <v>347</v>
      </c>
      <c r="E389" s="28">
        <v>1</v>
      </c>
      <c r="G389" t="s">
        <v>191</v>
      </c>
      <c r="H389" s="29">
        <v>0.27</v>
      </c>
      <c r="I389" t="s">
        <v>192</v>
      </c>
      <c r="J389" s="30">
        <f>ROUND(E389* H389,5)</f>
        <v>0.27</v>
      </c>
      <c r="K389" s="31"/>
    </row>
    <row r="390" spans="1:27" x14ac:dyDescent="0.25">
      <c r="B390" t="s">
        <v>342</v>
      </c>
      <c r="C390" t="s">
        <v>22</v>
      </c>
      <c r="D390" t="s">
        <v>343</v>
      </c>
      <c r="E390" s="28">
        <v>0.3</v>
      </c>
      <c r="G390" t="s">
        <v>191</v>
      </c>
      <c r="H390" s="29">
        <v>2.2000000000000002</v>
      </c>
      <c r="I390" t="s">
        <v>192</v>
      </c>
      <c r="J390" s="30">
        <f>ROUND(E390* H390,5)</f>
        <v>0.66</v>
      </c>
      <c r="K390" s="31"/>
    </row>
    <row r="391" spans="1:27" x14ac:dyDescent="0.25">
      <c r="B391" t="s">
        <v>344</v>
      </c>
      <c r="C391" t="s">
        <v>22</v>
      </c>
      <c r="D391" t="s">
        <v>345</v>
      </c>
      <c r="E391" s="28">
        <v>0.95</v>
      </c>
      <c r="G391" t="s">
        <v>191</v>
      </c>
      <c r="H391" s="29">
        <v>1.06</v>
      </c>
      <c r="I391" t="s">
        <v>192</v>
      </c>
      <c r="J391" s="30">
        <f>ROUND(E391* H391,5)</f>
        <v>1.0069999999999999</v>
      </c>
      <c r="K391" s="31"/>
    </row>
    <row r="392" spans="1:27" x14ac:dyDescent="0.25">
      <c r="B392" t="s">
        <v>374</v>
      </c>
      <c r="C392" t="s">
        <v>34</v>
      </c>
      <c r="D392" t="s">
        <v>375</v>
      </c>
      <c r="E392" s="28">
        <v>1.02</v>
      </c>
      <c r="G392" t="s">
        <v>191</v>
      </c>
      <c r="H392" s="29">
        <v>4.49</v>
      </c>
      <c r="I392" t="s">
        <v>192</v>
      </c>
      <c r="J392" s="30">
        <f>ROUND(E392* H392,5)</f>
        <v>4.5797999999999996</v>
      </c>
      <c r="K392" s="31"/>
    </row>
    <row r="393" spans="1:27" x14ac:dyDescent="0.25">
      <c r="D393" s="32" t="s">
        <v>202</v>
      </c>
      <c r="E393" s="31"/>
      <c r="H393" s="31"/>
      <c r="K393" s="29">
        <f>SUM(J389:J392)</f>
        <v>6.5167999999999999</v>
      </c>
    </row>
    <row r="394" spans="1:27" x14ac:dyDescent="0.25">
      <c r="E394" s="31"/>
      <c r="H394" s="31"/>
      <c r="K394" s="31"/>
    </row>
    <row r="395" spans="1:27" x14ac:dyDescent="0.25">
      <c r="D395" s="32" t="s">
        <v>239</v>
      </c>
      <c r="E395" s="31"/>
      <c r="H395" s="31">
        <v>1.5</v>
      </c>
      <c r="I395" t="s">
        <v>196</v>
      </c>
      <c r="J395">
        <f>ROUND(H395/100*K387,5)</f>
        <v>6.8699999999999997E-2</v>
      </c>
      <c r="K395" s="31"/>
    </row>
    <row r="396" spans="1:27" x14ac:dyDescent="0.25">
      <c r="D396" s="32" t="s">
        <v>194</v>
      </c>
      <c r="E396" s="31"/>
      <c r="H396" s="31"/>
      <c r="K396" s="33">
        <f>SUM(J384:J395)</f>
        <v>11.165599999999998</v>
      </c>
    </row>
    <row r="397" spans="1:27" x14ac:dyDescent="0.25">
      <c r="D397" s="32" t="s">
        <v>195</v>
      </c>
      <c r="E397" s="31"/>
      <c r="H397" s="31">
        <v>10</v>
      </c>
      <c r="I397" t="s">
        <v>196</v>
      </c>
      <c r="K397" s="29">
        <f>ROUND(H397/100*K396,5)</f>
        <v>1.11656</v>
      </c>
    </row>
    <row r="398" spans="1:27" x14ac:dyDescent="0.25">
      <c r="D398" s="32" t="s">
        <v>197</v>
      </c>
      <c r="E398" s="31"/>
      <c r="H398" s="31"/>
      <c r="K398" s="33">
        <f>SUM(K396:K397)</f>
        <v>12.282159999999998</v>
      </c>
    </row>
    <row r="400" spans="1:27" ht="45" customHeight="1" x14ac:dyDescent="0.25">
      <c r="A400" s="23" t="s">
        <v>376</v>
      </c>
      <c r="B400" s="23" t="s">
        <v>38</v>
      </c>
      <c r="C400" s="24" t="s">
        <v>34</v>
      </c>
      <c r="D400" s="16" t="s">
        <v>39</v>
      </c>
      <c r="E400" s="15"/>
      <c r="F400" s="15"/>
      <c r="G400" s="24"/>
      <c r="H400" s="26" t="s">
        <v>186</v>
      </c>
      <c r="I400" s="14">
        <v>1</v>
      </c>
      <c r="J400" s="13"/>
      <c r="K400" s="27">
        <f>ROUND(K415,2)</f>
        <v>17</v>
      </c>
      <c r="L400" s="25" t="s">
        <v>377</v>
      </c>
      <c r="M400" s="24"/>
      <c r="N400" s="24"/>
      <c r="O400" s="24"/>
      <c r="P400" s="24"/>
      <c r="Q400" s="24"/>
      <c r="R400" s="24"/>
      <c r="S400" s="24"/>
      <c r="T400" s="24"/>
      <c r="U400" s="24"/>
      <c r="V400" s="24"/>
      <c r="W400" s="24"/>
      <c r="X400" s="24"/>
      <c r="Y400" s="24"/>
      <c r="Z400" s="24"/>
      <c r="AA400" s="24"/>
    </row>
    <row r="401" spans="2:11" x14ac:dyDescent="0.25">
      <c r="B401" s="20" t="s">
        <v>233</v>
      </c>
    </row>
    <row r="402" spans="2:11" x14ac:dyDescent="0.25">
      <c r="B402" t="s">
        <v>308</v>
      </c>
      <c r="C402" t="s">
        <v>235</v>
      </c>
      <c r="D402" t="s">
        <v>309</v>
      </c>
      <c r="E402" s="28">
        <v>7.4999999999999997E-2</v>
      </c>
      <c r="F402" t="s">
        <v>237</v>
      </c>
      <c r="G402" t="s">
        <v>191</v>
      </c>
      <c r="H402" s="29">
        <v>35.200000000000003</v>
      </c>
      <c r="I402" t="s">
        <v>192</v>
      </c>
      <c r="J402" s="30">
        <f>ROUND(E402/I400* H402,5)</f>
        <v>2.64</v>
      </c>
      <c r="K402" s="31"/>
    </row>
    <row r="403" spans="2:11" x14ac:dyDescent="0.25">
      <c r="B403" t="s">
        <v>312</v>
      </c>
      <c r="C403" t="s">
        <v>235</v>
      </c>
      <c r="D403" t="s">
        <v>313</v>
      </c>
      <c r="E403" s="28">
        <v>7.4999999999999997E-2</v>
      </c>
      <c r="F403" t="s">
        <v>237</v>
      </c>
      <c r="G403" t="s">
        <v>191</v>
      </c>
      <c r="H403" s="29">
        <v>30.23</v>
      </c>
      <c r="I403" t="s">
        <v>192</v>
      </c>
      <c r="J403" s="30">
        <f>ROUND(E403/I400* H403,5)</f>
        <v>2.2672500000000002</v>
      </c>
      <c r="K403" s="31"/>
    </row>
    <row r="404" spans="2:11" x14ac:dyDescent="0.25">
      <c r="D404" s="32" t="s">
        <v>238</v>
      </c>
      <c r="E404" s="31"/>
      <c r="H404" s="31"/>
      <c r="K404" s="29">
        <f>SUM(J402:J403)</f>
        <v>4.9072500000000003</v>
      </c>
    </row>
    <row r="405" spans="2:11" x14ac:dyDescent="0.25">
      <c r="B405" s="20" t="s">
        <v>200</v>
      </c>
      <c r="E405" s="31"/>
      <c r="H405" s="31"/>
      <c r="K405" s="31"/>
    </row>
    <row r="406" spans="2:11" x14ac:dyDescent="0.25">
      <c r="B406" t="s">
        <v>352</v>
      </c>
      <c r="C406" t="s">
        <v>22</v>
      </c>
      <c r="D406" t="s">
        <v>353</v>
      </c>
      <c r="E406" s="28">
        <v>0.85</v>
      </c>
      <c r="G406" t="s">
        <v>191</v>
      </c>
      <c r="H406" s="29">
        <v>1.46</v>
      </c>
      <c r="I406" t="s">
        <v>192</v>
      </c>
      <c r="J406" s="30">
        <f>ROUND(E406* H406,5)</f>
        <v>1.2410000000000001</v>
      </c>
      <c r="K406" s="31"/>
    </row>
    <row r="407" spans="2:11" x14ac:dyDescent="0.25">
      <c r="B407" t="s">
        <v>350</v>
      </c>
      <c r="C407" t="s">
        <v>22</v>
      </c>
      <c r="D407" t="s">
        <v>351</v>
      </c>
      <c r="E407" s="28">
        <v>1</v>
      </c>
      <c r="G407" t="s">
        <v>191</v>
      </c>
      <c r="H407" s="29">
        <v>0.39</v>
      </c>
      <c r="I407" t="s">
        <v>192</v>
      </c>
      <c r="J407" s="30">
        <f>ROUND(E407* H407,5)</f>
        <v>0.39</v>
      </c>
      <c r="K407" s="31"/>
    </row>
    <row r="408" spans="2:11" x14ac:dyDescent="0.25">
      <c r="B408" t="s">
        <v>378</v>
      </c>
      <c r="C408" t="s">
        <v>34</v>
      </c>
      <c r="D408" t="s">
        <v>379</v>
      </c>
      <c r="E408" s="28">
        <v>1.02</v>
      </c>
      <c r="G408" t="s">
        <v>191</v>
      </c>
      <c r="H408" s="29">
        <v>7.26</v>
      </c>
      <c r="I408" t="s">
        <v>192</v>
      </c>
      <c r="J408" s="30">
        <f>ROUND(E408* H408,5)</f>
        <v>7.4051999999999998</v>
      </c>
      <c r="K408" s="31"/>
    </row>
    <row r="409" spans="2:11" x14ac:dyDescent="0.25">
      <c r="B409" t="s">
        <v>356</v>
      </c>
      <c r="C409" t="s">
        <v>22</v>
      </c>
      <c r="D409" t="s">
        <v>357</v>
      </c>
      <c r="E409" s="28">
        <v>0.3</v>
      </c>
      <c r="G409" t="s">
        <v>191</v>
      </c>
      <c r="H409" s="29">
        <v>4.78</v>
      </c>
      <c r="I409" t="s">
        <v>192</v>
      </c>
      <c r="J409" s="30">
        <f>ROUND(E409* H409,5)</f>
        <v>1.4339999999999999</v>
      </c>
      <c r="K409" s="31"/>
    </row>
    <row r="410" spans="2:11" x14ac:dyDescent="0.25">
      <c r="D410" s="32" t="s">
        <v>202</v>
      </c>
      <c r="E410" s="31"/>
      <c r="H410" s="31"/>
      <c r="K410" s="29">
        <f>SUM(J406:J409)</f>
        <v>10.4702</v>
      </c>
    </row>
    <row r="411" spans="2:11" x14ac:dyDescent="0.25">
      <c r="E411" s="31"/>
      <c r="H411" s="31"/>
      <c r="K411" s="31"/>
    </row>
    <row r="412" spans="2:11" x14ac:dyDescent="0.25">
      <c r="D412" s="32" t="s">
        <v>239</v>
      </c>
      <c r="E412" s="31"/>
      <c r="H412" s="31">
        <v>1.5</v>
      </c>
      <c r="I412" t="s">
        <v>196</v>
      </c>
      <c r="J412">
        <f>ROUND(H412/100*K404,5)</f>
        <v>7.3609999999999995E-2</v>
      </c>
      <c r="K412" s="31"/>
    </row>
    <row r="413" spans="2:11" x14ac:dyDescent="0.25">
      <c r="D413" s="32" t="s">
        <v>194</v>
      </c>
      <c r="E413" s="31"/>
      <c r="H413" s="31"/>
      <c r="K413" s="33">
        <f>SUM(J401:J412)</f>
        <v>15.45106</v>
      </c>
    </row>
    <row r="414" spans="2:11" x14ac:dyDescent="0.25">
      <c r="D414" s="32" t="s">
        <v>195</v>
      </c>
      <c r="E414" s="31"/>
      <c r="H414" s="31">
        <v>10</v>
      </c>
      <c r="I414" t="s">
        <v>196</v>
      </c>
      <c r="K414" s="29">
        <f>ROUND(H414/100*K413,5)</f>
        <v>1.54511</v>
      </c>
    </row>
    <row r="415" spans="2:11" x14ac:dyDescent="0.25">
      <c r="D415" s="32" t="s">
        <v>197</v>
      </c>
      <c r="E415" s="31"/>
      <c r="H415" s="31"/>
      <c r="K415" s="33">
        <f>SUM(K413:K414)</f>
        <v>16.996169999999999</v>
      </c>
    </row>
    <row r="417" spans="1:27" ht="45" customHeight="1" x14ac:dyDescent="0.25">
      <c r="A417" s="23" t="s">
        <v>380</v>
      </c>
      <c r="B417" s="23" t="s">
        <v>40</v>
      </c>
      <c r="C417" s="24" t="s">
        <v>34</v>
      </c>
      <c r="D417" s="16" t="s">
        <v>41</v>
      </c>
      <c r="E417" s="15"/>
      <c r="F417" s="15"/>
      <c r="G417" s="24"/>
      <c r="H417" s="26" t="s">
        <v>186</v>
      </c>
      <c r="I417" s="14">
        <v>1</v>
      </c>
      <c r="J417" s="13"/>
      <c r="K417" s="27">
        <f>ROUND(K432,2)</f>
        <v>23.31</v>
      </c>
      <c r="L417" s="25" t="s">
        <v>381</v>
      </c>
      <c r="M417" s="24"/>
      <c r="N417" s="24"/>
      <c r="O417" s="24"/>
      <c r="P417" s="24"/>
      <c r="Q417" s="24"/>
      <c r="R417" s="24"/>
      <c r="S417" s="24"/>
      <c r="T417" s="24"/>
      <c r="U417" s="24"/>
      <c r="V417" s="24"/>
      <c r="W417" s="24"/>
      <c r="X417" s="24"/>
      <c r="Y417" s="24"/>
      <c r="Z417" s="24"/>
      <c r="AA417" s="24"/>
    </row>
    <row r="418" spans="1:27" x14ac:dyDescent="0.25">
      <c r="B418" s="20" t="s">
        <v>233</v>
      </c>
    </row>
    <row r="419" spans="1:27" x14ac:dyDescent="0.25">
      <c r="B419" t="s">
        <v>308</v>
      </c>
      <c r="C419" t="s">
        <v>235</v>
      </c>
      <c r="D419" t="s">
        <v>309</v>
      </c>
      <c r="E419" s="28">
        <v>0.08</v>
      </c>
      <c r="F419" t="s">
        <v>237</v>
      </c>
      <c r="G419" t="s">
        <v>191</v>
      </c>
      <c r="H419" s="29">
        <v>35.200000000000003</v>
      </c>
      <c r="I419" t="s">
        <v>192</v>
      </c>
      <c r="J419" s="30">
        <f>ROUND(E419/I417* H419,5)</f>
        <v>2.8159999999999998</v>
      </c>
      <c r="K419" s="31"/>
    </row>
    <row r="420" spans="1:27" x14ac:dyDescent="0.25">
      <c r="B420" t="s">
        <v>312</v>
      </c>
      <c r="C420" t="s">
        <v>235</v>
      </c>
      <c r="D420" t="s">
        <v>313</v>
      </c>
      <c r="E420" s="28">
        <v>0.08</v>
      </c>
      <c r="F420" t="s">
        <v>237</v>
      </c>
      <c r="G420" t="s">
        <v>191</v>
      </c>
      <c r="H420" s="29">
        <v>30.23</v>
      </c>
      <c r="I420" t="s">
        <v>192</v>
      </c>
      <c r="J420" s="30">
        <f>ROUND(E420/I417* H420,5)</f>
        <v>2.4184000000000001</v>
      </c>
      <c r="K420" s="31"/>
    </row>
    <row r="421" spans="1:27" x14ac:dyDescent="0.25">
      <c r="D421" s="32" t="s">
        <v>238</v>
      </c>
      <c r="E421" s="31"/>
      <c r="H421" s="31"/>
      <c r="K421" s="29">
        <f>SUM(J419:J420)</f>
        <v>5.2343999999999999</v>
      </c>
    </row>
    <row r="422" spans="1:27" x14ac:dyDescent="0.25">
      <c r="B422" s="20" t="s">
        <v>200</v>
      </c>
      <c r="E422" s="31"/>
      <c r="H422" s="31"/>
      <c r="K422" s="31"/>
    </row>
    <row r="423" spans="1:27" x14ac:dyDescent="0.25">
      <c r="B423" t="s">
        <v>366</v>
      </c>
      <c r="C423" t="s">
        <v>22</v>
      </c>
      <c r="D423" t="s">
        <v>367</v>
      </c>
      <c r="E423" s="28">
        <v>0.7</v>
      </c>
      <c r="G423" t="s">
        <v>191</v>
      </c>
      <c r="H423" s="29">
        <v>1.98</v>
      </c>
      <c r="I423" t="s">
        <v>192</v>
      </c>
      <c r="J423" s="30">
        <f>ROUND(E423* H423,5)</f>
        <v>1.3859999999999999</v>
      </c>
      <c r="K423" s="31"/>
    </row>
    <row r="424" spans="1:27" x14ac:dyDescent="0.25">
      <c r="B424" t="s">
        <v>382</v>
      </c>
      <c r="C424" t="s">
        <v>34</v>
      </c>
      <c r="D424" t="s">
        <v>383</v>
      </c>
      <c r="E424" s="28">
        <v>1.02</v>
      </c>
      <c r="G424" t="s">
        <v>191</v>
      </c>
      <c r="H424" s="29">
        <v>11.46</v>
      </c>
      <c r="I424" t="s">
        <v>192</v>
      </c>
      <c r="J424" s="30">
        <f>ROUND(E424* H424,5)</f>
        <v>11.6892</v>
      </c>
      <c r="K424" s="31"/>
    </row>
    <row r="425" spans="1:27" x14ac:dyDescent="0.25">
      <c r="B425" t="s">
        <v>364</v>
      </c>
      <c r="C425" t="s">
        <v>22</v>
      </c>
      <c r="D425" t="s">
        <v>365</v>
      </c>
      <c r="E425" s="28">
        <v>0.3</v>
      </c>
      <c r="G425" t="s">
        <v>191</v>
      </c>
      <c r="H425" s="29">
        <v>7.69</v>
      </c>
      <c r="I425" t="s">
        <v>192</v>
      </c>
      <c r="J425" s="30">
        <f>ROUND(E425* H425,5)</f>
        <v>2.3069999999999999</v>
      </c>
      <c r="K425" s="31"/>
    </row>
    <row r="426" spans="1:27" x14ac:dyDescent="0.25">
      <c r="B426" t="s">
        <v>360</v>
      </c>
      <c r="C426" t="s">
        <v>22</v>
      </c>
      <c r="D426" t="s">
        <v>361</v>
      </c>
      <c r="E426" s="28">
        <v>1</v>
      </c>
      <c r="G426" t="s">
        <v>191</v>
      </c>
      <c r="H426" s="29">
        <v>0.5</v>
      </c>
      <c r="I426" t="s">
        <v>192</v>
      </c>
      <c r="J426" s="30">
        <f>ROUND(E426* H426,5)</f>
        <v>0.5</v>
      </c>
      <c r="K426" s="31"/>
    </row>
    <row r="427" spans="1:27" x14ac:dyDescent="0.25">
      <c r="D427" s="32" t="s">
        <v>202</v>
      </c>
      <c r="E427" s="31"/>
      <c r="H427" s="31"/>
      <c r="K427" s="29">
        <f>SUM(J423:J426)</f>
        <v>15.882199999999999</v>
      </c>
    </row>
    <row r="428" spans="1:27" x14ac:dyDescent="0.25">
      <c r="E428" s="31"/>
      <c r="H428" s="31"/>
      <c r="K428" s="31"/>
    </row>
    <row r="429" spans="1:27" x14ac:dyDescent="0.25">
      <c r="D429" s="32" t="s">
        <v>239</v>
      </c>
      <c r="E429" s="31"/>
      <c r="H429" s="31">
        <v>1.5</v>
      </c>
      <c r="I429" t="s">
        <v>196</v>
      </c>
      <c r="J429">
        <f>ROUND(H429/100*K421,5)</f>
        <v>7.8520000000000006E-2</v>
      </c>
      <c r="K429" s="31"/>
    </row>
    <row r="430" spans="1:27" x14ac:dyDescent="0.25">
      <c r="D430" s="32" t="s">
        <v>194</v>
      </c>
      <c r="E430" s="31"/>
      <c r="H430" s="31"/>
      <c r="K430" s="33">
        <f>SUM(J418:J429)</f>
        <v>21.195119999999999</v>
      </c>
    </row>
    <row r="431" spans="1:27" x14ac:dyDescent="0.25">
      <c r="D431" s="32" t="s">
        <v>195</v>
      </c>
      <c r="E431" s="31"/>
      <c r="H431" s="31">
        <v>10</v>
      </c>
      <c r="I431" t="s">
        <v>196</v>
      </c>
      <c r="K431" s="29">
        <f>ROUND(H431/100*K430,5)</f>
        <v>2.11951</v>
      </c>
    </row>
    <row r="432" spans="1:27" x14ac:dyDescent="0.25">
      <c r="D432" s="32" t="s">
        <v>197</v>
      </c>
      <c r="E432" s="31"/>
      <c r="H432" s="31"/>
      <c r="K432" s="33">
        <f>SUM(K430:K431)</f>
        <v>23.314630000000001</v>
      </c>
    </row>
    <row r="434" spans="1:27" ht="45" customHeight="1" x14ac:dyDescent="0.25">
      <c r="A434" s="23" t="s">
        <v>384</v>
      </c>
      <c r="B434" s="23" t="s">
        <v>42</v>
      </c>
      <c r="C434" s="24" t="s">
        <v>34</v>
      </c>
      <c r="D434" s="16" t="s">
        <v>43</v>
      </c>
      <c r="E434" s="15"/>
      <c r="F434" s="15"/>
      <c r="G434" s="24"/>
      <c r="H434" s="26" t="s">
        <v>186</v>
      </c>
      <c r="I434" s="14">
        <v>1</v>
      </c>
      <c r="J434" s="13"/>
      <c r="K434" s="27">
        <f>ROUND(K449,2)</f>
        <v>29.1</v>
      </c>
      <c r="L434" s="25" t="s">
        <v>385</v>
      </c>
      <c r="M434" s="24"/>
      <c r="N434" s="24"/>
      <c r="O434" s="24"/>
      <c r="P434" s="24"/>
      <c r="Q434" s="24"/>
      <c r="R434" s="24"/>
      <c r="S434" s="24"/>
      <c r="T434" s="24"/>
      <c r="U434" s="24"/>
      <c r="V434" s="24"/>
      <c r="W434" s="24"/>
      <c r="X434" s="24"/>
      <c r="Y434" s="24"/>
      <c r="Z434" s="24"/>
      <c r="AA434" s="24"/>
    </row>
    <row r="435" spans="1:27" x14ac:dyDescent="0.25">
      <c r="B435" s="20" t="s">
        <v>233</v>
      </c>
    </row>
    <row r="436" spans="1:27" x14ac:dyDescent="0.25">
      <c r="B436" t="s">
        <v>312</v>
      </c>
      <c r="C436" t="s">
        <v>235</v>
      </c>
      <c r="D436" t="s">
        <v>313</v>
      </c>
      <c r="E436" s="28">
        <v>0.1</v>
      </c>
      <c r="F436" t="s">
        <v>237</v>
      </c>
      <c r="G436" t="s">
        <v>191</v>
      </c>
      <c r="H436" s="29">
        <v>30.23</v>
      </c>
      <c r="I436" t="s">
        <v>192</v>
      </c>
      <c r="J436" s="30">
        <f>ROUND(E436/I434* H436,5)</f>
        <v>3.0230000000000001</v>
      </c>
      <c r="K436" s="31"/>
    </row>
    <row r="437" spans="1:27" x14ac:dyDescent="0.25">
      <c r="B437" t="s">
        <v>308</v>
      </c>
      <c r="C437" t="s">
        <v>235</v>
      </c>
      <c r="D437" t="s">
        <v>309</v>
      </c>
      <c r="E437" s="28">
        <v>0.1</v>
      </c>
      <c r="F437" t="s">
        <v>237</v>
      </c>
      <c r="G437" t="s">
        <v>191</v>
      </c>
      <c r="H437" s="29">
        <v>35.200000000000003</v>
      </c>
      <c r="I437" t="s">
        <v>192</v>
      </c>
      <c r="J437" s="30">
        <f>ROUND(E437/I434* H437,5)</f>
        <v>3.52</v>
      </c>
      <c r="K437" s="31"/>
    </row>
    <row r="438" spans="1:27" x14ac:dyDescent="0.25">
      <c r="D438" s="32" t="s">
        <v>238</v>
      </c>
      <c r="E438" s="31"/>
      <c r="H438" s="31"/>
      <c r="K438" s="29">
        <f>SUM(J436:J437)</f>
        <v>6.5430000000000001</v>
      </c>
    </row>
    <row r="439" spans="1:27" x14ac:dyDescent="0.25">
      <c r="B439" s="20" t="s">
        <v>200</v>
      </c>
      <c r="E439" s="31"/>
      <c r="H439" s="31"/>
      <c r="K439" s="31"/>
    </row>
    <row r="440" spans="1:27" x14ac:dyDescent="0.25">
      <c r="B440" t="s">
        <v>386</v>
      </c>
      <c r="C440" t="s">
        <v>22</v>
      </c>
      <c r="D440" t="s">
        <v>387</v>
      </c>
      <c r="E440" s="28">
        <v>0.66</v>
      </c>
      <c r="G440" t="s">
        <v>191</v>
      </c>
      <c r="H440" s="29">
        <v>1</v>
      </c>
      <c r="I440" t="s">
        <v>192</v>
      </c>
      <c r="J440" s="30">
        <f>ROUND(E440* H440,5)</f>
        <v>0.66</v>
      </c>
      <c r="K440" s="31"/>
    </row>
    <row r="441" spans="1:27" x14ac:dyDescent="0.25">
      <c r="B441" t="s">
        <v>388</v>
      </c>
      <c r="C441" t="s">
        <v>22</v>
      </c>
      <c r="D441" t="s">
        <v>389</v>
      </c>
      <c r="E441" s="28">
        <v>0.3</v>
      </c>
      <c r="G441" t="s">
        <v>191</v>
      </c>
      <c r="H441" s="29">
        <v>10.58</v>
      </c>
      <c r="I441" t="s">
        <v>192</v>
      </c>
      <c r="J441" s="30">
        <f>ROUND(E441* H441,5)</f>
        <v>3.1739999999999999</v>
      </c>
      <c r="K441" s="31"/>
    </row>
    <row r="442" spans="1:27" x14ac:dyDescent="0.25">
      <c r="B442" t="s">
        <v>390</v>
      </c>
      <c r="C442" t="s">
        <v>22</v>
      </c>
      <c r="D442" t="s">
        <v>391</v>
      </c>
      <c r="E442" s="28">
        <v>1</v>
      </c>
      <c r="G442" t="s">
        <v>191</v>
      </c>
      <c r="H442" s="29">
        <v>0.6</v>
      </c>
      <c r="I442" t="s">
        <v>192</v>
      </c>
      <c r="J442" s="30">
        <f>ROUND(E442* H442,5)</f>
        <v>0.6</v>
      </c>
      <c r="K442" s="31"/>
    </row>
    <row r="443" spans="1:27" x14ac:dyDescent="0.25">
      <c r="B443" t="s">
        <v>392</v>
      </c>
      <c r="C443" t="s">
        <v>34</v>
      </c>
      <c r="D443" t="s">
        <v>393</v>
      </c>
      <c r="E443" s="28">
        <v>1.02</v>
      </c>
      <c r="G443" t="s">
        <v>191</v>
      </c>
      <c r="H443" s="29">
        <v>15.08</v>
      </c>
      <c r="I443" t="s">
        <v>192</v>
      </c>
      <c r="J443" s="30">
        <f>ROUND(E443* H443,5)</f>
        <v>15.381600000000001</v>
      </c>
      <c r="K443" s="31"/>
    </row>
    <row r="444" spans="1:27" x14ac:dyDescent="0.25">
      <c r="D444" s="32" t="s">
        <v>202</v>
      </c>
      <c r="E444" s="31"/>
      <c r="H444" s="31"/>
      <c r="K444" s="29">
        <f>SUM(J440:J443)</f>
        <v>19.8156</v>
      </c>
    </row>
    <row r="445" spans="1:27" x14ac:dyDescent="0.25">
      <c r="E445" s="31"/>
      <c r="H445" s="31"/>
      <c r="K445" s="31"/>
    </row>
    <row r="446" spans="1:27" x14ac:dyDescent="0.25">
      <c r="D446" s="32" t="s">
        <v>239</v>
      </c>
      <c r="E446" s="31"/>
      <c r="H446" s="31">
        <v>1.5</v>
      </c>
      <c r="I446" t="s">
        <v>196</v>
      </c>
      <c r="J446">
        <f>ROUND(H446/100*K438,5)</f>
        <v>9.8150000000000001E-2</v>
      </c>
      <c r="K446" s="31"/>
    </row>
    <row r="447" spans="1:27" x14ac:dyDescent="0.25">
      <c r="D447" s="32" t="s">
        <v>194</v>
      </c>
      <c r="E447" s="31"/>
      <c r="H447" s="31"/>
      <c r="K447" s="33">
        <f>SUM(J435:J446)</f>
        <v>26.456750000000003</v>
      </c>
    </row>
    <row r="448" spans="1:27" x14ac:dyDescent="0.25">
      <c r="D448" s="32" t="s">
        <v>195</v>
      </c>
      <c r="E448" s="31"/>
      <c r="H448" s="31">
        <v>10</v>
      </c>
      <c r="I448" t="s">
        <v>196</v>
      </c>
      <c r="K448" s="29">
        <f>ROUND(H448/100*K447,5)</f>
        <v>2.64568</v>
      </c>
    </row>
    <row r="449" spans="1:27" x14ac:dyDescent="0.25">
      <c r="D449" s="32" t="s">
        <v>197</v>
      </c>
      <c r="E449" s="31"/>
      <c r="H449" s="31"/>
      <c r="K449" s="33">
        <f>SUM(K447:K448)</f>
        <v>29.102430000000002</v>
      </c>
    </row>
    <row r="451" spans="1:27" ht="45" customHeight="1" x14ac:dyDescent="0.25">
      <c r="A451" s="23" t="s">
        <v>394</v>
      </c>
      <c r="B451" s="23" t="s">
        <v>61</v>
      </c>
      <c r="C451" s="24" t="s">
        <v>34</v>
      </c>
      <c r="D451" s="16" t="s">
        <v>62</v>
      </c>
      <c r="E451" s="15"/>
      <c r="F451" s="15"/>
      <c r="G451" s="24"/>
      <c r="H451" s="26" t="s">
        <v>186</v>
      </c>
      <c r="I451" s="14">
        <v>1</v>
      </c>
      <c r="J451" s="13"/>
      <c r="K451" s="27">
        <f>ROUND(K464,2)</f>
        <v>17.559999999999999</v>
      </c>
      <c r="L451" s="25" t="s">
        <v>395</v>
      </c>
      <c r="M451" s="24"/>
      <c r="N451" s="24"/>
      <c r="O451" s="24"/>
      <c r="P451" s="24"/>
      <c r="Q451" s="24"/>
      <c r="R451" s="24"/>
      <c r="S451" s="24"/>
      <c r="T451" s="24"/>
      <c r="U451" s="24"/>
      <c r="V451" s="24"/>
      <c r="W451" s="24"/>
      <c r="X451" s="24"/>
      <c r="Y451" s="24"/>
      <c r="Z451" s="24"/>
      <c r="AA451" s="24"/>
    </row>
    <row r="452" spans="1:27" x14ac:dyDescent="0.25">
      <c r="B452" s="20" t="s">
        <v>233</v>
      </c>
    </row>
    <row r="453" spans="1:27" x14ac:dyDescent="0.25">
      <c r="B453" t="s">
        <v>308</v>
      </c>
      <c r="C453" t="s">
        <v>235</v>
      </c>
      <c r="D453" t="s">
        <v>309</v>
      </c>
      <c r="E453" s="28">
        <v>0.13</v>
      </c>
      <c r="F453" t="s">
        <v>237</v>
      </c>
      <c r="G453" t="s">
        <v>191</v>
      </c>
      <c r="H453" s="29">
        <v>35.200000000000003</v>
      </c>
      <c r="I453" t="s">
        <v>192</v>
      </c>
      <c r="J453" s="30">
        <f>ROUND(E453/I451* H453,5)</f>
        <v>4.5759999999999996</v>
      </c>
      <c r="K453" s="31"/>
    </row>
    <row r="454" spans="1:27" x14ac:dyDescent="0.25">
      <c r="B454" t="s">
        <v>312</v>
      </c>
      <c r="C454" t="s">
        <v>235</v>
      </c>
      <c r="D454" t="s">
        <v>313</v>
      </c>
      <c r="E454" s="28">
        <v>0.13</v>
      </c>
      <c r="F454" t="s">
        <v>237</v>
      </c>
      <c r="G454" t="s">
        <v>191</v>
      </c>
      <c r="H454" s="29">
        <v>30.23</v>
      </c>
      <c r="I454" t="s">
        <v>192</v>
      </c>
      <c r="J454" s="30">
        <f>ROUND(E454/I451* H454,5)</f>
        <v>3.9298999999999999</v>
      </c>
      <c r="K454" s="31"/>
    </row>
    <row r="455" spans="1:27" x14ac:dyDescent="0.25">
      <c r="D455" s="32" t="s">
        <v>238</v>
      </c>
      <c r="E455" s="31"/>
      <c r="H455" s="31"/>
      <c r="K455" s="29">
        <f>SUM(J453:J454)</f>
        <v>8.5059000000000005</v>
      </c>
    </row>
    <row r="456" spans="1:27" x14ac:dyDescent="0.25">
      <c r="B456" s="20" t="s">
        <v>200</v>
      </c>
      <c r="E456" s="31"/>
      <c r="H456" s="31"/>
      <c r="K456" s="31"/>
    </row>
    <row r="457" spans="1:27" x14ac:dyDescent="0.25">
      <c r="B457" t="s">
        <v>396</v>
      </c>
      <c r="C457" t="s">
        <v>22</v>
      </c>
      <c r="D457" t="s">
        <v>397</v>
      </c>
      <c r="E457" s="28">
        <v>1</v>
      </c>
      <c r="G457" t="s">
        <v>191</v>
      </c>
      <c r="H457" s="29">
        <v>0.12</v>
      </c>
      <c r="I457" t="s">
        <v>192</v>
      </c>
      <c r="J457" s="30">
        <f>ROUND(E457* H457,5)</f>
        <v>0.12</v>
      </c>
      <c r="K457" s="31"/>
    </row>
    <row r="458" spans="1:27" x14ac:dyDescent="0.25">
      <c r="B458" t="s">
        <v>398</v>
      </c>
      <c r="C458" t="s">
        <v>34</v>
      </c>
      <c r="D458" t="s">
        <v>399</v>
      </c>
      <c r="E458" s="28">
        <v>1.02</v>
      </c>
      <c r="G458" t="s">
        <v>191</v>
      </c>
      <c r="H458" s="29">
        <v>7.07</v>
      </c>
      <c r="I458" t="s">
        <v>192</v>
      </c>
      <c r="J458" s="30">
        <f>ROUND(E458* H458,5)</f>
        <v>7.2114000000000003</v>
      </c>
      <c r="K458" s="31"/>
    </row>
    <row r="459" spans="1:27" x14ac:dyDescent="0.25">
      <c r="D459" s="32" t="s">
        <v>202</v>
      </c>
      <c r="E459" s="31"/>
      <c r="H459" s="31"/>
      <c r="K459" s="29">
        <f>SUM(J457:J458)</f>
        <v>7.3314000000000004</v>
      </c>
    </row>
    <row r="460" spans="1:27" x14ac:dyDescent="0.25">
      <c r="E460" s="31"/>
      <c r="H460" s="31"/>
      <c r="K460" s="31"/>
    </row>
    <row r="461" spans="1:27" x14ac:dyDescent="0.25">
      <c r="D461" s="32" t="s">
        <v>239</v>
      </c>
      <c r="E461" s="31"/>
      <c r="H461" s="31">
        <v>1.5</v>
      </c>
      <c r="I461" t="s">
        <v>196</v>
      </c>
      <c r="J461">
        <f>ROUND(H461/100*K455,5)</f>
        <v>0.12759000000000001</v>
      </c>
      <c r="K461" s="31"/>
    </row>
    <row r="462" spans="1:27" x14ac:dyDescent="0.25">
      <c r="D462" s="32" t="s">
        <v>194</v>
      </c>
      <c r="E462" s="31"/>
      <c r="H462" s="31"/>
      <c r="K462" s="33">
        <f>SUM(J452:J461)</f>
        <v>15.964889999999999</v>
      </c>
    </row>
    <row r="463" spans="1:27" x14ac:dyDescent="0.25">
      <c r="D463" s="32" t="s">
        <v>195</v>
      </c>
      <c r="E463" s="31"/>
      <c r="H463" s="31">
        <v>10</v>
      </c>
      <c r="I463" t="s">
        <v>196</v>
      </c>
      <c r="K463" s="29">
        <f>ROUND(H463/100*K462,5)</f>
        <v>1.59649</v>
      </c>
    </row>
    <row r="464" spans="1:27" x14ac:dyDescent="0.25">
      <c r="D464" s="32" t="s">
        <v>197</v>
      </c>
      <c r="E464" s="31"/>
      <c r="H464" s="31"/>
      <c r="K464" s="33">
        <f>SUM(K462:K463)</f>
        <v>17.56138</v>
      </c>
    </row>
    <row r="466" spans="1:27" ht="45" customHeight="1" x14ac:dyDescent="0.25">
      <c r="A466" s="23" t="s">
        <v>400</v>
      </c>
      <c r="B466" s="23" t="s">
        <v>53</v>
      </c>
      <c r="C466" s="24" t="s">
        <v>34</v>
      </c>
      <c r="D466" s="16" t="s">
        <v>54</v>
      </c>
      <c r="E466" s="15"/>
      <c r="F466" s="15"/>
      <c r="G466" s="24"/>
      <c r="H466" s="26" t="s">
        <v>186</v>
      </c>
      <c r="I466" s="14">
        <v>1</v>
      </c>
      <c r="J466" s="13"/>
      <c r="K466" s="27">
        <f>ROUND(K479,2)</f>
        <v>15.46</v>
      </c>
      <c r="L466" s="25" t="s">
        <v>401</v>
      </c>
      <c r="M466" s="24"/>
      <c r="N466" s="24"/>
      <c r="O466" s="24"/>
      <c r="P466" s="24"/>
      <c r="Q466" s="24"/>
      <c r="R466" s="24"/>
      <c r="S466" s="24"/>
      <c r="T466" s="24"/>
      <c r="U466" s="24"/>
      <c r="V466" s="24"/>
      <c r="W466" s="24"/>
      <c r="X466" s="24"/>
      <c r="Y466" s="24"/>
      <c r="Z466" s="24"/>
      <c r="AA466" s="24"/>
    </row>
    <row r="467" spans="1:27" x14ac:dyDescent="0.25">
      <c r="B467" s="20" t="s">
        <v>233</v>
      </c>
    </row>
    <row r="468" spans="1:27" x14ac:dyDescent="0.25">
      <c r="B468" t="s">
        <v>312</v>
      </c>
      <c r="C468" t="s">
        <v>235</v>
      </c>
      <c r="D468" t="s">
        <v>313</v>
      </c>
      <c r="E468" s="28">
        <v>0.1</v>
      </c>
      <c r="F468" t="s">
        <v>237</v>
      </c>
      <c r="G468" t="s">
        <v>191</v>
      </c>
      <c r="H468" s="29">
        <v>30.23</v>
      </c>
      <c r="I468" t="s">
        <v>192</v>
      </c>
      <c r="J468" s="30">
        <f>ROUND(E468/I466* H468,5)</f>
        <v>3.0230000000000001</v>
      </c>
      <c r="K468" s="31"/>
    </row>
    <row r="469" spans="1:27" x14ac:dyDescent="0.25">
      <c r="B469" t="s">
        <v>308</v>
      </c>
      <c r="C469" t="s">
        <v>235</v>
      </c>
      <c r="D469" t="s">
        <v>309</v>
      </c>
      <c r="E469" s="28">
        <v>0.1</v>
      </c>
      <c r="F469" t="s">
        <v>237</v>
      </c>
      <c r="G469" t="s">
        <v>191</v>
      </c>
      <c r="H469" s="29">
        <v>35.200000000000003</v>
      </c>
      <c r="I469" t="s">
        <v>192</v>
      </c>
      <c r="J469" s="30">
        <f>ROUND(E469/I466* H469,5)</f>
        <v>3.52</v>
      </c>
      <c r="K469" s="31"/>
    </row>
    <row r="470" spans="1:27" x14ac:dyDescent="0.25">
      <c r="D470" s="32" t="s">
        <v>238</v>
      </c>
      <c r="E470" s="31"/>
      <c r="H470" s="31"/>
      <c r="K470" s="29">
        <f>SUM(J468:J469)</f>
        <v>6.5430000000000001</v>
      </c>
    </row>
    <row r="471" spans="1:27" x14ac:dyDescent="0.25">
      <c r="B471" s="20" t="s">
        <v>200</v>
      </c>
      <c r="E471" s="31"/>
      <c r="H471" s="31"/>
      <c r="K471" s="31"/>
    </row>
    <row r="472" spans="1:27" x14ac:dyDescent="0.25">
      <c r="B472" t="s">
        <v>402</v>
      </c>
      <c r="C472" t="s">
        <v>34</v>
      </c>
      <c r="D472" t="s">
        <v>403</v>
      </c>
      <c r="E472" s="28">
        <v>1.02</v>
      </c>
      <c r="G472" t="s">
        <v>191</v>
      </c>
      <c r="H472" s="29">
        <v>7.15</v>
      </c>
      <c r="I472" t="s">
        <v>192</v>
      </c>
      <c r="J472" s="30">
        <f>ROUND(E472* H472,5)</f>
        <v>7.2930000000000001</v>
      </c>
      <c r="K472" s="31"/>
    </row>
    <row r="473" spans="1:27" x14ac:dyDescent="0.25">
      <c r="B473" t="s">
        <v>396</v>
      </c>
      <c r="C473" t="s">
        <v>22</v>
      </c>
      <c r="D473" t="s">
        <v>397</v>
      </c>
      <c r="E473" s="28">
        <v>1</v>
      </c>
      <c r="G473" t="s">
        <v>191</v>
      </c>
      <c r="H473" s="29">
        <v>0.12</v>
      </c>
      <c r="I473" t="s">
        <v>192</v>
      </c>
      <c r="J473" s="30">
        <f>ROUND(E473* H473,5)</f>
        <v>0.12</v>
      </c>
      <c r="K473" s="31"/>
    </row>
    <row r="474" spans="1:27" x14ac:dyDescent="0.25">
      <c r="D474" s="32" t="s">
        <v>202</v>
      </c>
      <c r="E474" s="31"/>
      <c r="H474" s="31"/>
      <c r="K474" s="29">
        <f>SUM(J472:J473)</f>
        <v>7.4130000000000003</v>
      </c>
    </row>
    <row r="475" spans="1:27" x14ac:dyDescent="0.25">
      <c r="E475" s="31"/>
      <c r="H475" s="31"/>
      <c r="K475" s="31"/>
    </row>
    <row r="476" spans="1:27" x14ac:dyDescent="0.25">
      <c r="D476" s="32" t="s">
        <v>239</v>
      </c>
      <c r="E476" s="31"/>
      <c r="H476" s="31">
        <v>1.5</v>
      </c>
      <c r="I476" t="s">
        <v>196</v>
      </c>
      <c r="J476">
        <f>ROUND(H476/100*K470,5)</f>
        <v>9.8150000000000001E-2</v>
      </c>
      <c r="K476" s="31"/>
    </row>
    <row r="477" spans="1:27" x14ac:dyDescent="0.25">
      <c r="D477" s="32" t="s">
        <v>194</v>
      </c>
      <c r="E477" s="31"/>
      <c r="H477" s="31"/>
      <c r="K477" s="33">
        <f>SUM(J467:J476)</f>
        <v>14.05415</v>
      </c>
    </row>
    <row r="478" spans="1:27" x14ac:dyDescent="0.25">
      <c r="D478" s="32" t="s">
        <v>195</v>
      </c>
      <c r="E478" s="31"/>
      <c r="H478" s="31">
        <v>10</v>
      </c>
      <c r="I478" t="s">
        <v>196</v>
      </c>
      <c r="K478" s="29">
        <f>ROUND(H478/100*K477,5)</f>
        <v>1.4054199999999999</v>
      </c>
    </row>
    <row r="479" spans="1:27" x14ac:dyDescent="0.25">
      <c r="D479" s="32" t="s">
        <v>197</v>
      </c>
      <c r="E479" s="31"/>
      <c r="H479" s="31"/>
      <c r="K479" s="33">
        <f>SUM(K477:K478)</f>
        <v>15.459569999999999</v>
      </c>
    </row>
    <row r="481" spans="1:27" ht="45" customHeight="1" x14ac:dyDescent="0.25">
      <c r="A481" s="23" t="s">
        <v>404</v>
      </c>
      <c r="B481" s="23" t="s">
        <v>55</v>
      </c>
      <c r="C481" s="24" t="s">
        <v>34</v>
      </c>
      <c r="D481" s="16" t="s">
        <v>56</v>
      </c>
      <c r="E481" s="15"/>
      <c r="F481" s="15"/>
      <c r="G481" s="24"/>
      <c r="H481" s="26" t="s">
        <v>186</v>
      </c>
      <c r="I481" s="14">
        <v>1</v>
      </c>
      <c r="J481" s="13"/>
      <c r="K481" s="27">
        <f>ROUND(K494,2)</f>
        <v>17.809999999999999</v>
      </c>
      <c r="L481" s="25" t="s">
        <v>405</v>
      </c>
      <c r="M481" s="24"/>
      <c r="N481" s="24"/>
      <c r="O481" s="24"/>
      <c r="P481" s="24"/>
      <c r="Q481" s="24"/>
      <c r="R481" s="24"/>
      <c r="S481" s="24"/>
      <c r="T481" s="24"/>
      <c r="U481" s="24"/>
      <c r="V481" s="24"/>
      <c r="W481" s="24"/>
      <c r="X481" s="24"/>
      <c r="Y481" s="24"/>
      <c r="Z481" s="24"/>
      <c r="AA481" s="24"/>
    </row>
    <row r="482" spans="1:27" x14ac:dyDescent="0.25">
      <c r="B482" s="20" t="s">
        <v>233</v>
      </c>
    </row>
    <row r="483" spans="1:27" x14ac:dyDescent="0.25">
      <c r="B483" t="s">
        <v>312</v>
      </c>
      <c r="C483" t="s">
        <v>235</v>
      </c>
      <c r="D483" t="s">
        <v>313</v>
      </c>
      <c r="E483" s="28">
        <v>0.11</v>
      </c>
      <c r="F483" t="s">
        <v>237</v>
      </c>
      <c r="G483" t="s">
        <v>191</v>
      </c>
      <c r="H483" s="29">
        <v>30.23</v>
      </c>
      <c r="I483" t="s">
        <v>192</v>
      </c>
      <c r="J483" s="30">
        <f>ROUND(E483/I481* H483,5)</f>
        <v>3.3252999999999999</v>
      </c>
      <c r="K483" s="31"/>
    </row>
    <row r="484" spans="1:27" x14ac:dyDescent="0.25">
      <c r="B484" t="s">
        <v>308</v>
      </c>
      <c r="C484" t="s">
        <v>235</v>
      </c>
      <c r="D484" t="s">
        <v>309</v>
      </c>
      <c r="E484" s="28">
        <v>0.11</v>
      </c>
      <c r="F484" t="s">
        <v>237</v>
      </c>
      <c r="G484" t="s">
        <v>191</v>
      </c>
      <c r="H484" s="29">
        <v>35.200000000000003</v>
      </c>
      <c r="I484" t="s">
        <v>192</v>
      </c>
      <c r="J484" s="30">
        <f>ROUND(E484/I481* H484,5)</f>
        <v>3.8719999999999999</v>
      </c>
      <c r="K484" s="31"/>
    </row>
    <row r="485" spans="1:27" x14ac:dyDescent="0.25">
      <c r="D485" s="32" t="s">
        <v>238</v>
      </c>
      <c r="E485" s="31"/>
      <c r="H485" s="31"/>
      <c r="K485" s="29">
        <f>SUM(J483:J484)</f>
        <v>7.1973000000000003</v>
      </c>
    </row>
    <row r="486" spans="1:27" x14ac:dyDescent="0.25">
      <c r="B486" s="20" t="s">
        <v>200</v>
      </c>
      <c r="E486" s="31"/>
      <c r="H486" s="31"/>
      <c r="K486" s="31"/>
    </row>
    <row r="487" spans="1:27" x14ac:dyDescent="0.25">
      <c r="B487" t="s">
        <v>396</v>
      </c>
      <c r="C487" t="s">
        <v>22</v>
      </c>
      <c r="D487" t="s">
        <v>397</v>
      </c>
      <c r="E487" s="28">
        <v>1</v>
      </c>
      <c r="G487" t="s">
        <v>191</v>
      </c>
      <c r="H487" s="29">
        <v>0.12</v>
      </c>
      <c r="I487" t="s">
        <v>192</v>
      </c>
      <c r="J487" s="30">
        <f>ROUND(E487* H487,5)</f>
        <v>0.12</v>
      </c>
      <c r="K487" s="31"/>
    </row>
    <row r="488" spans="1:27" x14ac:dyDescent="0.25">
      <c r="B488" t="s">
        <v>406</v>
      </c>
      <c r="C488" t="s">
        <v>34</v>
      </c>
      <c r="D488" t="s">
        <v>407</v>
      </c>
      <c r="E488" s="28">
        <v>1.02</v>
      </c>
      <c r="G488" t="s">
        <v>191</v>
      </c>
      <c r="H488" s="29">
        <v>8.59</v>
      </c>
      <c r="I488" t="s">
        <v>192</v>
      </c>
      <c r="J488" s="30">
        <f>ROUND(E488* H488,5)</f>
        <v>8.7617999999999991</v>
      </c>
      <c r="K488" s="31"/>
    </row>
    <row r="489" spans="1:27" x14ac:dyDescent="0.25">
      <c r="D489" s="32" t="s">
        <v>202</v>
      </c>
      <c r="E489" s="31"/>
      <c r="H489" s="31"/>
      <c r="K489" s="29">
        <f>SUM(J487:J488)</f>
        <v>8.8817999999999984</v>
      </c>
    </row>
    <row r="490" spans="1:27" x14ac:dyDescent="0.25">
      <c r="E490" s="31"/>
      <c r="H490" s="31"/>
      <c r="K490" s="31"/>
    </row>
    <row r="491" spans="1:27" x14ac:dyDescent="0.25">
      <c r="D491" s="32" t="s">
        <v>239</v>
      </c>
      <c r="E491" s="31"/>
      <c r="H491" s="31">
        <v>1.5</v>
      </c>
      <c r="I491" t="s">
        <v>196</v>
      </c>
      <c r="J491">
        <f>ROUND(H491/100*K485,5)</f>
        <v>0.10796</v>
      </c>
      <c r="K491" s="31"/>
    </row>
    <row r="492" spans="1:27" x14ac:dyDescent="0.25">
      <c r="D492" s="32" t="s">
        <v>194</v>
      </c>
      <c r="E492" s="31"/>
      <c r="H492" s="31"/>
      <c r="K492" s="33">
        <f>SUM(J482:J491)</f>
        <v>16.187059999999999</v>
      </c>
    </row>
    <row r="493" spans="1:27" x14ac:dyDescent="0.25">
      <c r="D493" s="32" t="s">
        <v>195</v>
      </c>
      <c r="E493" s="31"/>
      <c r="H493" s="31">
        <v>10</v>
      </c>
      <c r="I493" t="s">
        <v>196</v>
      </c>
      <c r="K493" s="29">
        <f>ROUND(H493/100*K492,5)</f>
        <v>1.6187100000000001</v>
      </c>
    </row>
    <row r="494" spans="1:27" x14ac:dyDescent="0.25">
      <c r="D494" s="32" t="s">
        <v>197</v>
      </c>
      <c r="E494" s="31"/>
      <c r="H494" s="31"/>
      <c r="K494" s="33">
        <f>SUM(K492:K493)</f>
        <v>17.805769999999999</v>
      </c>
    </row>
    <row r="496" spans="1:27" ht="45" customHeight="1" x14ac:dyDescent="0.25">
      <c r="A496" s="23" t="s">
        <v>408</v>
      </c>
      <c r="B496" s="23" t="s">
        <v>57</v>
      </c>
      <c r="C496" s="24" t="s">
        <v>34</v>
      </c>
      <c r="D496" s="16" t="s">
        <v>58</v>
      </c>
      <c r="E496" s="15"/>
      <c r="F496" s="15"/>
      <c r="G496" s="24"/>
      <c r="H496" s="26" t="s">
        <v>186</v>
      </c>
      <c r="I496" s="14">
        <v>1</v>
      </c>
      <c r="J496" s="13"/>
      <c r="K496" s="27">
        <f>ROUND(K509,2)</f>
        <v>18.96</v>
      </c>
      <c r="L496" s="25" t="s">
        <v>409</v>
      </c>
      <c r="M496" s="24"/>
      <c r="N496" s="24"/>
      <c r="O496" s="24"/>
      <c r="P496" s="24"/>
      <c r="Q496" s="24"/>
      <c r="R496" s="24"/>
      <c r="S496" s="24"/>
      <c r="T496" s="24"/>
      <c r="U496" s="24"/>
      <c r="V496" s="24"/>
      <c r="W496" s="24"/>
      <c r="X496" s="24"/>
      <c r="Y496" s="24"/>
      <c r="Z496" s="24"/>
      <c r="AA496" s="24"/>
    </row>
    <row r="497" spans="1:27" x14ac:dyDescent="0.25">
      <c r="B497" s="20" t="s">
        <v>233</v>
      </c>
    </row>
    <row r="498" spans="1:27" x14ac:dyDescent="0.25">
      <c r="B498" t="s">
        <v>308</v>
      </c>
      <c r="C498" t="s">
        <v>235</v>
      </c>
      <c r="D498" t="s">
        <v>309</v>
      </c>
      <c r="E498" s="28">
        <v>0.11</v>
      </c>
      <c r="F498" t="s">
        <v>237</v>
      </c>
      <c r="G498" t="s">
        <v>191</v>
      </c>
      <c r="H498" s="29">
        <v>35.200000000000003</v>
      </c>
      <c r="I498" t="s">
        <v>192</v>
      </c>
      <c r="J498" s="30">
        <f>ROUND(E498/I496* H498,5)</f>
        <v>3.8719999999999999</v>
      </c>
      <c r="K498" s="31"/>
    </row>
    <row r="499" spans="1:27" x14ac:dyDescent="0.25">
      <c r="B499" t="s">
        <v>312</v>
      </c>
      <c r="C499" t="s">
        <v>235</v>
      </c>
      <c r="D499" t="s">
        <v>313</v>
      </c>
      <c r="E499" s="28">
        <v>0.11</v>
      </c>
      <c r="F499" t="s">
        <v>237</v>
      </c>
      <c r="G499" t="s">
        <v>191</v>
      </c>
      <c r="H499" s="29">
        <v>30.23</v>
      </c>
      <c r="I499" t="s">
        <v>192</v>
      </c>
      <c r="J499" s="30">
        <f>ROUND(E499/I496* H499,5)</f>
        <v>3.3252999999999999</v>
      </c>
      <c r="K499" s="31"/>
    </row>
    <row r="500" spans="1:27" x14ac:dyDescent="0.25">
      <c r="D500" s="32" t="s">
        <v>238</v>
      </c>
      <c r="E500" s="31"/>
      <c r="H500" s="31"/>
      <c r="K500" s="29">
        <f>SUM(J498:J499)</f>
        <v>7.1973000000000003</v>
      </c>
    </row>
    <row r="501" spans="1:27" x14ac:dyDescent="0.25">
      <c r="B501" s="20" t="s">
        <v>200</v>
      </c>
      <c r="E501" s="31"/>
      <c r="H501" s="31"/>
      <c r="K501" s="31"/>
    </row>
    <row r="502" spans="1:27" x14ac:dyDescent="0.25">
      <c r="B502" t="s">
        <v>396</v>
      </c>
      <c r="C502" t="s">
        <v>22</v>
      </c>
      <c r="D502" t="s">
        <v>397</v>
      </c>
      <c r="E502" s="28">
        <v>1</v>
      </c>
      <c r="G502" t="s">
        <v>191</v>
      </c>
      <c r="H502" s="29">
        <v>0.12</v>
      </c>
      <c r="I502" t="s">
        <v>192</v>
      </c>
      <c r="J502" s="30">
        <f>ROUND(E502* H502,5)</f>
        <v>0.12</v>
      </c>
      <c r="K502" s="31"/>
    </row>
    <row r="503" spans="1:27" x14ac:dyDescent="0.25">
      <c r="B503" t="s">
        <v>410</v>
      </c>
      <c r="C503" t="s">
        <v>34</v>
      </c>
      <c r="D503" t="s">
        <v>411</v>
      </c>
      <c r="E503" s="28">
        <v>1.02</v>
      </c>
      <c r="G503" t="s">
        <v>191</v>
      </c>
      <c r="H503" s="29">
        <v>9.6199999999999992</v>
      </c>
      <c r="I503" t="s">
        <v>192</v>
      </c>
      <c r="J503" s="30">
        <f>ROUND(E503* H503,5)</f>
        <v>9.8124000000000002</v>
      </c>
      <c r="K503" s="31"/>
    </row>
    <row r="504" spans="1:27" x14ac:dyDescent="0.25">
      <c r="D504" s="32" t="s">
        <v>202</v>
      </c>
      <c r="E504" s="31"/>
      <c r="H504" s="31"/>
      <c r="K504" s="29">
        <f>SUM(J502:J503)</f>
        <v>9.9323999999999995</v>
      </c>
    </row>
    <row r="505" spans="1:27" x14ac:dyDescent="0.25">
      <c r="E505" s="31"/>
      <c r="H505" s="31"/>
      <c r="K505" s="31"/>
    </row>
    <row r="506" spans="1:27" x14ac:dyDescent="0.25">
      <c r="D506" s="32" t="s">
        <v>239</v>
      </c>
      <c r="E506" s="31"/>
      <c r="H506" s="31">
        <v>1.5</v>
      </c>
      <c r="I506" t="s">
        <v>196</v>
      </c>
      <c r="J506">
        <f>ROUND(H506/100*K500,5)</f>
        <v>0.10796</v>
      </c>
      <c r="K506" s="31"/>
    </row>
    <row r="507" spans="1:27" x14ac:dyDescent="0.25">
      <c r="D507" s="32" t="s">
        <v>194</v>
      </c>
      <c r="E507" s="31"/>
      <c r="H507" s="31"/>
      <c r="K507" s="33">
        <f>SUM(J497:J506)</f>
        <v>17.237659999999998</v>
      </c>
    </row>
    <row r="508" spans="1:27" x14ac:dyDescent="0.25">
      <c r="D508" s="32" t="s">
        <v>195</v>
      </c>
      <c r="E508" s="31"/>
      <c r="H508" s="31">
        <v>10</v>
      </c>
      <c r="I508" t="s">
        <v>196</v>
      </c>
      <c r="K508" s="29">
        <f>ROUND(H508/100*K507,5)</f>
        <v>1.72377</v>
      </c>
    </row>
    <row r="509" spans="1:27" x14ac:dyDescent="0.25">
      <c r="D509" s="32" t="s">
        <v>197</v>
      </c>
      <c r="E509" s="31"/>
      <c r="H509" s="31"/>
      <c r="K509" s="33">
        <f>SUM(K507:K508)</f>
        <v>18.96143</v>
      </c>
    </row>
    <row r="511" spans="1:27" ht="45" customHeight="1" x14ac:dyDescent="0.25">
      <c r="A511" s="23" t="s">
        <v>412</v>
      </c>
      <c r="B511" s="23" t="s">
        <v>59</v>
      </c>
      <c r="C511" s="24" t="s">
        <v>34</v>
      </c>
      <c r="D511" s="16" t="s">
        <v>60</v>
      </c>
      <c r="E511" s="15"/>
      <c r="F511" s="15"/>
      <c r="G511" s="24"/>
      <c r="H511" s="26" t="s">
        <v>186</v>
      </c>
      <c r="I511" s="14">
        <v>1</v>
      </c>
      <c r="J511" s="13"/>
      <c r="K511" s="27">
        <f>ROUND(K524,2)</f>
        <v>22.33</v>
      </c>
      <c r="L511" s="25" t="s">
        <v>413</v>
      </c>
      <c r="M511" s="24"/>
      <c r="N511" s="24"/>
      <c r="O511" s="24"/>
      <c r="P511" s="24"/>
      <c r="Q511" s="24"/>
      <c r="R511" s="24"/>
      <c r="S511" s="24"/>
      <c r="T511" s="24"/>
      <c r="U511" s="24"/>
      <c r="V511" s="24"/>
      <c r="W511" s="24"/>
      <c r="X511" s="24"/>
      <c r="Y511" s="24"/>
      <c r="Z511" s="24"/>
      <c r="AA511" s="24"/>
    </row>
    <row r="512" spans="1:27" x14ac:dyDescent="0.25">
      <c r="B512" s="20" t="s">
        <v>233</v>
      </c>
    </row>
    <row r="513" spans="1:27" x14ac:dyDescent="0.25">
      <c r="B513" t="s">
        <v>312</v>
      </c>
      <c r="C513" t="s">
        <v>235</v>
      </c>
      <c r="D513" t="s">
        <v>313</v>
      </c>
      <c r="E513" s="28">
        <v>0.12</v>
      </c>
      <c r="F513" t="s">
        <v>237</v>
      </c>
      <c r="G513" t="s">
        <v>191</v>
      </c>
      <c r="H513" s="29">
        <v>30.23</v>
      </c>
      <c r="I513" t="s">
        <v>192</v>
      </c>
      <c r="J513" s="30">
        <f>ROUND(E513/I511* H513,5)</f>
        <v>3.6276000000000002</v>
      </c>
      <c r="K513" s="31"/>
    </row>
    <row r="514" spans="1:27" x14ac:dyDescent="0.25">
      <c r="B514" t="s">
        <v>308</v>
      </c>
      <c r="C514" t="s">
        <v>235</v>
      </c>
      <c r="D514" t="s">
        <v>309</v>
      </c>
      <c r="E514" s="28">
        <v>0.12</v>
      </c>
      <c r="F514" t="s">
        <v>237</v>
      </c>
      <c r="G514" t="s">
        <v>191</v>
      </c>
      <c r="H514" s="29">
        <v>35.200000000000003</v>
      </c>
      <c r="I514" t="s">
        <v>192</v>
      </c>
      <c r="J514" s="30">
        <f>ROUND(E514/I511* H514,5)</f>
        <v>4.2240000000000002</v>
      </c>
      <c r="K514" s="31"/>
    </row>
    <row r="515" spans="1:27" x14ac:dyDescent="0.25">
      <c r="D515" s="32" t="s">
        <v>238</v>
      </c>
      <c r="E515" s="31"/>
      <c r="H515" s="31"/>
      <c r="K515" s="29">
        <f>SUM(J513:J514)</f>
        <v>7.8516000000000004</v>
      </c>
    </row>
    <row r="516" spans="1:27" x14ac:dyDescent="0.25">
      <c r="B516" s="20" t="s">
        <v>200</v>
      </c>
      <c r="E516" s="31"/>
      <c r="H516" s="31"/>
      <c r="K516" s="31"/>
    </row>
    <row r="517" spans="1:27" x14ac:dyDescent="0.25">
      <c r="B517" t="s">
        <v>396</v>
      </c>
      <c r="C517" t="s">
        <v>22</v>
      </c>
      <c r="D517" t="s">
        <v>397</v>
      </c>
      <c r="E517" s="28">
        <v>1</v>
      </c>
      <c r="G517" t="s">
        <v>191</v>
      </c>
      <c r="H517" s="29">
        <v>0.12</v>
      </c>
      <c r="I517" t="s">
        <v>192</v>
      </c>
      <c r="J517" s="30">
        <f>ROUND(E517* H517,5)</f>
        <v>0.12</v>
      </c>
      <c r="K517" s="31"/>
    </row>
    <row r="518" spans="1:27" x14ac:dyDescent="0.25">
      <c r="B518" t="s">
        <v>414</v>
      </c>
      <c r="C518" t="s">
        <v>34</v>
      </c>
      <c r="D518" t="s">
        <v>415</v>
      </c>
      <c r="E518" s="28">
        <v>1.02</v>
      </c>
      <c r="G518" t="s">
        <v>191</v>
      </c>
      <c r="H518" s="29">
        <v>11.97</v>
      </c>
      <c r="I518" t="s">
        <v>192</v>
      </c>
      <c r="J518" s="30">
        <f>ROUND(E518* H518,5)</f>
        <v>12.2094</v>
      </c>
      <c r="K518" s="31"/>
    </row>
    <row r="519" spans="1:27" x14ac:dyDescent="0.25">
      <c r="D519" s="32" t="s">
        <v>202</v>
      </c>
      <c r="E519" s="31"/>
      <c r="H519" s="31"/>
      <c r="K519" s="29">
        <f>SUM(J517:J518)</f>
        <v>12.3294</v>
      </c>
    </row>
    <row r="520" spans="1:27" x14ac:dyDescent="0.25">
      <c r="E520" s="31"/>
      <c r="H520" s="31"/>
      <c r="K520" s="31"/>
    </row>
    <row r="521" spans="1:27" x14ac:dyDescent="0.25">
      <c r="D521" s="32" t="s">
        <v>239</v>
      </c>
      <c r="E521" s="31"/>
      <c r="H521" s="31">
        <v>1.5</v>
      </c>
      <c r="I521" t="s">
        <v>196</v>
      </c>
      <c r="J521">
        <f>ROUND(H521/100*K515,5)</f>
        <v>0.11777</v>
      </c>
      <c r="K521" s="31"/>
    </row>
    <row r="522" spans="1:27" x14ac:dyDescent="0.25">
      <c r="D522" s="32" t="s">
        <v>194</v>
      </c>
      <c r="E522" s="31"/>
      <c r="H522" s="31"/>
      <c r="K522" s="33">
        <f>SUM(J512:J521)</f>
        <v>20.298770000000001</v>
      </c>
    </row>
    <row r="523" spans="1:27" x14ac:dyDescent="0.25">
      <c r="D523" s="32" t="s">
        <v>195</v>
      </c>
      <c r="E523" s="31"/>
      <c r="H523" s="31">
        <v>10</v>
      </c>
      <c r="I523" t="s">
        <v>196</v>
      </c>
      <c r="K523" s="29">
        <f>ROUND(H523/100*K522,5)</f>
        <v>2.0298799999999999</v>
      </c>
    </row>
    <row r="524" spans="1:27" x14ac:dyDescent="0.25">
      <c r="D524" s="32" t="s">
        <v>197</v>
      </c>
      <c r="E524" s="31"/>
      <c r="H524" s="31"/>
      <c r="K524" s="33">
        <f>SUM(K522:K523)</f>
        <v>22.32865</v>
      </c>
    </row>
    <row r="526" spans="1:27" ht="45" customHeight="1" x14ac:dyDescent="0.25">
      <c r="A526" s="23" t="s">
        <v>416</v>
      </c>
      <c r="B526" s="23" t="s">
        <v>63</v>
      </c>
      <c r="C526" s="24" t="s">
        <v>34</v>
      </c>
      <c r="D526" s="16" t="s">
        <v>64</v>
      </c>
      <c r="E526" s="15"/>
      <c r="F526" s="15"/>
      <c r="G526" s="24"/>
      <c r="H526" s="26" t="s">
        <v>186</v>
      </c>
      <c r="I526" s="14">
        <v>1</v>
      </c>
      <c r="J526" s="13"/>
      <c r="K526" s="27">
        <f>ROUND(K539,2)</f>
        <v>44.39</v>
      </c>
      <c r="L526" s="25" t="s">
        <v>417</v>
      </c>
      <c r="M526" s="24"/>
      <c r="N526" s="24"/>
      <c r="O526" s="24"/>
      <c r="P526" s="24"/>
      <c r="Q526" s="24"/>
      <c r="R526" s="24"/>
      <c r="S526" s="24"/>
      <c r="T526" s="24"/>
      <c r="U526" s="24"/>
      <c r="V526" s="24"/>
      <c r="W526" s="24"/>
      <c r="X526" s="24"/>
      <c r="Y526" s="24"/>
      <c r="Z526" s="24"/>
      <c r="AA526" s="24"/>
    </row>
    <row r="527" spans="1:27" x14ac:dyDescent="0.25">
      <c r="B527" s="20" t="s">
        <v>233</v>
      </c>
    </row>
    <row r="528" spans="1:27" x14ac:dyDescent="0.25">
      <c r="B528" t="s">
        <v>312</v>
      </c>
      <c r="C528" t="s">
        <v>235</v>
      </c>
      <c r="D528" t="s">
        <v>313</v>
      </c>
      <c r="E528" s="28">
        <v>0.09</v>
      </c>
      <c r="F528" t="s">
        <v>237</v>
      </c>
      <c r="G528" t="s">
        <v>191</v>
      </c>
      <c r="H528" s="29">
        <v>30.23</v>
      </c>
      <c r="I528" t="s">
        <v>192</v>
      </c>
      <c r="J528" s="30">
        <f>ROUND(E528/I526* H528,5)</f>
        <v>2.7206999999999999</v>
      </c>
      <c r="K528" s="31"/>
    </row>
    <row r="529" spans="1:27" x14ac:dyDescent="0.25">
      <c r="B529" t="s">
        <v>308</v>
      </c>
      <c r="C529" t="s">
        <v>235</v>
      </c>
      <c r="D529" t="s">
        <v>309</v>
      </c>
      <c r="E529" s="28">
        <v>0.09</v>
      </c>
      <c r="F529" t="s">
        <v>237</v>
      </c>
      <c r="G529" t="s">
        <v>191</v>
      </c>
      <c r="H529" s="29">
        <v>35.200000000000003</v>
      </c>
      <c r="I529" t="s">
        <v>192</v>
      </c>
      <c r="J529" s="30">
        <f>ROUND(E529/I526* H529,5)</f>
        <v>3.1680000000000001</v>
      </c>
      <c r="K529" s="31"/>
    </row>
    <row r="530" spans="1:27" x14ac:dyDescent="0.25">
      <c r="D530" s="32" t="s">
        <v>238</v>
      </c>
      <c r="E530" s="31"/>
      <c r="H530" s="31"/>
      <c r="K530" s="29">
        <f>SUM(J528:J529)</f>
        <v>5.8887</v>
      </c>
    </row>
    <row r="531" spans="1:27" x14ac:dyDescent="0.25">
      <c r="B531" s="20" t="s">
        <v>200</v>
      </c>
      <c r="E531" s="31"/>
      <c r="H531" s="31"/>
      <c r="K531" s="31"/>
    </row>
    <row r="532" spans="1:27" x14ac:dyDescent="0.25">
      <c r="B532" t="s">
        <v>418</v>
      </c>
      <c r="C532" t="s">
        <v>22</v>
      </c>
      <c r="D532" t="s">
        <v>419</v>
      </c>
      <c r="E532" s="28">
        <v>1</v>
      </c>
      <c r="G532" t="s">
        <v>191</v>
      </c>
      <c r="H532" s="29">
        <v>0.38</v>
      </c>
      <c r="I532" t="s">
        <v>192</v>
      </c>
      <c r="J532" s="30">
        <f>ROUND(E532* H532,5)</f>
        <v>0.38</v>
      </c>
      <c r="K532" s="31"/>
    </row>
    <row r="533" spans="1:27" x14ac:dyDescent="0.25">
      <c r="B533" t="s">
        <v>420</v>
      </c>
      <c r="C533" t="s">
        <v>34</v>
      </c>
      <c r="D533" t="s">
        <v>421</v>
      </c>
      <c r="E533" s="28">
        <v>1.02</v>
      </c>
      <c r="G533" t="s">
        <v>191</v>
      </c>
      <c r="H533" s="29">
        <v>33.33</v>
      </c>
      <c r="I533" t="s">
        <v>192</v>
      </c>
      <c r="J533" s="30">
        <f>ROUND(E533* H533,5)</f>
        <v>33.996600000000001</v>
      </c>
      <c r="K533" s="31"/>
    </row>
    <row r="534" spans="1:27" x14ac:dyDescent="0.25">
      <c r="D534" s="32" t="s">
        <v>202</v>
      </c>
      <c r="E534" s="31"/>
      <c r="H534" s="31"/>
      <c r="K534" s="29">
        <f>SUM(J532:J533)</f>
        <v>34.376600000000003</v>
      </c>
    </row>
    <row r="535" spans="1:27" x14ac:dyDescent="0.25">
      <c r="E535" s="31"/>
      <c r="H535" s="31"/>
      <c r="K535" s="31"/>
    </row>
    <row r="536" spans="1:27" x14ac:dyDescent="0.25">
      <c r="D536" s="32" t="s">
        <v>239</v>
      </c>
      <c r="E536" s="31"/>
      <c r="H536" s="31">
        <v>1.5</v>
      </c>
      <c r="I536" t="s">
        <v>196</v>
      </c>
      <c r="J536">
        <f>ROUND(H536/100*K530,5)</f>
        <v>8.8330000000000006E-2</v>
      </c>
      <c r="K536" s="31"/>
    </row>
    <row r="537" spans="1:27" x14ac:dyDescent="0.25">
      <c r="D537" s="32" t="s">
        <v>194</v>
      </c>
      <c r="E537" s="31"/>
      <c r="H537" s="31"/>
      <c r="K537" s="33">
        <f>SUM(J527:J536)</f>
        <v>40.353630000000003</v>
      </c>
    </row>
    <row r="538" spans="1:27" x14ac:dyDescent="0.25">
      <c r="D538" s="32" t="s">
        <v>195</v>
      </c>
      <c r="E538" s="31"/>
      <c r="H538" s="31">
        <v>10</v>
      </c>
      <c r="I538" t="s">
        <v>196</v>
      </c>
      <c r="K538" s="29">
        <f>ROUND(H538/100*K537,5)</f>
        <v>4.0353599999999998</v>
      </c>
    </row>
    <row r="539" spans="1:27" x14ac:dyDescent="0.25">
      <c r="D539" s="32" t="s">
        <v>197</v>
      </c>
      <c r="E539" s="31"/>
      <c r="H539" s="31"/>
      <c r="K539" s="33">
        <f>SUM(K537:K538)</f>
        <v>44.38899</v>
      </c>
    </row>
    <row r="541" spans="1:27" ht="45" customHeight="1" x14ac:dyDescent="0.25">
      <c r="A541" s="23" t="s">
        <v>422</v>
      </c>
      <c r="B541" s="23" t="s">
        <v>65</v>
      </c>
      <c r="C541" s="24" t="s">
        <v>34</v>
      </c>
      <c r="D541" s="16" t="s">
        <v>66</v>
      </c>
      <c r="E541" s="15"/>
      <c r="F541" s="15"/>
      <c r="G541" s="24"/>
      <c r="H541" s="26" t="s">
        <v>186</v>
      </c>
      <c r="I541" s="14">
        <v>1</v>
      </c>
      <c r="J541" s="13"/>
      <c r="K541" s="27">
        <f>ROUND(K554,2)</f>
        <v>47.57</v>
      </c>
      <c r="L541" s="25" t="s">
        <v>423</v>
      </c>
      <c r="M541" s="24"/>
      <c r="N541" s="24"/>
      <c r="O541" s="24"/>
      <c r="P541" s="24"/>
      <c r="Q541" s="24"/>
      <c r="R541" s="24"/>
      <c r="S541" s="24"/>
      <c r="T541" s="24"/>
      <c r="U541" s="24"/>
      <c r="V541" s="24"/>
      <c r="W541" s="24"/>
      <c r="X541" s="24"/>
      <c r="Y541" s="24"/>
      <c r="Z541" s="24"/>
      <c r="AA541" s="24"/>
    </row>
    <row r="542" spans="1:27" x14ac:dyDescent="0.25">
      <c r="B542" s="20" t="s">
        <v>233</v>
      </c>
    </row>
    <row r="543" spans="1:27" x14ac:dyDescent="0.25">
      <c r="B543" t="s">
        <v>312</v>
      </c>
      <c r="C543" t="s">
        <v>235</v>
      </c>
      <c r="D543" t="s">
        <v>313</v>
      </c>
      <c r="E543" s="28">
        <v>0.1</v>
      </c>
      <c r="F543" t="s">
        <v>237</v>
      </c>
      <c r="G543" t="s">
        <v>191</v>
      </c>
      <c r="H543" s="29">
        <v>30.23</v>
      </c>
      <c r="I543" t="s">
        <v>192</v>
      </c>
      <c r="J543" s="30">
        <f>ROUND(E543/I541* H543,5)</f>
        <v>3.0230000000000001</v>
      </c>
      <c r="K543" s="31"/>
    </row>
    <row r="544" spans="1:27" x14ac:dyDescent="0.25">
      <c r="B544" t="s">
        <v>308</v>
      </c>
      <c r="C544" t="s">
        <v>235</v>
      </c>
      <c r="D544" t="s">
        <v>309</v>
      </c>
      <c r="E544" s="28">
        <v>0.1</v>
      </c>
      <c r="F544" t="s">
        <v>237</v>
      </c>
      <c r="G544" t="s">
        <v>191</v>
      </c>
      <c r="H544" s="29">
        <v>35.200000000000003</v>
      </c>
      <c r="I544" t="s">
        <v>192</v>
      </c>
      <c r="J544" s="30">
        <f>ROUND(E544/I541* H544,5)</f>
        <v>3.52</v>
      </c>
      <c r="K544" s="31"/>
    </row>
    <row r="545" spans="1:27" x14ac:dyDescent="0.25">
      <c r="D545" s="32" t="s">
        <v>238</v>
      </c>
      <c r="E545" s="31"/>
      <c r="H545" s="31"/>
      <c r="K545" s="29">
        <f>SUM(J543:J544)</f>
        <v>6.5430000000000001</v>
      </c>
    </row>
    <row r="546" spans="1:27" x14ac:dyDescent="0.25">
      <c r="B546" s="20" t="s">
        <v>200</v>
      </c>
      <c r="E546" s="31"/>
      <c r="H546" s="31"/>
      <c r="K546" s="31"/>
    </row>
    <row r="547" spans="1:27" x14ac:dyDescent="0.25">
      <c r="B547" t="s">
        <v>418</v>
      </c>
      <c r="C547" t="s">
        <v>22</v>
      </c>
      <c r="D547" t="s">
        <v>419</v>
      </c>
      <c r="E547" s="28">
        <v>1</v>
      </c>
      <c r="G547" t="s">
        <v>191</v>
      </c>
      <c r="H547" s="29">
        <v>0.38</v>
      </c>
      <c r="I547" t="s">
        <v>192</v>
      </c>
      <c r="J547" s="30">
        <f>ROUND(E547* H547,5)</f>
        <v>0.38</v>
      </c>
      <c r="K547" s="31"/>
    </row>
    <row r="548" spans="1:27" x14ac:dyDescent="0.25">
      <c r="B548" t="s">
        <v>424</v>
      </c>
      <c r="C548" t="s">
        <v>34</v>
      </c>
      <c r="D548" t="s">
        <v>425</v>
      </c>
      <c r="E548" s="28">
        <v>1.02</v>
      </c>
      <c r="G548" t="s">
        <v>191</v>
      </c>
      <c r="H548" s="29">
        <v>35.51</v>
      </c>
      <c r="I548" t="s">
        <v>192</v>
      </c>
      <c r="J548" s="30">
        <f>ROUND(E548* H548,5)</f>
        <v>36.220199999999998</v>
      </c>
      <c r="K548" s="31"/>
    </row>
    <row r="549" spans="1:27" x14ac:dyDescent="0.25">
      <c r="D549" s="32" t="s">
        <v>202</v>
      </c>
      <c r="E549" s="31"/>
      <c r="H549" s="31"/>
      <c r="K549" s="29">
        <f>SUM(J547:J548)</f>
        <v>36.600200000000001</v>
      </c>
    </row>
    <row r="550" spans="1:27" x14ac:dyDescent="0.25">
      <c r="E550" s="31"/>
      <c r="H550" s="31"/>
      <c r="K550" s="31"/>
    </row>
    <row r="551" spans="1:27" x14ac:dyDescent="0.25">
      <c r="D551" s="32" t="s">
        <v>239</v>
      </c>
      <c r="E551" s="31"/>
      <c r="H551" s="31">
        <v>1.5</v>
      </c>
      <c r="I551" t="s">
        <v>196</v>
      </c>
      <c r="J551">
        <f>ROUND(H551/100*K545,5)</f>
        <v>9.8150000000000001E-2</v>
      </c>
      <c r="K551" s="31"/>
    </row>
    <row r="552" spans="1:27" x14ac:dyDescent="0.25">
      <c r="D552" s="32" t="s">
        <v>194</v>
      </c>
      <c r="E552" s="31"/>
      <c r="H552" s="31"/>
      <c r="K552" s="33">
        <f>SUM(J542:J551)</f>
        <v>43.241349999999997</v>
      </c>
    </row>
    <row r="553" spans="1:27" x14ac:dyDescent="0.25">
      <c r="D553" s="32" t="s">
        <v>195</v>
      </c>
      <c r="E553" s="31"/>
      <c r="H553" s="31">
        <v>10</v>
      </c>
      <c r="I553" t="s">
        <v>196</v>
      </c>
      <c r="K553" s="29">
        <f>ROUND(H553/100*K552,5)</f>
        <v>4.3241399999999999</v>
      </c>
    </row>
    <row r="554" spans="1:27" x14ac:dyDescent="0.25">
      <c r="D554" s="32" t="s">
        <v>197</v>
      </c>
      <c r="E554" s="31"/>
      <c r="H554" s="31"/>
      <c r="K554" s="33">
        <f>SUM(K552:K553)</f>
        <v>47.565489999999997</v>
      </c>
    </row>
    <row r="556" spans="1:27" ht="45" customHeight="1" x14ac:dyDescent="0.25">
      <c r="A556" s="23" t="s">
        <v>426</v>
      </c>
      <c r="B556" s="23" t="s">
        <v>67</v>
      </c>
      <c r="C556" s="24" t="s">
        <v>34</v>
      </c>
      <c r="D556" s="16" t="s">
        <v>68</v>
      </c>
      <c r="E556" s="15"/>
      <c r="F556" s="15"/>
      <c r="G556" s="24"/>
      <c r="H556" s="26" t="s">
        <v>186</v>
      </c>
      <c r="I556" s="14">
        <v>1</v>
      </c>
      <c r="J556" s="13"/>
      <c r="K556" s="27">
        <f>ROUND(K569,2)</f>
        <v>52.42</v>
      </c>
      <c r="L556" s="25" t="s">
        <v>427</v>
      </c>
      <c r="M556" s="24"/>
      <c r="N556" s="24"/>
      <c r="O556" s="24"/>
      <c r="P556" s="24"/>
      <c r="Q556" s="24"/>
      <c r="R556" s="24"/>
      <c r="S556" s="24"/>
      <c r="T556" s="24"/>
      <c r="U556" s="24"/>
      <c r="V556" s="24"/>
      <c r="W556" s="24"/>
      <c r="X556" s="24"/>
      <c r="Y556" s="24"/>
      <c r="Z556" s="24"/>
      <c r="AA556" s="24"/>
    </row>
    <row r="557" spans="1:27" x14ac:dyDescent="0.25">
      <c r="B557" s="20" t="s">
        <v>233</v>
      </c>
    </row>
    <row r="558" spans="1:27" x14ac:dyDescent="0.25">
      <c r="B558" t="s">
        <v>308</v>
      </c>
      <c r="C558" t="s">
        <v>235</v>
      </c>
      <c r="D558" t="s">
        <v>309</v>
      </c>
      <c r="E558" s="28">
        <v>0.11</v>
      </c>
      <c r="F558" t="s">
        <v>237</v>
      </c>
      <c r="G558" t="s">
        <v>191</v>
      </c>
      <c r="H558" s="29">
        <v>35.200000000000003</v>
      </c>
      <c r="I558" t="s">
        <v>192</v>
      </c>
      <c r="J558" s="30">
        <f>ROUND(E558/I556* H558,5)</f>
        <v>3.8719999999999999</v>
      </c>
      <c r="K558" s="31"/>
    </row>
    <row r="559" spans="1:27" x14ac:dyDescent="0.25">
      <c r="B559" t="s">
        <v>312</v>
      </c>
      <c r="C559" t="s">
        <v>235</v>
      </c>
      <c r="D559" t="s">
        <v>313</v>
      </c>
      <c r="E559" s="28">
        <v>0.11</v>
      </c>
      <c r="F559" t="s">
        <v>237</v>
      </c>
      <c r="G559" t="s">
        <v>191</v>
      </c>
      <c r="H559" s="29">
        <v>30.23</v>
      </c>
      <c r="I559" t="s">
        <v>192</v>
      </c>
      <c r="J559" s="30">
        <f>ROUND(E559/I556* H559,5)</f>
        <v>3.3252999999999999</v>
      </c>
      <c r="K559" s="31"/>
    </row>
    <row r="560" spans="1:27" x14ac:dyDescent="0.25">
      <c r="D560" s="32" t="s">
        <v>238</v>
      </c>
      <c r="E560" s="31"/>
      <c r="H560" s="31"/>
      <c r="K560" s="29">
        <f>SUM(J558:J559)</f>
        <v>7.1973000000000003</v>
      </c>
    </row>
    <row r="561" spans="1:27" x14ac:dyDescent="0.25">
      <c r="B561" s="20" t="s">
        <v>200</v>
      </c>
      <c r="E561" s="31"/>
      <c r="H561" s="31"/>
      <c r="K561" s="31"/>
    </row>
    <row r="562" spans="1:27" x14ac:dyDescent="0.25">
      <c r="B562" t="s">
        <v>418</v>
      </c>
      <c r="C562" t="s">
        <v>22</v>
      </c>
      <c r="D562" t="s">
        <v>419</v>
      </c>
      <c r="E562" s="28">
        <v>1</v>
      </c>
      <c r="G562" t="s">
        <v>191</v>
      </c>
      <c r="H562" s="29">
        <v>0.38</v>
      </c>
      <c r="I562" t="s">
        <v>192</v>
      </c>
      <c r="J562" s="30">
        <f>ROUND(E562* H562,5)</f>
        <v>0.38</v>
      </c>
      <c r="K562" s="31"/>
    </row>
    <row r="563" spans="1:27" x14ac:dyDescent="0.25">
      <c r="B563" t="s">
        <v>428</v>
      </c>
      <c r="C563" t="s">
        <v>34</v>
      </c>
      <c r="D563" t="s">
        <v>429</v>
      </c>
      <c r="E563" s="28">
        <v>1.02</v>
      </c>
      <c r="G563" t="s">
        <v>191</v>
      </c>
      <c r="H563" s="29">
        <v>39.19</v>
      </c>
      <c r="I563" t="s">
        <v>192</v>
      </c>
      <c r="J563" s="30">
        <f>ROUND(E563* H563,5)</f>
        <v>39.973799999999997</v>
      </c>
      <c r="K563" s="31"/>
    </row>
    <row r="564" spans="1:27" x14ac:dyDescent="0.25">
      <c r="D564" s="32" t="s">
        <v>202</v>
      </c>
      <c r="E564" s="31"/>
      <c r="H564" s="31"/>
      <c r="K564" s="29">
        <f>SUM(J562:J563)</f>
        <v>40.3538</v>
      </c>
    </row>
    <row r="565" spans="1:27" x14ac:dyDescent="0.25">
      <c r="E565" s="31"/>
      <c r="H565" s="31"/>
      <c r="K565" s="31"/>
    </row>
    <row r="566" spans="1:27" x14ac:dyDescent="0.25">
      <c r="D566" s="32" t="s">
        <v>239</v>
      </c>
      <c r="E566" s="31"/>
      <c r="H566" s="31">
        <v>1.5</v>
      </c>
      <c r="I566" t="s">
        <v>196</v>
      </c>
      <c r="J566">
        <f>ROUND(H566/100*K560,5)</f>
        <v>0.10796</v>
      </c>
      <c r="K566" s="31"/>
    </row>
    <row r="567" spans="1:27" x14ac:dyDescent="0.25">
      <c r="D567" s="32" t="s">
        <v>194</v>
      </c>
      <c r="E567" s="31"/>
      <c r="H567" s="31"/>
      <c r="K567" s="33">
        <f>SUM(J557:J566)</f>
        <v>47.659059999999997</v>
      </c>
    </row>
    <row r="568" spans="1:27" x14ac:dyDescent="0.25">
      <c r="D568" s="32" t="s">
        <v>195</v>
      </c>
      <c r="E568" s="31"/>
      <c r="H568" s="31">
        <v>10</v>
      </c>
      <c r="I568" t="s">
        <v>196</v>
      </c>
      <c r="K568" s="29">
        <f>ROUND(H568/100*K567,5)</f>
        <v>4.7659099999999999</v>
      </c>
    </row>
    <row r="569" spans="1:27" x14ac:dyDescent="0.25">
      <c r="D569" s="32" t="s">
        <v>197</v>
      </c>
      <c r="E569" s="31"/>
      <c r="H569" s="31"/>
      <c r="K569" s="33">
        <f>SUM(K567:K568)</f>
        <v>52.424969999999995</v>
      </c>
    </row>
    <row r="571" spans="1:27" ht="45" customHeight="1" x14ac:dyDescent="0.25">
      <c r="A571" s="23" t="s">
        <v>430</v>
      </c>
      <c r="B571" s="23" t="s">
        <v>69</v>
      </c>
      <c r="C571" s="24" t="s">
        <v>34</v>
      </c>
      <c r="D571" s="16" t="s">
        <v>70</v>
      </c>
      <c r="E571" s="15"/>
      <c r="F571" s="15"/>
      <c r="G571" s="24"/>
      <c r="H571" s="26" t="s">
        <v>186</v>
      </c>
      <c r="I571" s="14">
        <v>1</v>
      </c>
      <c r="J571" s="13"/>
      <c r="K571" s="27">
        <f>ROUND(K584,2)</f>
        <v>56.86</v>
      </c>
      <c r="L571" s="25" t="s">
        <v>431</v>
      </c>
      <c r="M571" s="24"/>
      <c r="N571" s="24"/>
      <c r="O571" s="24"/>
      <c r="P571" s="24"/>
      <c r="Q571" s="24"/>
      <c r="R571" s="24"/>
      <c r="S571" s="24"/>
      <c r="T571" s="24"/>
      <c r="U571" s="24"/>
      <c r="V571" s="24"/>
      <c r="W571" s="24"/>
      <c r="X571" s="24"/>
      <c r="Y571" s="24"/>
      <c r="Z571" s="24"/>
      <c r="AA571" s="24"/>
    </row>
    <row r="572" spans="1:27" x14ac:dyDescent="0.25">
      <c r="B572" s="20" t="s">
        <v>233</v>
      </c>
    </row>
    <row r="573" spans="1:27" x14ac:dyDescent="0.25">
      <c r="B573" t="s">
        <v>308</v>
      </c>
      <c r="C573" t="s">
        <v>235</v>
      </c>
      <c r="D573" t="s">
        <v>309</v>
      </c>
      <c r="E573" s="28">
        <v>0.11</v>
      </c>
      <c r="F573" t="s">
        <v>237</v>
      </c>
      <c r="G573" t="s">
        <v>191</v>
      </c>
      <c r="H573" s="29">
        <v>35.200000000000003</v>
      </c>
      <c r="I573" t="s">
        <v>192</v>
      </c>
      <c r="J573" s="30">
        <f>ROUND(E573/I571* H573,5)</f>
        <v>3.8719999999999999</v>
      </c>
      <c r="K573" s="31"/>
    </row>
    <row r="574" spans="1:27" x14ac:dyDescent="0.25">
      <c r="B574" t="s">
        <v>312</v>
      </c>
      <c r="C574" t="s">
        <v>235</v>
      </c>
      <c r="D574" t="s">
        <v>313</v>
      </c>
      <c r="E574" s="28">
        <v>0.11</v>
      </c>
      <c r="F574" t="s">
        <v>237</v>
      </c>
      <c r="G574" t="s">
        <v>191</v>
      </c>
      <c r="H574" s="29">
        <v>30.23</v>
      </c>
      <c r="I574" t="s">
        <v>192</v>
      </c>
      <c r="J574" s="30">
        <f>ROUND(E574/I571* H574,5)</f>
        <v>3.3252999999999999</v>
      </c>
      <c r="K574" s="31"/>
    </row>
    <row r="575" spans="1:27" x14ac:dyDescent="0.25">
      <c r="D575" s="32" t="s">
        <v>238</v>
      </c>
      <c r="E575" s="31"/>
      <c r="H575" s="31"/>
      <c r="K575" s="29">
        <f>SUM(J573:J574)</f>
        <v>7.1973000000000003</v>
      </c>
    </row>
    <row r="576" spans="1:27" x14ac:dyDescent="0.25">
      <c r="B576" s="20" t="s">
        <v>200</v>
      </c>
      <c r="E576" s="31"/>
      <c r="H576" s="31"/>
      <c r="K576" s="31"/>
    </row>
    <row r="577" spans="1:27" x14ac:dyDescent="0.25">
      <c r="B577" t="s">
        <v>432</v>
      </c>
      <c r="C577" t="s">
        <v>34</v>
      </c>
      <c r="D577" t="s">
        <v>433</v>
      </c>
      <c r="E577" s="28">
        <v>1.02</v>
      </c>
      <c r="G577" t="s">
        <v>191</v>
      </c>
      <c r="H577" s="29">
        <v>43.14</v>
      </c>
      <c r="I577" t="s">
        <v>192</v>
      </c>
      <c r="J577" s="30">
        <f>ROUND(E577* H577,5)</f>
        <v>44.002800000000001</v>
      </c>
      <c r="K577" s="31"/>
    </row>
    <row r="578" spans="1:27" x14ac:dyDescent="0.25">
      <c r="B578" t="s">
        <v>418</v>
      </c>
      <c r="C578" t="s">
        <v>22</v>
      </c>
      <c r="D578" t="s">
        <v>419</v>
      </c>
      <c r="E578" s="28">
        <v>1</v>
      </c>
      <c r="G578" t="s">
        <v>191</v>
      </c>
      <c r="H578" s="29">
        <v>0.38</v>
      </c>
      <c r="I578" t="s">
        <v>192</v>
      </c>
      <c r="J578" s="30">
        <f>ROUND(E578* H578,5)</f>
        <v>0.38</v>
      </c>
      <c r="K578" s="31"/>
    </row>
    <row r="579" spans="1:27" x14ac:dyDescent="0.25">
      <c r="D579" s="32" t="s">
        <v>202</v>
      </c>
      <c r="E579" s="31"/>
      <c r="H579" s="31"/>
      <c r="K579" s="29">
        <f>SUM(J577:J578)</f>
        <v>44.382800000000003</v>
      </c>
    </row>
    <row r="580" spans="1:27" x14ac:dyDescent="0.25">
      <c r="E580" s="31"/>
      <c r="H580" s="31"/>
      <c r="K580" s="31"/>
    </row>
    <row r="581" spans="1:27" x14ac:dyDescent="0.25">
      <c r="D581" s="32" t="s">
        <v>239</v>
      </c>
      <c r="E581" s="31"/>
      <c r="H581" s="31">
        <v>1.5</v>
      </c>
      <c r="I581" t="s">
        <v>196</v>
      </c>
      <c r="J581">
        <f>ROUND(H581/100*K575,5)</f>
        <v>0.10796</v>
      </c>
      <c r="K581" s="31"/>
    </row>
    <row r="582" spans="1:27" x14ac:dyDescent="0.25">
      <c r="D582" s="32" t="s">
        <v>194</v>
      </c>
      <c r="E582" s="31"/>
      <c r="H582" s="31"/>
      <c r="K582" s="33">
        <f>SUM(J572:J581)</f>
        <v>51.68806</v>
      </c>
    </row>
    <row r="583" spans="1:27" x14ac:dyDescent="0.25">
      <c r="D583" s="32" t="s">
        <v>195</v>
      </c>
      <c r="E583" s="31"/>
      <c r="H583" s="31">
        <v>10</v>
      </c>
      <c r="I583" t="s">
        <v>196</v>
      </c>
      <c r="K583" s="29">
        <f>ROUND(H583/100*K582,5)</f>
        <v>5.1688099999999997</v>
      </c>
    </row>
    <row r="584" spans="1:27" x14ac:dyDescent="0.25">
      <c r="D584" s="32" t="s">
        <v>197</v>
      </c>
      <c r="E584" s="31"/>
      <c r="H584" s="31"/>
      <c r="K584" s="33">
        <f>SUM(K582:K583)</f>
        <v>56.856870000000001</v>
      </c>
    </row>
    <row r="586" spans="1:27" ht="45" customHeight="1" x14ac:dyDescent="0.25">
      <c r="A586" s="23" t="s">
        <v>434</v>
      </c>
      <c r="B586" s="23" t="s">
        <v>71</v>
      </c>
      <c r="C586" s="24" t="s">
        <v>34</v>
      </c>
      <c r="D586" s="16" t="s">
        <v>72</v>
      </c>
      <c r="E586" s="15"/>
      <c r="F586" s="15"/>
      <c r="G586" s="24"/>
      <c r="H586" s="26" t="s">
        <v>186</v>
      </c>
      <c r="I586" s="14">
        <v>1</v>
      </c>
      <c r="J586" s="13"/>
      <c r="K586" s="27">
        <f>ROUND(K599,2)</f>
        <v>69.290000000000006</v>
      </c>
      <c r="L586" s="25" t="s">
        <v>435</v>
      </c>
      <c r="M586" s="24"/>
      <c r="N586" s="24"/>
      <c r="O586" s="24"/>
      <c r="P586" s="24"/>
      <c r="Q586" s="24"/>
      <c r="R586" s="24"/>
      <c r="S586" s="24"/>
      <c r="T586" s="24"/>
      <c r="U586" s="24"/>
      <c r="V586" s="24"/>
      <c r="W586" s="24"/>
      <c r="X586" s="24"/>
      <c r="Y586" s="24"/>
      <c r="Z586" s="24"/>
      <c r="AA586" s="24"/>
    </row>
    <row r="587" spans="1:27" x14ac:dyDescent="0.25">
      <c r="B587" s="20" t="s">
        <v>233</v>
      </c>
    </row>
    <row r="588" spans="1:27" x14ac:dyDescent="0.25">
      <c r="B588" t="s">
        <v>308</v>
      </c>
      <c r="C588" t="s">
        <v>235</v>
      </c>
      <c r="D588" t="s">
        <v>309</v>
      </c>
      <c r="E588" s="28">
        <v>0.12</v>
      </c>
      <c r="F588" t="s">
        <v>237</v>
      </c>
      <c r="G588" t="s">
        <v>191</v>
      </c>
      <c r="H588" s="29">
        <v>35.200000000000003</v>
      </c>
      <c r="I588" t="s">
        <v>192</v>
      </c>
      <c r="J588" s="30">
        <f>ROUND(E588/I586* H588,5)</f>
        <v>4.2240000000000002</v>
      </c>
      <c r="K588" s="31"/>
    </row>
    <row r="589" spans="1:27" x14ac:dyDescent="0.25">
      <c r="B589" t="s">
        <v>312</v>
      </c>
      <c r="C589" t="s">
        <v>235</v>
      </c>
      <c r="D589" t="s">
        <v>313</v>
      </c>
      <c r="E589" s="28">
        <v>0.12</v>
      </c>
      <c r="F589" t="s">
        <v>237</v>
      </c>
      <c r="G589" t="s">
        <v>191</v>
      </c>
      <c r="H589" s="29">
        <v>30.23</v>
      </c>
      <c r="I589" t="s">
        <v>192</v>
      </c>
      <c r="J589" s="30">
        <f>ROUND(E589/I586* H589,5)</f>
        <v>3.6276000000000002</v>
      </c>
      <c r="K589" s="31"/>
    </row>
    <row r="590" spans="1:27" x14ac:dyDescent="0.25">
      <c r="D590" s="32" t="s">
        <v>238</v>
      </c>
      <c r="E590" s="31"/>
      <c r="H590" s="31"/>
      <c r="K590" s="29">
        <f>SUM(J588:J589)</f>
        <v>7.8516000000000004</v>
      </c>
    </row>
    <row r="591" spans="1:27" x14ac:dyDescent="0.25">
      <c r="B591" s="20" t="s">
        <v>200</v>
      </c>
      <c r="E591" s="31"/>
      <c r="H591" s="31"/>
      <c r="K591" s="31"/>
    </row>
    <row r="592" spans="1:27" x14ac:dyDescent="0.25">
      <c r="B592" t="s">
        <v>436</v>
      </c>
      <c r="C592" t="s">
        <v>34</v>
      </c>
      <c r="D592" t="s">
        <v>437</v>
      </c>
      <c r="E592" s="28">
        <v>1.02</v>
      </c>
      <c r="G592" t="s">
        <v>191</v>
      </c>
      <c r="H592" s="29">
        <v>53.57</v>
      </c>
      <c r="I592" t="s">
        <v>192</v>
      </c>
      <c r="J592" s="30">
        <f>ROUND(E592* H592,5)</f>
        <v>54.641399999999997</v>
      </c>
      <c r="K592" s="31"/>
    </row>
    <row r="593" spans="1:27" x14ac:dyDescent="0.25">
      <c r="B593" t="s">
        <v>418</v>
      </c>
      <c r="C593" t="s">
        <v>22</v>
      </c>
      <c r="D593" t="s">
        <v>419</v>
      </c>
      <c r="E593" s="28">
        <v>1</v>
      </c>
      <c r="G593" t="s">
        <v>191</v>
      </c>
      <c r="H593" s="29">
        <v>0.38</v>
      </c>
      <c r="I593" t="s">
        <v>192</v>
      </c>
      <c r="J593" s="30">
        <f>ROUND(E593* H593,5)</f>
        <v>0.38</v>
      </c>
      <c r="K593" s="31"/>
    </row>
    <row r="594" spans="1:27" x14ac:dyDescent="0.25">
      <c r="D594" s="32" t="s">
        <v>202</v>
      </c>
      <c r="E594" s="31"/>
      <c r="H594" s="31"/>
      <c r="K594" s="29">
        <f>SUM(J592:J593)</f>
        <v>55.0214</v>
      </c>
    </row>
    <row r="595" spans="1:27" x14ac:dyDescent="0.25">
      <c r="E595" s="31"/>
      <c r="H595" s="31"/>
      <c r="K595" s="31"/>
    </row>
    <row r="596" spans="1:27" x14ac:dyDescent="0.25">
      <c r="D596" s="32" t="s">
        <v>239</v>
      </c>
      <c r="E596" s="31"/>
      <c r="H596" s="31">
        <v>1.5</v>
      </c>
      <c r="I596" t="s">
        <v>196</v>
      </c>
      <c r="J596">
        <f>ROUND(H596/100*K590,5)</f>
        <v>0.11777</v>
      </c>
      <c r="K596" s="31"/>
    </row>
    <row r="597" spans="1:27" x14ac:dyDescent="0.25">
      <c r="D597" s="32" t="s">
        <v>194</v>
      </c>
      <c r="E597" s="31"/>
      <c r="H597" s="31"/>
      <c r="K597" s="33">
        <f>SUM(J587:J596)</f>
        <v>62.990769999999998</v>
      </c>
    </row>
    <row r="598" spans="1:27" x14ac:dyDescent="0.25">
      <c r="D598" s="32" t="s">
        <v>195</v>
      </c>
      <c r="E598" s="31"/>
      <c r="H598" s="31">
        <v>10</v>
      </c>
      <c r="I598" t="s">
        <v>196</v>
      </c>
      <c r="K598" s="29">
        <f>ROUND(H598/100*K597,5)</f>
        <v>6.29908</v>
      </c>
    </row>
    <row r="599" spans="1:27" x14ac:dyDescent="0.25">
      <c r="D599" s="32" t="s">
        <v>197</v>
      </c>
      <c r="E599" s="31"/>
      <c r="H599" s="31"/>
      <c r="K599" s="33">
        <f>SUM(K597:K598)</f>
        <v>69.289850000000001</v>
      </c>
    </row>
    <row r="601" spans="1:27" ht="45" customHeight="1" x14ac:dyDescent="0.25">
      <c r="A601" s="23" t="s">
        <v>438</v>
      </c>
      <c r="B601" s="23" t="s">
        <v>79</v>
      </c>
      <c r="C601" s="24" t="s">
        <v>22</v>
      </c>
      <c r="D601" s="16" t="s">
        <v>80</v>
      </c>
      <c r="E601" s="15"/>
      <c r="F601" s="15"/>
      <c r="G601" s="24"/>
      <c r="H601" s="26" t="s">
        <v>186</v>
      </c>
      <c r="I601" s="14">
        <v>1</v>
      </c>
      <c r="J601" s="13"/>
      <c r="K601" s="27">
        <f>ROUND(K613,2)</f>
        <v>51.11</v>
      </c>
      <c r="L601" s="25" t="s">
        <v>439</v>
      </c>
      <c r="M601" s="24"/>
      <c r="N601" s="24"/>
      <c r="O601" s="24"/>
      <c r="P601" s="24"/>
      <c r="Q601" s="24"/>
      <c r="R601" s="24"/>
      <c r="S601" s="24"/>
      <c r="T601" s="24"/>
      <c r="U601" s="24"/>
      <c r="V601" s="24"/>
      <c r="W601" s="24"/>
      <c r="X601" s="24"/>
      <c r="Y601" s="24"/>
      <c r="Z601" s="24"/>
      <c r="AA601" s="24"/>
    </row>
    <row r="602" spans="1:27" x14ac:dyDescent="0.25">
      <c r="B602" s="20" t="s">
        <v>233</v>
      </c>
    </row>
    <row r="603" spans="1:27" x14ac:dyDescent="0.25">
      <c r="B603" t="s">
        <v>244</v>
      </c>
      <c r="C603" t="s">
        <v>235</v>
      </c>
      <c r="D603" t="s">
        <v>245</v>
      </c>
      <c r="E603" s="28">
        <v>0.02</v>
      </c>
      <c r="F603" t="s">
        <v>237</v>
      </c>
      <c r="G603" t="s">
        <v>191</v>
      </c>
      <c r="H603" s="29">
        <v>30.19</v>
      </c>
      <c r="I603" t="s">
        <v>192</v>
      </c>
      <c r="J603" s="30">
        <f>ROUND(E603/I601* H603,5)</f>
        <v>0.6038</v>
      </c>
      <c r="K603" s="31"/>
    </row>
    <row r="604" spans="1:27" x14ac:dyDescent="0.25">
      <c r="B604" t="s">
        <v>246</v>
      </c>
      <c r="C604" t="s">
        <v>235</v>
      </c>
      <c r="D604" t="s">
        <v>247</v>
      </c>
      <c r="E604" s="28">
        <v>0.05</v>
      </c>
      <c r="F604" t="s">
        <v>237</v>
      </c>
      <c r="G604" t="s">
        <v>191</v>
      </c>
      <c r="H604" s="29">
        <v>35.200000000000003</v>
      </c>
      <c r="I604" t="s">
        <v>192</v>
      </c>
      <c r="J604" s="30">
        <f>ROUND(E604/I601* H604,5)</f>
        <v>1.76</v>
      </c>
      <c r="K604" s="31"/>
    </row>
    <row r="605" spans="1:27" x14ac:dyDescent="0.25">
      <c r="D605" s="32" t="s">
        <v>238</v>
      </c>
      <c r="E605" s="31"/>
      <c r="H605" s="31"/>
      <c r="K605" s="29">
        <f>SUM(J603:J604)</f>
        <v>2.3637999999999999</v>
      </c>
    </row>
    <row r="606" spans="1:27" x14ac:dyDescent="0.25">
      <c r="B606" s="20" t="s">
        <v>200</v>
      </c>
      <c r="E606" s="31"/>
      <c r="H606" s="31"/>
      <c r="K606" s="31"/>
    </row>
    <row r="607" spans="1:27" x14ac:dyDescent="0.25">
      <c r="B607" t="s">
        <v>440</v>
      </c>
      <c r="C607" t="s">
        <v>22</v>
      </c>
      <c r="D607" t="s">
        <v>441</v>
      </c>
      <c r="E607" s="28">
        <v>1</v>
      </c>
      <c r="G607" t="s">
        <v>191</v>
      </c>
      <c r="H607" s="29">
        <v>44.06</v>
      </c>
      <c r="I607" t="s">
        <v>192</v>
      </c>
      <c r="J607" s="30">
        <f>ROUND(E607* H607,5)</f>
        <v>44.06</v>
      </c>
      <c r="K607" s="31"/>
    </row>
    <row r="608" spans="1:27" x14ac:dyDescent="0.25">
      <c r="D608" s="32" t="s">
        <v>202</v>
      </c>
      <c r="E608" s="31"/>
      <c r="H608" s="31"/>
      <c r="K608" s="29">
        <f>SUM(J607:J607)</f>
        <v>44.06</v>
      </c>
    </row>
    <row r="609" spans="1:27" x14ac:dyDescent="0.25">
      <c r="E609" s="31"/>
      <c r="H609" s="31"/>
      <c r="K609" s="31"/>
    </row>
    <row r="610" spans="1:27" x14ac:dyDescent="0.25">
      <c r="D610" s="32" t="s">
        <v>239</v>
      </c>
      <c r="E610" s="31"/>
      <c r="H610" s="31">
        <v>1.5</v>
      </c>
      <c r="I610" t="s">
        <v>196</v>
      </c>
      <c r="J610">
        <f>ROUND(H610/100*K605,5)</f>
        <v>3.5459999999999998E-2</v>
      </c>
      <c r="K610" s="31"/>
    </row>
    <row r="611" spans="1:27" x14ac:dyDescent="0.25">
      <c r="D611" s="32" t="s">
        <v>194</v>
      </c>
      <c r="E611" s="31"/>
      <c r="H611" s="31"/>
      <c r="K611" s="33">
        <f>SUM(J602:J610)</f>
        <v>46.45926</v>
      </c>
    </row>
    <row r="612" spans="1:27" x14ac:dyDescent="0.25">
      <c r="D612" s="32" t="s">
        <v>195</v>
      </c>
      <c r="E612" s="31"/>
      <c r="H612" s="31">
        <v>10</v>
      </c>
      <c r="I612" t="s">
        <v>196</v>
      </c>
      <c r="K612" s="29">
        <f>ROUND(H612/100*K611,5)</f>
        <v>4.6459299999999999</v>
      </c>
    </row>
    <row r="613" spans="1:27" x14ac:dyDescent="0.25">
      <c r="D613" s="32" t="s">
        <v>197</v>
      </c>
      <c r="E613" s="31"/>
      <c r="H613" s="31"/>
      <c r="K613" s="33">
        <f>SUM(K611:K612)</f>
        <v>51.10519</v>
      </c>
    </row>
    <row r="615" spans="1:27" ht="45" customHeight="1" x14ac:dyDescent="0.25">
      <c r="A615" s="23" t="s">
        <v>442</v>
      </c>
      <c r="B615" s="23" t="s">
        <v>77</v>
      </c>
      <c r="C615" s="24" t="s">
        <v>22</v>
      </c>
      <c r="D615" s="16" t="s">
        <v>78</v>
      </c>
      <c r="E615" s="15"/>
      <c r="F615" s="15"/>
      <c r="G615" s="24"/>
      <c r="H615" s="26" t="s">
        <v>186</v>
      </c>
      <c r="I615" s="14">
        <v>1</v>
      </c>
      <c r="J615" s="13"/>
      <c r="K615" s="27">
        <f>ROUND(K627,2)</f>
        <v>442.91</v>
      </c>
      <c r="L615" s="25" t="s">
        <v>443</v>
      </c>
      <c r="M615" s="24"/>
      <c r="N615" s="24"/>
      <c r="O615" s="24"/>
      <c r="P615" s="24"/>
      <c r="Q615" s="24"/>
      <c r="R615" s="24"/>
      <c r="S615" s="24"/>
      <c r="T615" s="24"/>
      <c r="U615" s="24"/>
      <c r="V615" s="24"/>
      <c r="W615" s="24"/>
      <c r="X615" s="24"/>
      <c r="Y615" s="24"/>
      <c r="Z615" s="24"/>
      <c r="AA615" s="24"/>
    </row>
    <row r="616" spans="1:27" x14ac:dyDescent="0.25">
      <c r="B616" s="20" t="s">
        <v>233</v>
      </c>
    </row>
    <row r="617" spans="1:27" x14ac:dyDescent="0.25">
      <c r="B617" t="s">
        <v>244</v>
      </c>
      <c r="C617" t="s">
        <v>235</v>
      </c>
      <c r="D617" t="s">
        <v>245</v>
      </c>
      <c r="E617" s="28">
        <v>0.5</v>
      </c>
      <c r="F617" t="s">
        <v>237</v>
      </c>
      <c r="G617" t="s">
        <v>191</v>
      </c>
      <c r="H617" s="29">
        <v>30.19</v>
      </c>
      <c r="I617" t="s">
        <v>192</v>
      </c>
      <c r="J617" s="30">
        <f>ROUND(E617/I615* H617,5)</f>
        <v>15.095000000000001</v>
      </c>
      <c r="K617" s="31"/>
    </row>
    <row r="618" spans="1:27" x14ac:dyDescent="0.25">
      <c r="B618" t="s">
        <v>246</v>
      </c>
      <c r="C618" t="s">
        <v>235</v>
      </c>
      <c r="D618" t="s">
        <v>247</v>
      </c>
      <c r="E618" s="28">
        <v>0.5</v>
      </c>
      <c r="F618" t="s">
        <v>237</v>
      </c>
      <c r="G618" t="s">
        <v>191</v>
      </c>
      <c r="H618" s="29">
        <v>35.200000000000003</v>
      </c>
      <c r="I618" t="s">
        <v>192</v>
      </c>
      <c r="J618" s="30">
        <f>ROUND(E618/I615* H618,5)</f>
        <v>17.600000000000001</v>
      </c>
      <c r="K618" s="31"/>
    </row>
    <row r="619" spans="1:27" x14ac:dyDescent="0.25">
      <c r="D619" s="32" t="s">
        <v>238</v>
      </c>
      <c r="E619" s="31"/>
      <c r="H619" s="31"/>
      <c r="K619" s="29">
        <f>SUM(J617:J618)</f>
        <v>32.695</v>
      </c>
    </row>
    <row r="620" spans="1:27" x14ac:dyDescent="0.25">
      <c r="B620" s="20" t="s">
        <v>200</v>
      </c>
      <c r="E620" s="31"/>
      <c r="H620" s="31"/>
      <c r="K620" s="31"/>
    </row>
    <row r="621" spans="1:27" x14ac:dyDescent="0.25">
      <c r="B621" t="s">
        <v>444</v>
      </c>
      <c r="C621" t="s">
        <v>22</v>
      </c>
      <c r="D621" t="s">
        <v>445</v>
      </c>
      <c r="E621" s="28">
        <v>1</v>
      </c>
      <c r="G621" t="s">
        <v>191</v>
      </c>
      <c r="H621" s="29">
        <v>369.46</v>
      </c>
      <c r="I621" t="s">
        <v>192</v>
      </c>
      <c r="J621" s="30">
        <f>ROUND(E621* H621,5)</f>
        <v>369.46</v>
      </c>
      <c r="K621" s="31"/>
    </row>
    <row r="622" spans="1:27" x14ac:dyDescent="0.25">
      <c r="D622" s="32" t="s">
        <v>202</v>
      </c>
      <c r="E622" s="31"/>
      <c r="H622" s="31"/>
      <c r="K622" s="29">
        <f>SUM(J621:J621)</f>
        <v>369.46</v>
      </c>
    </row>
    <row r="623" spans="1:27" x14ac:dyDescent="0.25">
      <c r="E623" s="31"/>
      <c r="H623" s="31"/>
      <c r="K623" s="31"/>
    </row>
    <row r="624" spans="1:27" x14ac:dyDescent="0.25">
      <c r="D624" s="32" t="s">
        <v>239</v>
      </c>
      <c r="E624" s="31"/>
      <c r="H624" s="31">
        <v>1.5</v>
      </c>
      <c r="I624" t="s">
        <v>196</v>
      </c>
      <c r="J624">
        <f>ROUND(H624/100*K619,5)</f>
        <v>0.49042999999999998</v>
      </c>
      <c r="K624" s="31"/>
    </row>
    <row r="625" spans="1:27" x14ac:dyDescent="0.25">
      <c r="D625" s="32" t="s">
        <v>194</v>
      </c>
      <c r="E625" s="31"/>
      <c r="H625" s="31"/>
      <c r="K625" s="33">
        <f>SUM(J616:J624)</f>
        <v>402.64542999999998</v>
      </c>
    </row>
    <row r="626" spans="1:27" x14ac:dyDescent="0.25">
      <c r="D626" s="32" t="s">
        <v>195</v>
      </c>
      <c r="E626" s="31"/>
      <c r="H626" s="31">
        <v>10</v>
      </c>
      <c r="I626" t="s">
        <v>196</v>
      </c>
      <c r="K626" s="29">
        <f>ROUND(H626/100*K625,5)</f>
        <v>40.264539999999997</v>
      </c>
    </row>
    <row r="627" spans="1:27" x14ac:dyDescent="0.25">
      <c r="D627" s="32" t="s">
        <v>197</v>
      </c>
      <c r="E627" s="31"/>
      <c r="H627" s="31"/>
      <c r="K627" s="33">
        <f>SUM(K625:K626)</f>
        <v>442.90996999999999</v>
      </c>
    </row>
    <row r="629" spans="1:27" ht="45" customHeight="1" x14ac:dyDescent="0.25">
      <c r="A629" s="23" t="s">
        <v>446</v>
      </c>
      <c r="B629" s="23" t="s">
        <v>81</v>
      </c>
      <c r="C629" s="24" t="s">
        <v>22</v>
      </c>
      <c r="D629" s="16" t="s">
        <v>82</v>
      </c>
      <c r="E629" s="15"/>
      <c r="F629" s="15"/>
      <c r="G629" s="24"/>
      <c r="H629" s="26" t="s">
        <v>186</v>
      </c>
      <c r="I629" s="14">
        <v>1</v>
      </c>
      <c r="J629" s="13"/>
      <c r="K629" s="27">
        <f>ROUND(K641,2)</f>
        <v>75.66</v>
      </c>
      <c r="L629" s="25" t="s">
        <v>447</v>
      </c>
      <c r="M629" s="24"/>
      <c r="N629" s="24"/>
      <c r="O629" s="24"/>
      <c r="P629" s="24"/>
      <c r="Q629" s="24"/>
      <c r="R629" s="24"/>
      <c r="S629" s="24"/>
      <c r="T629" s="24"/>
      <c r="U629" s="24"/>
      <c r="V629" s="24"/>
      <c r="W629" s="24"/>
      <c r="X629" s="24"/>
      <c r="Y629" s="24"/>
      <c r="Z629" s="24"/>
      <c r="AA629" s="24"/>
    </row>
    <row r="630" spans="1:27" x14ac:dyDescent="0.25">
      <c r="B630" s="20" t="s">
        <v>233</v>
      </c>
    </row>
    <row r="631" spans="1:27" x14ac:dyDescent="0.25">
      <c r="B631" t="s">
        <v>246</v>
      </c>
      <c r="C631" t="s">
        <v>235</v>
      </c>
      <c r="D631" t="s">
        <v>247</v>
      </c>
      <c r="E631" s="28">
        <v>0.15</v>
      </c>
      <c r="F631" t="s">
        <v>237</v>
      </c>
      <c r="G631" t="s">
        <v>191</v>
      </c>
      <c r="H631" s="29">
        <v>35.200000000000003</v>
      </c>
      <c r="I631" t="s">
        <v>192</v>
      </c>
      <c r="J631" s="30">
        <f>ROUND(E631/I629* H631,5)</f>
        <v>5.28</v>
      </c>
      <c r="K631" s="31"/>
    </row>
    <row r="632" spans="1:27" x14ac:dyDescent="0.25">
      <c r="B632" t="s">
        <v>244</v>
      </c>
      <c r="C632" t="s">
        <v>235</v>
      </c>
      <c r="D632" t="s">
        <v>245</v>
      </c>
      <c r="E632" s="28">
        <v>0.1</v>
      </c>
      <c r="F632" t="s">
        <v>237</v>
      </c>
      <c r="G632" t="s">
        <v>191</v>
      </c>
      <c r="H632" s="29">
        <v>30.19</v>
      </c>
      <c r="I632" t="s">
        <v>192</v>
      </c>
      <c r="J632" s="30">
        <f>ROUND(E632/I629* H632,5)</f>
        <v>3.0190000000000001</v>
      </c>
      <c r="K632" s="31"/>
    </row>
    <row r="633" spans="1:27" x14ac:dyDescent="0.25">
      <c r="D633" s="32" t="s">
        <v>238</v>
      </c>
      <c r="E633" s="31"/>
      <c r="H633" s="31"/>
      <c r="K633" s="29">
        <f>SUM(J631:J632)</f>
        <v>8.2989999999999995</v>
      </c>
    </row>
    <row r="634" spans="1:27" x14ac:dyDescent="0.25">
      <c r="B634" s="20" t="s">
        <v>200</v>
      </c>
      <c r="E634" s="31"/>
      <c r="H634" s="31"/>
      <c r="K634" s="31"/>
    </row>
    <row r="635" spans="1:27" x14ac:dyDescent="0.25">
      <c r="B635" t="s">
        <v>448</v>
      </c>
      <c r="C635" t="s">
        <v>22</v>
      </c>
      <c r="D635" t="s">
        <v>449</v>
      </c>
      <c r="E635" s="28">
        <v>1</v>
      </c>
      <c r="G635" t="s">
        <v>191</v>
      </c>
      <c r="H635" s="29">
        <v>60.36</v>
      </c>
      <c r="I635" t="s">
        <v>192</v>
      </c>
      <c r="J635" s="30">
        <f>ROUND(E635* H635,5)</f>
        <v>60.36</v>
      </c>
      <c r="K635" s="31"/>
    </row>
    <row r="636" spans="1:27" x14ac:dyDescent="0.25">
      <c r="D636" s="32" t="s">
        <v>202</v>
      </c>
      <c r="E636" s="31"/>
      <c r="H636" s="31"/>
      <c r="K636" s="29">
        <f>SUM(J635:J635)</f>
        <v>60.36</v>
      </c>
    </row>
    <row r="637" spans="1:27" x14ac:dyDescent="0.25">
      <c r="E637" s="31"/>
      <c r="H637" s="31"/>
      <c r="K637" s="31"/>
    </row>
    <row r="638" spans="1:27" x14ac:dyDescent="0.25">
      <c r="D638" s="32" t="s">
        <v>239</v>
      </c>
      <c r="E638" s="31"/>
      <c r="H638" s="31">
        <v>1.5</v>
      </c>
      <c r="I638" t="s">
        <v>196</v>
      </c>
      <c r="J638">
        <f>ROUND(H638/100*K633,5)</f>
        <v>0.12449</v>
      </c>
      <c r="K638" s="31"/>
    </row>
    <row r="639" spans="1:27" x14ac:dyDescent="0.25">
      <c r="D639" s="32" t="s">
        <v>194</v>
      </c>
      <c r="E639" s="31"/>
      <c r="H639" s="31"/>
      <c r="K639" s="33">
        <f>SUM(J630:J638)</f>
        <v>68.783489999999986</v>
      </c>
    </row>
    <row r="640" spans="1:27" x14ac:dyDescent="0.25">
      <c r="D640" s="32" t="s">
        <v>195</v>
      </c>
      <c r="E640" s="31"/>
      <c r="H640" s="31">
        <v>10</v>
      </c>
      <c r="I640" t="s">
        <v>196</v>
      </c>
      <c r="K640" s="29">
        <f>ROUND(H640/100*K639,5)</f>
        <v>6.8783500000000002</v>
      </c>
    </row>
    <row r="641" spans="1:27" x14ac:dyDescent="0.25">
      <c r="D641" s="32" t="s">
        <v>197</v>
      </c>
      <c r="E641" s="31"/>
      <c r="H641" s="31"/>
      <c r="K641" s="33">
        <f>SUM(K639:K640)</f>
        <v>75.661839999999984</v>
      </c>
    </row>
    <row r="643" spans="1:27" ht="45" customHeight="1" x14ac:dyDescent="0.25">
      <c r="A643" s="23" t="s">
        <v>450</v>
      </c>
      <c r="B643" s="23" t="s">
        <v>85</v>
      </c>
      <c r="C643" s="24" t="s">
        <v>22</v>
      </c>
      <c r="D643" s="16" t="s">
        <v>86</v>
      </c>
      <c r="E643" s="15"/>
      <c r="F643" s="15"/>
      <c r="G643" s="24"/>
      <c r="H643" s="26" t="s">
        <v>186</v>
      </c>
      <c r="I643" s="14">
        <v>1</v>
      </c>
      <c r="J643" s="13"/>
      <c r="K643" s="27">
        <f>ROUND(K655,2)</f>
        <v>308.61</v>
      </c>
      <c r="L643" s="25" t="s">
        <v>451</v>
      </c>
      <c r="M643" s="24"/>
      <c r="N643" s="24"/>
      <c r="O643" s="24"/>
      <c r="P643" s="24"/>
      <c r="Q643" s="24"/>
      <c r="R643" s="24"/>
      <c r="S643" s="24"/>
      <c r="T643" s="24"/>
      <c r="U643" s="24"/>
      <c r="V643" s="24"/>
      <c r="W643" s="24"/>
      <c r="X643" s="24"/>
      <c r="Y643" s="24"/>
      <c r="Z643" s="24"/>
      <c r="AA643" s="24"/>
    </row>
    <row r="644" spans="1:27" x14ac:dyDescent="0.25">
      <c r="B644" s="20" t="s">
        <v>233</v>
      </c>
    </row>
    <row r="645" spans="1:27" x14ac:dyDescent="0.25">
      <c r="B645" t="s">
        <v>244</v>
      </c>
      <c r="C645" t="s">
        <v>235</v>
      </c>
      <c r="D645" t="s">
        <v>245</v>
      </c>
      <c r="E645" s="28">
        <v>0.1</v>
      </c>
      <c r="F645" t="s">
        <v>237</v>
      </c>
      <c r="G645" t="s">
        <v>191</v>
      </c>
      <c r="H645" s="29">
        <v>30.19</v>
      </c>
      <c r="I645" t="s">
        <v>192</v>
      </c>
      <c r="J645" s="30">
        <f>ROUND(E645/I643* H645,5)</f>
        <v>3.0190000000000001</v>
      </c>
      <c r="K645" s="31"/>
    </row>
    <row r="646" spans="1:27" x14ac:dyDescent="0.25">
      <c r="B646" t="s">
        <v>246</v>
      </c>
      <c r="C646" t="s">
        <v>235</v>
      </c>
      <c r="D646" t="s">
        <v>247</v>
      </c>
      <c r="E646" s="28">
        <v>0.4</v>
      </c>
      <c r="F646" t="s">
        <v>237</v>
      </c>
      <c r="G646" t="s">
        <v>191</v>
      </c>
      <c r="H646" s="29">
        <v>35.200000000000003</v>
      </c>
      <c r="I646" t="s">
        <v>192</v>
      </c>
      <c r="J646" s="30">
        <f>ROUND(E646/I643* H646,5)</f>
        <v>14.08</v>
      </c>
      <c r="K646" s="31"/>
    </row>
    <row r="647" spans="1:27" x14ac:dyDescent="0.25">
      <c r="D647" s="32" t="s">
        <v>238</v>
      </c>
      <c r="E647" s="31"/>
      <c r="H647" s="31"/>
      <c r="K647" s="29">
        <f>SUM(J645:J646)</f>
        <v>17.099</v>
      </c>
    </row>
    <row r="648" spans="1:27" x14ac:dyDescent="0.25">
      <c r="B648" s="20" t="s">
        <v>200</v>
      </c>
      <c r="E648" s="31"/>
      <c r="H648" s="31"/>
      <c r="K648" s="31"/>
    </row>
    <row r="649" spans="1:27" x14ac:dyDescent="0.25">
      <c r="B649" t="s">
        <v>452</v>
      </c>
      <c r="C649" t="s">
        <v>22</v>
      </c>
      <c r="D649" t="s">
        <v>453</v>
      </c>
      <c r="E649" s="28">
        <v>1</v>
      </c>
      <c r="G649" t="s">
        <v>191</v>
      </c>
      <c r="H649" s="29">
        <v>263.2</v>
      </c>
      <c r="I649" t="s">
        <v>192</v>
      </c>
      <c r="J649" s="30">
        <f>ROUND(E649* H649,5)</f>
        <v>263.2</v>
      </c>
      <c r="K649" s="31"/>
    </row>
    <row r="650" spans="1:27" x14ac:dyDescent="0.25">
      <c r="D650" s="32" t="s">
        <v>202</v>
      </c>
      <c r="E650" s="31"/>
      <c r="H650" s="31"/>
      <c r="K650" s="29">
        <f>SUM(J649:J649)</f>
        <v>263.2</v>
      </c>
    </row>
    <row r="651" spans="1:27" x14ac:dyDescent="0.25">
      <c r="E651" s="31"/>
      <c r="H651" s="31"/>
      <c r="K651" s="31"/>
    </row>
    <row r="652" spans="1:27" x14ac:dyDescent="0.25">
      <c r="D652" s="32" t="s">
        <v>239</v>
      </c>
      <c r="E652" s="31"/>
      <c r="H652" s="31">
        <v>1.5</v>
      </c>
      <c r="I652" t="s">
        <v>196</v>
      </c>
      <c r="J652">
        <f>ROUND(H652/100*K647,5)</f>
        <v>0.25649</v>
      </c>
      <c r="K652" s="31"/>
    </row>
    <row r="653" spans="1:27" x14ac:dyDescent="0.25">
      <c r="D653" s="32" t="s">
        <v>194</v>
      </c>
      <c r="E653" s="31"/>
      <c r="H653" s="31"/>
      <c r="K653" s="33">
        <f>SUM(J644:J652)</f>
        <v>280.55548999999996</v>
      </c>
    </row>
    <row r="654" spans="1:27" x14ac:dyDescent="0.25">
      <c r="D654" s="32" t="s">
        <v>195</v>
      </c>
      <c r="E654" s="31"/>
      <c r="H654" s="31">
        <v>10</v>
      </c>
      <c r="I654" t="s">
        <v>196</v>
      </c>
      <c r="K654" s="29">
        <f>ROUND(H654/100*K653,5)</f>
        <v>28.05555</v>
      </c>
    </row>
    <row r="655" spans="1:27" x14ac:dyDescent="0.25">
      <c r="D655" s="32" t="s">
        <v>197</v>
      </c>
      <c r="E655" s="31"/>
      <c r="H655" s="31"/>
      <c r="K655" s="33">
        <f>SUM(K653:K654)</f>
        <v>308.61103999999995</v>
      </c>
    </row>
    <row r="657" spans="1:27" ht="45" customHeight="1" x14ac:dyDescent="0.25">
      <c r="A657" s="23" t="s">
        <v>454</v>
      </c>
      <c r="B657" s="23" t="s">
        <v>83</v>
      </c>
      <c r="C657" s="24" t="s">
        <v>22</v>
      </c>
      <c r="D657" s="16" t="s">
        <v>84</v>
      </c>
      <c r="E657" s="15"/>
      <c r="F657" s="15"/>
      <c r="G657" s="24"/>
      <c r="H657" s="26" t="s">
        <v>186</v>
      </c>
      <c r="I657" s="14">
        <v>1</v>
      </c>
      <c r="J657" s="13"/>
      <c r="K657" s="27">
        <f>ROUND(K669,2)</f>
        <v>78.540000000000006</v>
      </c>
      <c r="L657" s="25" t="s">
        <v>455</v>
      </c>
      <c r="M657" s="24"/>
      <c r="N657" s="24"/>
      <c r="O657" s="24"/>
      <c r="P657" s="24"/>
      <c r="Q657" s="24"/>
      <c r="R657" s="24"/>
      <c r="S657" s="24"/>
      <c r="T657" s="24"/>
      <c r="U657" s="24"/>
      <c r="V657" s="24"/>
      <c r="W657" s="24"/>
      <c r="X657" s="24"/>
      <c r="Y657" s="24"/>
      <c r="Z657" s="24"/>
      <c r="AA657" s="24"/>
    </row>
    <row r="658" spans="1:27" x14ac:dyDescent="0.25">
      <c r="B658" s="20" t="s">
        <v>233</v>
      </c>
    </row>
    <row r="659" spans="1:27" x14ac:dyDescent="0.25">
      <c r="B659" t="s">
        <v>246</v>
      </c>
      <c r="C659" t="s">
        <v>235</v>
      </c>
      <c r="D659" t="s">
        <v>247</v>
      </c>
      <c r="E659" s="28">
        <v>0.2</v>
      </c>
      <c r="F659" t="s">
        <v>237</v>
      </c>
      <c r="G659" t="s">
        <v>191</v>
      </c>
      <c r="H659" s="29">
        <v>35.200000000000003</v>
      </c>
      <c r="I659" t="s">
        <v>192</v>
      </c>
      <c r="J659" s="30">
        <f>ROUND(E659/I657* H659,5)</f>
        <v>7.04</v>
      </c>
      <c r="K659" s="31"/>
    </row>
    <row r="660" spans="1:27" x14ac:dyDescent="0.25">
      <c r="B660" t="s">
        <v>244</v>
      </c>
      <c r="C660" t="s">
        <v>235</v>
      </c>
      <c r="D660" t="s">
        <v>245</v>
      </c>
      <c r="E660" s="28">
        <v>0.1</v>
      </c>
      <c r="F660" t="s">
        <v>237</v>
      </c>
      <c r="G660" t="s">
        <v>191</v>
      </c>
      <c r="H660" s="29">
        <v>30.19</v>
      </c>
      <c r="I660" t="s">
        <v>192</v>
      </c>
      <c r="J660" s="30">
        <f>ROUND(E660/I657* H660,5)</f>
        <v>3.0190000000000001</v>
      </c>
      <c r="K660" s="31"/>
    </row>
    <row r="661" spans="1:27" x14ac:dyDescent="0.25">
      <c r="D661" s="32" t="s">
        <v>238</v>
      </c>
      <c r="E661" s="31"/>
      <c r="H661" s="31"/>
      <c r="K661" s="29">
        <f>SUM(J659:J660)</f>
        <v>10.059000000000001</v>
      </c>
    </row>
    <row r="662" spans="1:27" x14ac:dyDescent="0.25">
      <c r="B662" s="20" t="s">
        <v>200</v>
      </c>
      <c r="E662" s="31"/>
      <c r="H662" s="31"/>
      <c r="K662" s="31"/>
    </row>
    <row r="663" spans="1:27" x14ac:dyDescent="0.25">
      <c r="B663" t="s">
        <v>456</v>
      </c>
      <c r="C663" t="s">
        <v>22</v>
      </c>
      <c r="D663" t="s">
        <v>457</v>
      </c>
      <c r="E663" s="28">
        <v>1</v>
      </c>
      <c r="G663" t="s">
        <v>191</v>
      </c>
      <c r="H663" s="29">
        <v>61.19</v>
      </c>
      <c r="I663" t="s">
        <v>192</v>
      </c>
      <c r="J663" s="30">
        <f>ROUND(E663* H663,5)</f>
        <v>61.19</v>
      </c>
      <c r="K663" s="31"/>
    </row>
    <row r="664" spans="1:27" x14ac:dyDescent="0.25">
      <c r="D664" s="32" t="s">
        <v>202</v>
      </c>
      <c r="E664" s="31"/>
      <c r="H664" s="31"/>
      <c r="K664" s="29">
        <f>SUM(J663:J663)</f>
        <v>61.19</v>
      </c>
    </row>
    <row r="665" spans="1:27" x14ac:dyDescent="0.25">
      <c r="E665" s="31"/>
      <c r="H665" s="31"/>
      <c r="K665" s="31"/>
    </row>
    <row r="666" spans="1:27" x14ac:dyDescent="0.25">
      <c r="D666" s="32" t="s">
        <v>239</v>
      </c>
      <c r="E666" s="31"/>
      <c r="H666" s="31">
        <v>1.5</v>
      </c>
      <c r="I666" t="s">
        <v>196</v>
      </c>
      <c r="J666">
        <f>ROUND(H666/100*K661,5)</f>
        <v>0.15089</v>
      </c>
      <c r="K666" s="31"/>
    </row>
    <row r="667" spans="1:27" x14ac:dyDescent="0.25">
      <c r="D667" s="32" t="s">
        <v>194</v>
      </c>
      <c r="E667" s="31"/>
      <c r="H667" s="31"/>
      <c r="K667" s="33">
        <f>SUM(J658:J666)</f>
        <v>71.399889999999999</v>
      </c>
    </row>
    <row r="668" spans="1:27" x14ac:dyDescent="0.25">
      <c r="D668" s="32" t="s">
        <v>195</v>
      </c>
      <c r="E668" s="31"/>
      <c r="H668" s="31">
        <v>10</v>
      </c>
      <c r="I668" t="s">
        <v>196</v>
      </c>
      <c r="K668" s="29">
        <f>ROUND(H668/100*K667,5)</f>
        <v>7.1399900000000001</v>
      </c>
    </row>
    <row r="669" spans="1:27" x14ac:dyDescent="0.25">
      <c r="D669" s="32" t="s">
        <v>197</v>
      </c>
      <c r="E669" s="31"/>
      <c r="H669" s="31"/>
      <c r="K669" s="33">
        <f>SUM(K667:K668)</f>
        <v>78.539879999999997</v>
      </c>
    </row>
    <row r="671" spans="1:27" ht="45" customHeight="1" x14ac:dyDescent="0.25">
      <c r="A671" s="23" t="s">
        <v>458</v>
      </c>
      <c r="B671" s="23" t="s">
        <v>87</v>
      </c>
      <c r="C671" s="24" t="s">
        <v>22</v>
      </c>
      <c r="D671" s="16" t="s">
        <v>88</v>
      </c>
      <c r="E671" s="15"/>
      <c r="F671" s="15"/>
      <c r="G671" s="24"/>
      <c r="H671" s="26" t="s">
        <v>186</v>
      </c>
      <c r="I671" s="14">
        <v>1</v>
      </c>
      <c r="J671" s="13"/>
      <c r="K671" s="27">
        <f>ROUND(K682,2)</f>
        <v>246.75</v>
      </c>
      <c r="L671" s="25" t="s">
        <v>459</v>
      </c>
      <c r="M671" s="24"/>
      <c r="N671" s="24"/>
      <c r="O671" s="24"/>
      <c r="P671" s="24"/>
      <c r="Q671" s="24"/>
      <c r="R671" s="24"/>
      <c r="S671" s="24"/>
      <c r="T671" s="24"/>
      <c r="U671" s="24"/>
      <c r="V671" s="24"/>
      <c r="W671" s="24"/>
      <c r="X671" s="24"/>
      <c r="Y671" s="24"/>
      <c r="Z671" s="24"/>
      <c r="AA671" s="24"/>
    </row>
    <row r="672" spans="1:27" x14ac:dyDescent="0.25">
      <c r="B672" s="20" t="s">
        <v>233</v>
      </c>
    </row>
    <row r="673" spans="1:27" x14ac:dyDescent="0.25">
      <c r="B673" t="s">
        <v>270</v>
      </c>
      <c r="C673" t="s">
        <v>235</v>
      </c>
      <c r="D673" t="s">
        <v>271</v>
      </c>
      <c r="E673" s="28">
        <v>0.25</v>
      </c>
      <c r="F673" t="s">
        <v>237</v>
      </c>
      <c r="G673" t="s">
        <v>191</v>
      </c>
      <c r="H673" s="29">
        <v>34.049999999999997</v>
      </c>
      <c r="I673" t="s">
        <v>192</v>
      </c>
      <c r="J673" s="30">
        <f>ROUND(E673/I671* H673,5)</f>
        <v>8.5124999999999993</v>
      </c>
      <c r="K673" s="31"/>
    </row>
    <row r="674" spans="1:27" x14ac:dyDescent="0.25">
      <c r="D674" s="32" t="s">
        <v>238</v>
      </c>
      <c r="E674" s="31"/>
      <c r="H674" s="31"/>
      <c r="K674" s="29">
        <f>SUM(J673:J673)</f>
        <v>8.5124999999999993</v>
      </c>
    </row>
    <row r="675" spans="1:27" x14ac:dyDescent="0.25">
      <c r="B675" s="20" t="s">
        <v>200</v>
      </c>
      <c r="E675" s="31"/>
      <c r="H675" s="31"/>
      <c r="K675" s="31"/>
    </row>
    <row r="676" spans="1:27" ht="150" x14ac:dyDescent="0.25">
      <c r="B676" t="s">
        <v>460</v>
      </c>
      <c r="C676" t="s">
        <v>22</v>
      </c>
      <c r="D676" s="34" t="s">
        <v>461</v>
      </c>
      <c r="E676" s="28">
        <v>1</v>
      </c>
      <c r="G676" t="s">
        <v>191</v>
      </c>
      <c r="H676" s="29">
        <v>215.68</v>
      </c>
      <c r="I676" t="s">
        <v>192</v>
      </c>
      <c r="J676" s="30">
        <f>ROUND(E676* H676,5)</f>
        <v>215.68</v>
      </c>
      <c r="K676" s="31"/>
    </row>
    <row r="677" spans="1:27" x14ac:dyDescent="0.25">
      <c r="D677" s="32" t="s">
        <v>202</v>
      </c>
      <c r="E677" s="31"/>
      <c r="H677" s="31"/>
      <c r="K677" s="29">
        <f>SUM(J676:J676)</f>
        <v>215.68</v>
      </c>
    </row>
    <row r="678" spans="1:27" x14ac:dyDescent="0.25">
      <c r="E678" s="31"/>
      <c r="H678" s="31"/>
      <c r="K678" s="31"/>
    </row>
    <row r="679" spans="1:27" x14ac:dyDescent="0.25">
      <c r="D679" s="32" t="s">
        <v>239</v>
      </c>
      <c r="E679" s="31"/>
      <c r="H679" s="31">
        <v>1.5</v>
      </c>
      <c r="I679" t="s">
        <v>196</v>
      </c>
      <c r="J679">
        <f>ROUND(H679/100*K674,5)</f>
        <v>0.12769</v>
      </c>
      <c r="K679" s="31"/>
    </row>
    <row r="680" spans="1:27" x14ac:dyDescent="0.25">
      <c r="D680" s="32" t="s">
        <v>194</v>
      </c>
      <c r="E680" s="31"/>
      <c r="H680" s="31"/>
      <c r="K680" s="33">
        <f>SUM(J672:J679)</f>
        <v>224.32019</v>
      </c>
    </row>
    <row r="681" spans="1:27" x14ac:dyDescent="0.25">
      <c r="D681" s="32" t="s">
        <v>195</v>
      </c>
      <c r="E681" s="31"/>
      <c r="H681" s="31">
        <v>10</v>
      </c>
      <c r="I681" t="s">
        <v>196</v>
      </c>
      <c r="K681" s="29">
        <f>ROUND(H681/100*K680,5)</f>
        <v>22.432020000000001</v>
      </c>
    </row>
    <row r="682" spans="1:27" x14ac:dyDescent="0.25">
      <c r="D682" s="32" t="s">
        <v>197</v>
      </c>
      <c r="E682" s="31"/>
      <c r="H682" s="31"/>
      <c r="K682" s="33">
        <f>SUM(K680:K681)</f>
        <v>246.75220999999999</v>
      </c>
    </row>
    <row r="684" spans="1:27" ht="45" customHeight="1" x14ac:dyDescent="0.25">
      <c r="A684" s="23" t="s">
        <v>462</v>
      </c>
      <c r="B684" s="23" t="s">
        <v>92</v>
      </c>
      <c r="C684" s="24" t="s">
        <v>22</v>
      </c>
      <c r="D684" s="16" t="s">
        <v>93</v>
      </c>
      <c r="E684" s="15"/>
      <c r="F684" s="15"/>
      <c r="G684" s="24"/>
      <c r="H684" s="26" t="s">
        <v>186</v>
      </c>
      <c r="I684" s="14">
        <v>1</v>
      </c>
      <c r="J684" s="13"/>
      <c r="K684" s="27">
        <f>ROUND(K696,2)</f>
        <v>33.15</v>
      </c>
      <c r="L684" s="25" t="s">
        <v>463</v>
      </c>
      <c r="M684" s="24"/>
      <c r="N684" s="24"/>
      <c r="O684" s="24"/>
      <c r="P684" s="24"/>
      <c r="Q684" s="24"/>
      <c r="R684" s="24"/>
      <c r="S684" s="24"/>
      <c r="T684" s="24"/>
      <c r="U684" s="24"/>
      <c r="V684" s="24"/>
      <c r="W684" s="24"/>
      <c r="X684" s="24"/>
      <c r="Y684" s="24"/>
      <c r="Z684" s="24"/>
      <c r="AA684" s="24"/>
    </row>
    <row r="685" spans="1:27" x14ac:dyDescent="0.25">
      <c r="B685" s="20" t="s">
        <v>233</v>
      </c>
    </row>
    <row r="686" spans="1:27" x14ac:dyDescent="0.25">
      <c r="B686" t="s">
        <v>312</v>
      </c>
      <c r="C686" t="s">
        <v>235</v>
      </c>
      <c r="D686" t="s">
        <v>313</v>
      </c>
      <c r="E686" s="28">
        <v>0.16500000000000001</v>
      </c>
      <c r="F686" t="s">
        <v>237</v>
      </c>
      <c r="G686" t="s">
        <v>191</v>
      </c>
      <c r="H686" s="29">
        <v>30.23</v>
      </c>
      <c r="I686" t="s">
        <v>192</v>
      </c>
      <c r="J686" s="30">
        <f>ROUND(E686/I684* H686,5)</f>
        <v>4.9879499999999997</v>
      </c>
      <c r="K686" s="31"/>
    </row>
    <row r="687" spans="1:27" x14ac:dyDescent="0.25">
      <c r="B687" t="s">
        <v>308</v>
      </c>
      <c r="C687" t="s">
        <v>235</v>
      </c>
      <c r="D687" t="s">
        <v>309</v>
      </c>
      <c r="E687" s="28">
        <v>0.16500000000000001</v>
      </c>
      <c r="F687" t="s">
        <v>237</v>
      </c>
      <c r="G687" t="s">
        <v>191</v>
      </c>
      <c r="H687" s="29">
        <v>35.200000000000003</v>
      </c>
      <c r="I687" t="s">
        <v>192</v>
      </c>
      <c r="J687" s="30">
        <f>ROUND(E687/I684* H687,5)</f>
        <v>5.8079999999999998</v>
      </c>
      <c r="K687" s="31"/>
    </row>
    <row r="688" spans="1:27" x14ac:dyDescent="0.25">
      <c r="D688" s="32" t="s">
        <v>238</v>
      </c>
      <c r="E688" s="31"/>
      <c r="H688" s="31"/>
      <c r="K688" s="29">
        <f>SUM(J686:J687)</f>
        <v>10.795949999999999</v>
      </c>
    </row>
    <row r="689" spans="1:27" x14ac:dyDescent="0.25">
      <c r="B689" s="20" t="s">
        <v>200</v>
      </c>
      <c r="E689" s="31"/>
      <c r="H689" s="31"/>
      <c r="K689" s="31"/>
    </row>
    <row r="690" spans="1:27" x14ac:dyDescent="0.25">
      <c r="B690" t="s">
        <v>464</v>
      </c>
      <c r="C690" t="s">
        <v>22</v>
      </c>
      <c r="D690" t="s">
        <v>465</v>
      </c>
      <c r="E690" s="28">
        <v>1</v>
      </c>
      <c r="G690" t="s">
        <v>191</v>
      </c>
      <c r="H690" s="29">
        <v>19.18</v>
      </c>
      <c r="I690" t="s">
        <v>192</v>
      </c>
      <c r="J690" s="30">
        <f>ROUND(E690* H690,5)</f>
        <v>19.18</v>
      </c>
      <c r="K690" s="31"/>
    </row>
    <row r="691" spans="1:27" x14ac:dyDescent="0.25">
      <c r="D691" s="32" t="s">
        <v>202</v>
      </c>
      <c r="E691" s="31"/>
      <c r="H691" s="31"/>
      <c r="K691" s="29">
        <f>SUM(J690:J690)</f>
        <v>19.18</v>
      </c>
    </row>
    <row r="692" spans="1:27" x14ac:dyDescent="0.25">
      <c r="E692" s="31"/>
      <c r="H692" s="31"/>
      <c r="K692" s="31"/>
    </row>
    <row r="693" spans="1:27" x14ac:dyDescent="0.25">
      <c r="D693" s="32" t="s">
        <v>239</v>
      </c>
      <c r="E693" s="31"/>
      <c r="H693" s="31">
        <v>1.5</v>
      </c>
      <c r="I693" t="s">
        <v>196</v>
      </c>
      <c r="J693">
        <f>ROUND(H693/100*K688,5)</f>
        <v>0.16194</v>
      </c>
      <c r="K693" s="31"/>
    </row>
    <row r="694" spans="1:27" x14ac:dyDescent="0.25">
      <c r="D694" s="32" t="s">
        <v>194</v>
      </c>
      <c r="E694" s="31"/>
      <c r="H694" s="31"/>
      <c r="K694" s="33">
        <f>SUM(J685:J693)</f>
        <v>30.137889999999999</v>
      </c>
    </row>
    <row r="695" spans="1:27" x14ac:dyDescent="0.25">
      <c r="D695" s="32" t="s">
        <v>195</v>
      </c>
      <c r="E695" s="31"/>
      <c r="H695" s="31">
        <v>10</v>
      </c>
      <c r="I695" t="s">
        <v>196</v>
      </c>
      <c r="K695" s="29">
        <f>ROUND(H695/100*K694,5)</f>
        <v>3.0137900000000002</v>
      </c>
    </row>
    <row r="696" spans="1:27" x14ac:dyDescent="0.25">
      <c r="D696" s="32" t="s">
        <v>197</v>
      </c>
      <c r="E696" s="31"/>
      <c r="H696" s="31"/>
      <c r="K696" s="33">
        <f>SUM(K694:K695)</f>
        <v>33.151679999999999</v>
      </c>
    </row>
    <row r="698" spans="1:27" ht="45" customHeight="1" x14ac:dyDescent="0.25">
      <c r="A698" s="23" t="s">
        <v>466</v>
      </c>
      <c r="B698" s="23" t="s">
        <v>96</v>
      </c>
      <c r="C698" s="24" t="s">
        <v>22</v>
      </c>
      <c r="D698" s="16" t="s">
        <v>97</v>
      </c>
      <c r="E698" s="15"/>
      <c r="F698" s="15"/>
      <c r="G698" s="24"/>
      <c r="H698" s="26" t="s">
        <v>186</v>
      </c>
      <c r="I698" s="14">
        <v>1</v>
      </c>
      <c r="J698" s="13"/>
      <c r="K698" s="27">
        <f>ROUND(K710,2)</f>
        <v>55.75</v>
      </c>
      <c r="L698" s="25" t="s">
        <v>467</v>
      </c>
      <c r="M698" s="24"/>
      <c r="N698" s="24"/>
      <c r="O698" s="24"/>
      <c r="P698" s="24"/>
      <c r="Q698" s="24"/>
      <c r="R698" s="24"/>
      <c r="S698" s="24"/>
      <c r="T698" s="24"/>
      <c r="U698" s="24"/>
      <c r="V698" s="24"/>
      <c r="W698" s="24"/>
      <c r="X698" s="24"/>
      <c r="Y698" s="24"/>
      <c r="Z698" s="24"/>
      <c r="AA698" s="24"/>
    </row>
    <row r="699" spans="1:27" x14ac:dyDescent="0.25">
      <c r="B699" s="20" t="s">
        <v>233</v>
      </c>
    </row>
    <row r="700" spans="1:27" x14ac:dyDescent="0.25">
      <c r="B700" t="s">
        <v>308</v>
      </c>
      <c r="C700" t="s">
        <v>235</v>
      </c>
      <c r="D700" t="s">
        <v>309</v>
      </c>
      <c r="E700" s="28">
        <v>0.2</v>
      </c>
      <c r="F700" t="s">
        <v>237</v>
      </c>
      <c r="G700" t="s">
        <v>191</v>
      </c>
      <c r="H700" s="29">
        <v>35.200000000000003</v>
      </c>
      <c r="I700" t="s">
        <v>192</v>
      </c>
      <c r="J700" s="30">
        <f>ROUND(E700/I698* H700,5)</f>
        <v>7.04</v>
      </c>
      <c r="K700" s="31"/>
    </row>
    <row r="701" spans="1:27" x14ac:dyDescent="0.25">
      <c r="B701" t="s">
        <v>312</v>
      </c>
      <c r="C701" t="s">
        <v>235</v>
      </c>
      <c r="D701" t="s">
        <v>313</v>
      </c>
      <c r="E701" s="28">
        <v>0.2</v>
      </c>
      <c r="F701" t="s">
        <v>237</v>
      </c>
      <c r="G701" t="s">
        <v>191</v>
      </c>
      <c r="H701" s="29">
        <v>30.23</v>
      </c>
      <c r="I701" t="s">
        <v>192</v>
      </c>
      <c r="J701" s="30">
        <f>ROUND(E701/I698* H701,5)</f>
        <v>6.0460000000000003</v>
      </c>
      <c r="K701" s="31"/>
    </row>
    <row r="702" spans="1:27" x14ac:dyDescent="0.25">
      <c r="D702" s="32" t="s">
        <v>238</v>
      </c>
      <c r="E702" s="31"/>
      <c r="H702" s="31"/>
      <c r="K702" s="29">
        <f>SUM(J700:J701)</f>
        <v>13.086</v>
      </c>
    </row>
    <row r="703" spans="1:27" x14ac:dyDescent="0.25">
      <c r="B703" s="20" t="s">
        <v>200</v>
      </c>
      <c r="E703" s="31"/>
      <c r="H703" s="31"/>
      <c r="K703" s="31"/>
    </row>
    <row r="704" spans="1:27" x14ac:dyDescent="0.25">
      <c r="B704" t="s">
        <v>468</v>
      </c>
      <c r="C704" t="s">
        <v>22</v>
      </c>
      <c r="D704" t="s">
        <v>469</v>
      </c>
      <c r="E704" s="28">
        <v>1</v>
      </c>
      <c r="G704" t="s">
        <v>191</v>
      </c>
      <c r="H704" s="29">
        <v>37.4</v>
      </c>
      <c r="I704" t="s">
        <v>192</v>
      </c>
      <c r="J704" s="30">
        <f>ROUND(E704* H704,5)</f>
        <v>37.4</v>
      </c>
      <c r="K704" s="31"/>
    </row>
    <row r="705" spans="1:27" x14ac:dyDescent="0.25">
      <c r="D705" s="32" t="s">
        <v>202</v>
      </c>
      <c r="E705" s="31"/>
      <c r="H705" s="31"/>
      <c r="K705" s="29">
        <f>SUM(J704:J704)</f>
        <v>37.4</v>
      </c>
    </row>
    <row r="706" spans="1:27" x14ac:dyDescent="0.25">
      <c r="E706" s="31"/>
      <c r="H706" s="31"/>
      <c r="K706" s="31"/>
    </row>
    <row r="707" spans="1:27" x14ac:dyDescent="0.25">
      <c r="D707" s="32" t="s">
        <v>239</v>
      </c>
      <c r="E707" s="31"/>
      <c r="H707" s="31">
        <v>1.5</v>
      </c>
      <c r="I707" t="s">
        <v>196</v>
      </c>
      <c r="J707">
        <f>ROUND(H707/100*K702,5)</f>
        <v>0.19628999999999999</v>
      </c>
      <c r="K707" s="31"/>
    </row>
    <row r="708" spans="1:27" x14ac:dyDescent="0.25">
      <c r="D708" s="32" t="s">
        <v>194</v>
      </c>
      <c r="E708" s="31"/>
      <c r="H708" s="31"/>
      <c r="K708" s="33">
        <f>SUM(J699:J707)</f>
        <v>50.682289999999995</v>
      </c>
    </row>
    <row r="709" spans="1:27" x14ac:dyDescent="0.25">
      <c r="D709" s="32" t="s">
        <v>195</v>
      </c>
      <c r="E709" s="31"/>
      <c r="H709" s="31">
        <v>10</v>
      </c>
      <c r="I709" t="s">
        <v>196</v>
      </c>
      <c r="K709" s="29">
        <f>ROUND(H709/100*K708,5)</f>
        <v>5.0682299999999998</v>
      </c>
    </row>
    <row r="710" spans="1:27" x14ac:dyDescent="0.25">
      <c r="D710" s="32" t="s">
        <v>197</v>
      </c>
      <c r="E710" s="31"/>
      <c r="H710" s="31"/>
      <c r="K710" s="33">
        <f>SUM(K708:K709)</f>
        <v>55.750519999999995</v>
      </c>
    </row>
    <row r="712" spans="1:27" ht="45" customHeight="1" x14ac:dyDescent="0.25">
      <c r="A712" s="23" t="s">
        <v>470</v>
      </c>
      <c r="B712" s="23" t="s">
        <v>98</v>
      </c>
      <c r="C712" s="24" t="s">
        <v>22</v>
      </c>
      <c r="D712" s="16" t="s">
        <v>99</v>
      </c>
      <c r="E712" s="15"/>
      <c r="F712" s="15"/>
      <c r="G712" s="24"/>
      <c r="H712" s="26" t="s">
        <v>186</v>
      </c>
      <c r="I712" s="14">
        <v>1</v>
      </c>
      <c r="J712" s="13"/>
      <c r="K712" s="27">
        <f>ROUND(K724,2)</f>
        <v>75.22</v>
      </c>
      <c r="L712" s="25" t="s">
        <v>471</v>
      </c>
      <c r="M712" s="24"/>
      <c r="N712" s="24"/>
      <c r="O712" s="24"/>
      <c r="P712" s="24"/>
      <c r="Q712" s="24"/>
      <c r="R712" s="24"/>
      <c r="S712" s="24"/>
      <c r="T712" s="24"/>
      <c r="U712" s="24"/>
      <c r="V712" s="24"/>
      <c r="W712" s="24"/>
      <c r="X712" s="24"/>
      <c r="Y712" s="24"/>
      <c r="Z712" s="24"/>
      <c r="AA712" s="24"/>
    </row>
    <row r="713" spans="1:27" x14ac:dyDescent="0.25">
      <c r="B713" s="20" t="s">
        <v>233</v>
      </c>
    </row>
    <row r="714" spans="1:27" x14ac:dyDescent="0.25">
      <c r="B714" t="s">
        <v>312</v>
      </c>
      <c r="C714" t="s">
        <v>235</v>
      </c>
      <c r="D714" t="s">
        <v>313</v>
      </c>
      <c r="E714" s="28">
        <v>0.25</v>
      </c>
      <c r="F714" t="s">
        <v>237</v>
      </c>
      <c r="G714" t="s">
        <v>191</v>
      </c>
      <c r="H714" s="29">
        <v>30.23</v>
      </c>
      <c r="I714" t="s">
        <v>192</v>
      </c>
      <c r="J714" s="30">
        <f>ROUND(E714/I712* H714,5)</f>
        <v>7.5575000000000001</v>
      </c>
      <c r="K714" s="31"/>
    </row>
    <row r="715" spans="1:27" x14ac:dyDescent="0.25">
      <c r="B715" t="s">
        <v>308</v>
      </c>
      <c r="C715" t="s">
        <v>235</v>
      </c>
      <c r="D715" t="s">
        <v>309</v>
      </c>
      <c r="E715" s="28">
        <v>0.25</v>
      </c>
      <c r="F715" t="s">
        <v>237</v>
      </c>
      <c r="G715" t="s">
        <v>191</v>
      </c>
      <c r="H715" s="29">
        <v>35.200000000000003</v>
      </c>
      <c r="I715" t="s">
        <v>192</v>
      </c>
      <c r="J715" s="30">
        <f>ROUND(E715/I712* H715,5)</f>
        <v>8.8000000000000007</v>
      </c>
      <c r="K715" s="31"/>
    </row>
    <row r="716" spans="1:27" x14ac:dyDescent="0.25">
      <c r="D716" s="32" t="s">
        <v>238</v>
      </c>
      <c r="E716" s="31"/>
      <c r="H716" s="31"/>
      <c r="K716" s="29">
        <f>SUM(J714:J715)</f>
        <v>16.357500000000002</v>
      </c>
    </row>
    <row r="717" spans="1:27" x14ac:dyDescent="0.25">
      <c r="B717" s="20" t="s">
        <v>200</v>
      </c>
      <c r="E717" s="31"/>
      <c r="H717" s="31"/>
      <c r="K717" s="31"/>
    </row>
    <row r="718" spans="1:27" x14ac:dyDescent="0.25">
      <c r="B718" t="s">
        <v>472</v>
      </c>
      <c r="C718" t="s">
        <v>22</v>
      </c>
      <c r="D718" t="s">
        <v>473</v>
      </c>
      <c r="E718" s="28">
        <v>1</v>
      </c>
      <c r="G718" t="s">
        <v>191</v>
      </c>
      <c r="H718" s="29">
        <v>51.78</v>
      </c>
      <c r="I718" t="s">
        <v>192</v>
      </c>
      <c r="J718" s="30">
        <f>ROUND(E718* H718,5)</f>
        <v>51.78</v>
      </c>
      <c r="K718" s="31"/>
    </row>
    <row r="719" spans="1:27" x14ac:dyDescent="0.25">
      <c r="D719" s="32" t="s">
        <v>202</v>
      </c>
      <c r="E719" s="31"/>
      <c r="H719" s="31"/>
      <c r="K719" s="29">
        <f>SUM(J718:J718)</f>
        <v>51.78</v>
      </c>
    </row>
    <row r="720" spans="1:27" x14ac:dyDescent="0.25">
      <c r="E720" s="31"/>
      <c r="H720" s="31"/>
      <c r="K720" s="31"/>
    </row>
    <row r="721" spans="1:27" x14ac:dyDescent="0.25">
      <c r="D721" s="32" t="s">
        <v>239</v>
      </c>
      <c r="E721" s="31"/>
      <c r="H721" s="31">
        <v>1.5</v>
      </c>
      <c r="I721" t="s">
        <v>196</v>
      </c>
      <c r="J721">
        <f>ROUND(H721/100*K716,5)</f>
        <v>0.24535999999999999</v>
      </c>
      <c r="K721" s="31"/>
    </row>
    <row r="722" spans="1:27" x14ac:dyDescent="0.25">
      <c r="D722" s="32" t="s">
        <v>194</v>
      </c>
      <c r="E722" s="31"/>
      <c r="H722" s="31"/>
      <c r="K722" s="33">
        <f>SUM(J713:J721)</f>
        <v>68.382860000000008</v>
      </c>
    </row>
    <row r="723" spans="1:27" x14ac:dyDescent="0.25">
      <c r="D723" s="32" t="s">
        <v>195</v>
      </c>
      <c r="E723" s="31"/>
      <c r="H723" s="31">
        <v>10</v>
      </c>
      <c r="I723" t="s">
        <v>196</v>
      </c>
      <c r="K723" s="29">
        <f>ROUND(H723/100*K722,5)</f>
        <v>6.8382899999999998</v>
      </c>
    </row>
    <row r="724" spans="1:27" x14ac:dyDescent="0.25">
      <c r="D724" s="32" t="s">
        <v>197</v>
      </c>
      <c r="E724" s="31"/>
      <c r="H724" s="31"/>
      <c r="K724" s="33">
        <f>SUM(K722:K723)</f>
        <v>75.221150000000009</v>
      </c>
    </row>
    <row r="726" spans="1:27" ht="45" customHeight="1" x14ac:dyDescent="0.25">
      <c r="A726" s="23" t="s">
        <v>474</v>
      </c>
      <c r="B726" s="23" t="s">
        <v>100</v>
      </c>
      <c r="C726" s="24" t="s">
        <v>22</v>
      </c>
      <c r="D726" s="16" t="s">
        <v>101</v>
      </c>
      <c r="E726" s="15"/>
      <c r="F726" s="15"/>
      <c r="G726" s="24"/>
      <c r="H726" s="26" t="s">
        <v>186</v>
      </c>
      <c r="I726" s="14">
        <v>1</v>
      </c>
      <c r="J726" s="13"/>
      <c r="K726" s="27">
        <f>ROUND(K738,2)</f>
        <v>99.48</v>
      </c>
      <c r="L726" s="25" t="s">
        <v>475</v>
      </c>
      <c r="M726" s="24"/>
      <c r="N726" s="24"/>
      <c r="O726" s="24"/>
      <c r="P726" s="24"/>
      <c r="Q726" s="24"/>
      <c r="R726" s="24"/>
      <c r="S726" s="24"/>
      <c r="T726" s="24"/>
      <c r="U726" s="24"/>
      <c r="V726" s="24"/>
      <c r="W726" s="24"/>
      <c r="X726" s="24"/>
      <c r="Y726" s="24"/>
      <c r="Z726" s="24"/>
      <c r="AA726" s="24"/>
    </row>
    <row r="727" spans="1:27" x14ac:dyDescent="0.25">
      <c r="B727" s="20" t="s">
        <v>233</v>
      </c>
    </row>
    <row r="728" spans="1:27" x14ac:dyDescent="0.25">
      <c r="B728" t="s">
        <v>312</v>
      </c>
      <c r="C728" t="s">
        <v>235</v>
      </c>
      <c r="D728" t="s">
        <v>313</v>
      </c>
      <c r="E728" s="28">
        <v>0.25</v>
      </c>
      <c r="F728" t="s">
        <v>237</v>
      </c>
      <c r="G728" t="s">
        <v>191</v>
      </c>
      <c r="H728" s="29">
        <v>30.23</v>
      </c>
      <c r="I728" t="s">
        <v>192</v>
      </c>
      <c r="J728" s="30">
        <f>ROUND(E728/I726* H728,5)</f>
        <v>7.5575000000000001</v>
      </c>
      <c r="K728" s="31"/>
    </row>
    <row r="729" spans="1:27" x14ac:dyDescent="0.25">
      <c r="B729" t="s">
        <v>308</v>
      </c>
      <c r="C729" t="s">
        <v>235</v>
      </c>
      <c r="D729" t="s">
        <v>309</v>
      </c>
      <c r="E729" s="28">
        <v>0.25</v>
      </c>
      <c r="F729" t="s">
        <v>237</v>
      </c>
      <c r="G729" t="s">
        <v>191</v>
      </c>
      <c r="H729" s="29">
        <v>35.200000000000003</v>
      </c>
      <c r="I729" t="s">
        <v>192</v>
      </c>
      <c r="J729" s="30">
        <f>ROUND(E729/I726* H729,5)</f>
        <v>8.8000000000000007</v>
      </c>
      <c r="K729" s="31"/>
    </row>
    <row r="730" spans="1:27" x14ac:dyDescent="0.25">
      <c r="D730" s="32" t="s">
        <v>238</v>
      </c>
      <c r="E730" s="31"/>
      <c r="H730" s="31"/>
      <c r="K730" s="29">
        <f>SUM(J728:J729)</f>
        <v>16.357500000000002</v>
      </c>
    </row>
    <row r="731" spans="1:27" x14ac:dyDescent="0.25">
      <c r="B731" s="20" t="s">
        <v>200</v>
      </c>
      <c r="E731" s="31"/>
      <c r="H731" s="31"/>
      <c r="K731" s="31"/>
    </row>
    <row r="732" spans="1:27" x14ac:dyDescent="0.25">
      <c r="B732" t="s">
        <v>476</v>
      </c>
      <c r="C732" t="s">
        <v>22</v>
      </c>
      <c r="D732" t="s">
        <v>477</v>
      </c>
      <c r="E732" s="28">
        <v>1</v>
      </c>
      <c r="G732" t="s">
        <v>191</v>
      </c>
      <c r="H732" s="29">
        <v>73.83</v>
      </c>
      <c r="I732" t="s">
        <v>192</v>
      </c>
      <c r="J732" s="30">
        <f>ROUND(E732* H732,5)</f>
        <v>73.83</v>
      </c>
      <c r="K732" s="31"/>
    </row>
    <row r="733" spans="1:27" x14ac:dyDescent="0.25">
      <c r="D733" s="32" t="s">
        <v>202</v>
      </c>
      <c r="E733" s="31"/>
      <c r="H733" s="31"/>
      <c r="K733" s="29">
        <f>SUM(J732:J732)</f>
        <v>73.83</v>
      </c>
    </row>
    <row r="734" spans="1:27" x14ac:dyDescent="0.25">
      <c r="E734" s="31"/>
      <c r="H734" s="31"/>
      <c r="K734" s="31"/>
    </row>
    <row r="735" spans="1:27" x14ac:dyDescent="0.25">
      <c r="D735" s="32" t="s">
        <v>239</v>
      </c>
      <c r="E735" s="31"/>
      <c r="H735" s="31">
        <v>1.5</v>
      </c>
      <c r="I735" t="s">
        <v>196</v>
      </c>
      <c r="J735">
        <f>ROUND(H735/100*K730,5)</f>
        <v>0.24535999999999999</v>
      </c>
      <c r="K735" s="31"/>
    </row>
    <row r="736" spans="1:27" x14ac:dyDescent="0.25">
      <c r="D736" s="32" t="s">
        <v>194</v>
      </c>
      <c r="E736" s="31"/>
      <c r="H736" s="31"/>
      <c r="K736" s="33">
        <f>SUM(J727:J735)</f>
        <v>90.432860000000005</v>
      </c>
    </row>
    <row r="737" spans="1:27" x14ac:dyDescent="0.25">
      <c r="D737" s="32" t="s">
        <v>195</v>
      </c>
      <c r="E737" s="31"/>
      <c r="H737" s="31">
        <v>10</v>
      </c>
      <c r="I737" t="s">
        <v>196</v>
      </c>
      <c r="K737" s="29">
        <f>ROUND(H737/100*K736,5)</f>
        <v>9.0432900000000007</v>
      </c>
    </row>
    <row r="738" spans="1:27" x14ac:dyDescent="0.25">
      <c r="D738" s="32" t="s">
        <v>197</v>
      </c>
      <c r="E738" s="31"/>
      <c r="H738" s="31"/>
      <c r="K738" s="33">
        <f>SUM(K736:K737)</f>
        <v>99.476150000000004</v>
      </c>
    </row>
    <row r="740" spans="1:27" ht="45" customHeight="1" x14ac:dyDescent="0.25">
      <c r="A740" s="23" t="s">
        <v>478</v>
      </c>
      <c r="B740" s="23" t="s">
        <v>94</v>
      </c>
      <c r="C740" s="24" t="s">
        <v>22</v>
      </c>
      <c r="D740" s="16" t="s">
        <v>95</v>
      </c>
      <c r="E740" s="15"/>
      <c r="F740" s="15"/>
      <c r="G740" s="24"/>
      <c r="H740" s="26" t="s">
        <v>186</v>
      </c>
      <c r="I740" s="14">
        <v>1</v>
      </c>
      <c r="J740" s="13"/>
      <c r="K740" s="27">
        <f>ROUND(K752,2)</f>
        <v>40.18</v>
      </c>
      <c r="L740" s="25" t="s">
        <v>479</v>
      </c>
      <c r="M740" s="24"/>
      <c r="N740" s="24"/>
      <c r="O740" s="24"/>
      <c r="P740" s="24"/>
      <c r="Q740" s="24"/>
      <c r="R740" s="24"/>
      <c r="S740" s="24"/>
      <c r="T740" s="24"/>
      <c r="U740" s="24"/>
      <c r="V740" s="24"/>
      <c r="W740" s="24"/>
      <c r="X740" s="24"/>
      <c r="Y740" s="24"/>
      <c r="Z740" s="24"/>
      <c r="AA740" s="24"/>
    </row>
    <row r="741" spans="1:27" x14ac:dyDescent="0.25">
      <c r="B741" s="20" t="s">
        <v>233</v>
      </c>
    </row>
    <row r="742" spans="1:27" x14ac:dyDescent="0.25">
      <c r="B742" t="s">
        <v>308</v>
      </c>
      <c r="C742" t="s">
        <v>235</v>
      </c>
      <c r="D742" t="s">
        <v>309</v>
      </c>
      <c r="E742" s="28">
        <v>0.16500000000000001</v>
      </c>
      <c r="F742" t="s">
        <v>237</v>
      </c>
      <c r="G742" t="s">
        <v>191</v>
      </c>
      <c r="H742" s="29">
        <v>35.200000000000003</v>
      </c>
      <c r="I742" t="s">
        <v>192</v>
      </c>
      <c r="J742" s="30">
        <f>ROUND(E742/I740* H742,5)</f>
        <v>5.8079999999999998</v>
      </c>
      <c r="K742" s="31"/>
    </row>
    <row r="743" spans="1:27" x14ac:dyDescent="0.25">
      <c r="B743" t="s">
        <v>312</v>
      </c>
      <c r="C743" t="s">
        <v>235</v>
      </c>
      <c r="D743" t="s">
        <v>313</v>
      </c>
      <c r="E743" s="28">
        <v>0.16500000000000001</v>
      </c>
      <c r="F743" t="s">
        <v>237</v>
      </c>
      <c r="G743" t="s">
        <v>191</v>
      </c>
      <c r="H743" s="29">
        <v>30.23</v>
      </c>
      <c r="I743" t="s">
        <v>192</v>
      </c>
      <c r="J743" s="30">
        <f>ROUND(E743/I740* H743,5)</f>
        <v>4.9879499999999997</v>
      </c>
      <c r="K743" s="31"/>
    </row>
    <row r="744" spans="1:27" x14ac:dyDescent="0.25">
      <c r="D744" s="32" t="s">
        <v>238</v>
      </c>
      <c r="E744" s="31"/>
      <c r="H744" s="31"/>
      <c r="K744" s="29">
        <f>SUM(J742:J743)</f>
        <v>10.795949999999999</v>
      </c>
    </row>
    <row r="745" spans="1:27" x14ac:dyDescent="0.25">
      <c r="B745" s="20" t="s">
        <v>200</v>
      </c>
      <c r="E745" s="31"/>
      <c r="H745" s="31"/>
      <c r="K745" s="31"/>
    </row>
    <row r="746" spans="1:27" x14ac:dyDescent="0.25">
      <c r="B746" t="s">
        <v>480</v>
      </c>
      <c r="C746" t="s">
        <v>22</v>
      </c>
      <c r="D746" t="s">
        <v>481</v>
      </c>
      <c r="E746" s="28">
        <v>1</v>
      </c>
      <c r="G746" t="s">
        <v>191</v>
      </c>
      <c r="H746" s="29">
        <v>25.57</v>
      </c>
      <c r="I746" t="s">
        <v>192</v>
      </c>
      <c r="J746" s="30">
        <f>ROUND(E746* H746,5)</f>
        <v>25.57</v>
      </c>
      <c r="K746" s="31"/>
    </row>
    <row r="747" spans="1:27" x14ac:dyDescent="0.25">
      <c r="D747" s="32" t="s">
        <v>202</v>
      </c>
      <c r="E747" s="31"/>
      <c r="H747" s="31"/>
      <c r="K747" s="29">
        <f>SUM(J746:J746)</f>
        <v>25.57</v>
      </c>
    </row>
    <row r="748" spans="1:27" x14ac:dyDescent="0.25">
      <c r="E748" s="31"/>
      <c r="H748" s="31"/>
      <c r="K748" s="31"/>
    </row>
    <row r="749" spans="1:27" x14ac:dyDescent="0.25">
      <c r="D749" s="32" t="s">
        <v>239</v>
      </c>
      <c r="E749" s="31"/>
      <c r="H749" s="31">
        <v>1.5</v>
      </c>
      <c r="I749" t="s">
        <v>196</v>
      </c>
      <c r="J749">
        <f>ROUND(H749/100*K744,5)</f>
        <v>0.16194</v>
      </c>
      <c r="K749" s="31"/>
    </row>
    <row r="750" spans="1:27" x14ac:dyDescent="0.25">
      <c r="D750" s="32" t="s">
        <v>194</v>
      </c>
      <c r="E750" s="31"/>
      <c r="H750" s="31"/>
      <c r="K750" s="33">
        <f>SUM(J741:J749)</f>
        <v>36.527889999999999</v>
      </c>
    </row>
    <row r="751" spans="1:27" x14ac:dyDescent="0.25">
      <c r="D751" s="32" t="s">
        <v>195</v>
      </c>
      <c r="E751" s="31"/>
      <c r="H751" s="31">
        <v>10</v>
      </c>
      <c r="I751" t="s">
        <v>196</v>
      </c>
      <c r="K751" s="29">
        <f>ROUND(H751/100*K750,5)</f>
        <v>3.65279</v>
      </c>
    </row>
    <row r="752" spans="1:27" x14ac:dyDescent="0.25">
      <c r="D752" s="32" t="s">
        <v>197</v>
      </c>
      <c r="E752" s="31"/>
      <c r="H752" s="31"/>
      <c r="K752" s="33">
        <f>SUM(K750:K751)</f>
        <v>40.180680000000002</v>
      </c>
    </row>
    <row r="754" spans="1:27" ht="45" customHeight="1" x14ac:dyDescent="0.25">
      <c r="A754" s="23" t="s">
        <v>482</v>
      </c>
      <c r="B754" s="23" t="s">
        <v>102</v>
      </c>
      <c r="C754" s="24" t="s">
        <v>22</v>
      </c>
      <c r="D754" s="16" t="s">
        <v>103</v>
      </c>
      <c r="E754" s="15"/>
      <c r="F754" s="15"/>
      <c r="G754" s="24"/>
      <c r="H754" s="26" t="s">
        <v>186</v>
      </c>
      <c r="I754" s="14">
        <v>1</v>
      </c>
      <c r="J754" s="13"/>
      <c r="K754" s="27">
        <f>ROUND(K766,2)</f>
        <v>149.85</v>
      </c>
      <c r="L754" s="25" t="s">
        <v>483</v>
      </c>
      <c r="M754" s="24"/>
      <c r="N754" s="24"/>
      <c r="O754" s="24"/>
      <c r="P754" s="24"/>
      <c r="Q754" s="24"/>
      <c r="R754" s="24"/>
      <c r="S754" s="24"/>
      <c r="T754" s="24"/>
      <c r="U754" s="24"/>
      <c r="V754" s="24"/>
      <c r="W754" s="24"/>
      <c r="X754" s="24"/>
      <c r="Y754" s="24"/>
      <c r="Z754" s="24"/>
      <c r="AA754" s="24"/>
    </row>
    <row r="755" spans="1:27" x14ac:dyDescent="0.25">
      <c r="B755" s="20" t="s">
        <v>233</v>
      </c>
    </row>
    <row r="756" spans="1:27" x14ac:dyDescent="0.25">
      <c r="B756" t="s">
        <v>308</v>
      </c>
      <c r="C756" t="s">
        <v>235</v>
      </c>
      <c r="D756" t="s">
        <v>309</v>
      </c>
      <c r="E756" s="28">
        <v>0.3</v>
      </c>
      <c r="F756" t="s">
        <v>237</v>
      </c>
      <c r="G756" t="s">
        <v>191</v>
      </c>
      <c r="H756" s="29">
        <v>35.200000000000003</v>
      </c>
      <c r="I756" t="s">
        <v>192</v>
      </c>
      <c r="J756" s="30">
        <f>ROUND(E756/I754* H756,5)</f>
        <v>10.56</v>
      </c>
      <c r="K756" s="31"/>
    </row>
    <row r="757" spans="1:27" x14ac:dyDescent="0.25">
      <c r="B757" t="s">
        <v>312</v>
      </c>
      <c r="C757" t="s">
        <v>235</v>
      </c>
      <c r="D757" t="s">
        <v>313</v>
      </c>
      <c r="E757" s="28">
        <v>0.3</v>
      </c>
      <c r="F757" t="s">
        <v>237</v>
      </c>
      <c r="G757" t="s">
        <v>191</v>
      </c>
      <c r="H757" s="29">
        <v>30.23</v>
      </c>
      <c r="I757" t="s">
        <v>192</v>
      </c>
      <c r="J757" s="30">
        <f>ROUND(E757/I754* H757,5)</f>
        <v>9.0690000000000008</v>
      </c>
      <c r="K757" s="31"/>
    </row>
    <row r="758" spans="1:27" x14ac:dyDescent="0.25">
      <c r="D758" s="32" t="s">
        <v>238</v>
      </c>
      <c r="E758" s="31"/>
      <c r="H758" s="31"/>
      <c r="K758" s="29">
        <f>SUM(J756:J757)</f>
        <v>19.629000000000001</v>
      </c>
    </row>
    <row r="759" spans="1:27" x14ac:dyDescent="0.25">
      <c r="B759" s="20" t="s">
        <v>200</v>
      </c>
      <c r="E759" s="31"/>
      <c r="H759" s="31"/>
      <c r="K759" s="31"/>
    </row>
    <row r="760" spans="1:27" x14ac:dyDescent="0.25">
      <c r="B760" t="s">
        <v>484</v>
      </c>
      <c r="C760" t="s">
        <v>22</v>
      </c>
      <c r="D760" t="s">
        <v>485</v>
      </c>
      <c r="E760" s="28">
        <v>1</v>
      </c>
      <c r="G760" t="s">
        <v>191</v>
      </c>
      <c r="H760" s="29">
        <v>116.3</v>
      </c>
      <c r="I760" t="s">
        <v>192</v>
      </c>
      <c r="J760" s="30">
        <f>ROUND(E760* H760,5)</f>
        <v>116.3</v>
      </c>
      <c r="K760" s="31"/>
    </row>
    <row r="761" spans="1:27" x14ac:dyDescent="0.25">
      <c r="D761" s="32" t="s">
        <v>202</v>
      </c>
      <c r="E761" s="31"/>
      <c r="H761" s="31"/>
      <c r="K761" s="29">
        <f>SUM(J760:J760)</f>
        <v>116.3</v>
      </c>
    </row>
    <row r="762" spans="1:27" x14ac:dyDescent="0.25">
      <c r="E762" s="31"/>
      <c r="H762" s="31"/>
      <c r="K762" s="31"/>
    </row>
    <row r="763" spans="1:27" x14ac:dyDescent="0.25">
      <c r="D763" s="32" t="s">
        <v>239</v>
      </c>
      <c r="E763" s="31"/>
      <c r="H763" s="31">
        <v>1.5</v>
      </c>
      <c r="I763" t="s">
        <v>196</v>
      </c>
      <c r="J763">
        <f>ROUND(H763/100*K758,5)</f>
        <v>0.29443999999999998</v>
      </c>
      <c r="K763" s="31"/>
    </row>
    <row r="764" spans="1:27" x14ac:dyDescent="0.25">
      <c r="D764" s="32" t="s">
        <v>194</v>
      </c>
      <c r="E764" s="31"/>
      <c r="H764" s="31"/>
      <c r="K764" s="33">
        <f>SUM(J755:J763)</f>
        <v>136.22344000000001</v>
      </c>
    </row>
    <row r="765" spans="1:27" x14ac:dyDescent="0.25">
      <c r="D765" s="32" t="s">
        <v>195</v>
      </c>
      <c r="E765" s="31"/>
      <c r="H765" s="31">
        <v>10</v>
      </c>
      <c r="I765" t="s">
        <v>196</v>
      </c>
      <c r="K765" s="29">
        <f>ROUND(H765/100*K764,5)</f>
        <v>13.622339999999999</v>
      </c>
    </row>
    <row r="766" spans="1:27" x14ac:dyDescent="0.25">
      <c r="D766" s="32" t="s">
        <v>197</v>
      </c>
      <c r="E766" s="31"/>
      <c r="H766" s="31"/>
      <c r="K766" s="33">
        <f>SUM(K764:K765)</f>
        <v>149.84578000000002</v>
      </c>
    </row>
    <row r="768" spans="1:27" ht="45" customHeight="1" x14ac:dyDescent="0.25">
      <c r="A768" s="23" t="s">
        <v>486</v>
      </c>
      <c r="B768" s="23" t="s">
        <v>104</v>
      </c>
      <c r="C768" s="24" t="s">
        <v>22</v>
      </c>
      <c r="D768" s="16" t="s">
        <v>105</v>
      </c>
      <c r="E768" s="15"/>
      <c r="F768" s="15"/>
      <c r="G768" s="24"/>
      <c r="H768" s="26" t="s">
        <v>186</v>
      </c>
      <c r="I768" s="14">
        <v>1</v>
      </c>
      <c r="J768" s="13"/>
      <c r="K768" s="27">
        <f>ROUND(K780,2)</f>
        <v>23.06</v>
      </c>
      <c r="L768" s="25" t="s">
        <v>487</v>
      </c>
      <c r="M768" s="24"/>
      <c r="N768" s="24"/>
      <c r="O768" s="24"/>
      <c r="P768" s="24"/>
      <c r="Q768" s="24"/>
      <c r="R768" s="24"/>
      <c r="S768" s="24"/>
      <c r="T768" s="24"/>
      <c r="U768" s="24"/>
      <c r="V768" s="24"/>
      <c r="W768" s="24"/>
      <c r="X768" s="24"/>
      <c r="Y768" s="24"/>
      <c r="Z768" s="24"/>
      <c r="AA768" s="24"/>
    </row>
    <row r="769" spans="1:27" x14ac:dyDescent="0.25">
      <c r="B769" s="20" t="s">
        <v>233</v>
      </c>
    </row>
    <row r="770" spans="1:27" x14ac:dyDescent="0.25">
      <c r="B770" t="s">
        <v>308</v>
      </c>
      <c r="C770" t="s">
        <v>235</v>
      </c>
      <c r="D770" t="s">
        <v>309</v>
      </c>
      <c r="E770" s="28">
        <v>0.22</v>
      </c>
      <c r="F770" t="s">
        <v>237</v>
      </c>
      <c r="G770" t="s">
        <v>191</v>
      </c>
      <c r="H770" s="29">
        <v>35.200000000000003</v>
      </c>
      <c r="I770" t="s">
        <v>192</v>
      </c>
      <c r="J770" s="30">
        <f>ROUND(E770/I768* H770,5)</f>
        <v>7.7439999999999998</v>
      </c>
      <c r="K770" s="31"/>
    </row>
    <row r="771" spans="1:27" x14ac:dyDescent="0.25">
      <c r="B771" t="s">
        <v>312</v>
      </c>
      <c r="C771" t="s">
        <v>235</v>
      </c>
      <c r="D771" t="s">
        <v>313</v>
      </c>
      <c r="E771" s="28">
        <v>0.22</v>
      </c>
      <c r="F771" t="s">
        <v>237</v>
      </c>
      <c r="G771" t="s">
        <v>191</v>
      </c>
      <c r="H771" s="29">
        <v>30.23</v>
      </c>
      <c r="I771" t="s">
        <v>192</v>
      </c>
      <c r="J771" s="30">
        <f>ROUND(E771/I768* H771,5)</f>
        <v>6.6505999999999998</v>
      </c>
      <c r="K771" s="31"/>
    </row>
    <row r="772" spans="1:27" x14ac:dyDescent="0.25">
      <c r="D772" s="32" t="s">
        <v>238</v>
      </c>
      <c r="E772" s="31"/>
      <c r="H772" s="31"/>
      <c r="K772" s="29">
        <f>SUM(J770:J771)</f>
        <v>14.394600000000001</v>
      </c>
    </row>
    <row r="773" spans="1:27" x14ac:dyDescent="0.25">
      <c r="B773" s="20" t="s">
        <v>200</v>
      </c>
      <c r="E773" s="31"/>
      <c r="H773" s="31"/>
      <c r="K773" s="31"/>
    </row>
    <row r="774" spans="1:27" x14ac:dyDescent="0.25">
      <c r="B774" t="s">
        <v>488</v>
      </c>
      <c r="C774" t="s">
        <v>22</v>
      </c>
      <c r="D774" t="s">
        <v>489</v>
      </c>
      <c r="E774" s="28">
        <v>1</v>
      </c>
      <c r="G774" t="s">
        <v>191</v>
      </c>
      <c r="H774" s="29">
        <v>6.35</v>
      </c>
      <c r="I774" t="s">
        <v>192</v>
      </c>
      <c r="J774" s="30">
        <f>ROUND(E774* H774,5)</f>
        <v>6.35</v>
      </c>
      <c r="K774" s="31"/>
    </row>
    <row r="775" spans="1:27" x14ac:dyDescent="0.25">
      <c r="D775" s="32" t="s">
        <v>202</v>
      </c>
      <c r="E775" s="31"/>
      <c r="H775" s="31"/>
      <c r="K775" s="29">
        <f>SUM(J774:J774)</f>
        <v>6.35</v>
      </c>
    </row>
    <row r="776" spans="1:27" x14ac:dyDescent="0.25">
      <c r="E776" s="31"/>
      <c r="H776" s="31"/>
      <c r="K776" s="31"/>
    </row>
    <row r="777" spans="1:27" x14ac:dyDescent="0.25">
      <c r="D777" s="32" t="s">
        <v>239</v>
      </c>
      <c r="E777" s="31"/>
      <c r="H777" s="31">
        <v>1.5</v>
      </c>
      <c r="I777" t="s">
        <v>196</v>
      </c>
      <c r="J777">
        <f>ROUND(H777/100*K772,5)</f>
        <v>0.21592</v>
      </c>
      <c r="K777" s="31"/>
    </row>
    <row r="778" spans="1:27" x14ac:dyDescent="0.25">
      <c r="D778" s="32" t="s">
        <v>194</v>
      </c>
      <c r="E778" s="31"/>
      <c r="H778" s="31"/>
      <c r="K778" s="33">
        <f>SUM(J769:J777)</f>
        <v>20.960519999999999</v>
      </c>
    </row>
    <row r="779" spans="1:27" x14ac:dyDescent="0.25">
      <c r="D779" s="32" t="s">
        <v>195</v>
      </c>
      <c r="E779" s="31"/>
      <c r="H779" s="31">
        <v>10</v>
      </c>
      <c r="I779" t="s">
        <v>196</v>
      </c>
      <c r="K779" s="29">
        <f>ROUND(H779/100*K778,5)</f>
        <v>2.09605</v>
      </c>
    </row>
    <row r="780" spans="1:27" x14ac:dyDescent="0.25">
      <c r="D780" s="32" t="s">
        <v>197</v>
      </c>
      <c r="E780" s="31"/>
      <c r="H780" s="31"/>
      <c r="K780" s="33">
        <f>SUM(K778:K779)</f>
        <v>23.056570000000001</v>
      </c>
    </row>
    <row r="782" spans="1:27" ht="45" customHeight="1" x14ac:dyDescent="0.25">
      <c r="A782" s="23" t="s">
        <v>490</v>
      </c>
      <c r="B782" s="23" t="s">
        <v>106</v>
      </c>
      <c r="C782" s="24" t="s">
        <v>22</v>
      </c>
      <c r="D782" s="16" t="s">
        <v>107</v>
      </c>
      <c r="E782" s="15"/>
      <c r="F782" s="15"/>
      <c r="G782" s="24"/>
      <c r="H782" s="26" t="s">
        <v>186</v>
      </c>
      <c r="I782" s="14">
        <v>1</v>
      </c>
      <c r="J782" s="13"/>
      <c r="K782" s="27">
        <f>ROUND(K794,2)</f>
        <v>25.16</v>
      </c>
      <c r="L782" s="25" t="s">
        <v>491</v>
      </c>
      <c r="M782" s="24"/>
      <c r="N782" s="24"/>
      <c r="O782" s="24"/>
      <c r="P782" s="24"/>
      <c r="Q782" s="24"/>
      <c r="R782" s="24"/>
      <c r="S782" s="24"/>
      <c r="T782" s="24"/>
      <c r="U782" s="24"/>
      <c r="V782" s="24"/>
      <c r="W782" s="24"/>
      <c r="X782" s="24"/>
      <c r="Y782" s="24"/>
      <c r="Z782" s="24"/>
      <c r="AA782" s="24"/>
    </row>
    <row r="783" spans="1:27" x14ac:dyDescent="0.25">
      <c r="B783" s="20" t="s">
        <v>233</v>
      </c>
    </row>
    <row r="784" spans="1:27" x14ac:dyDescent="0.25">
      <c r="B784" t="s">
        <v>308</v>
      </c>
      <c r="C784" t="s">
        <v>235</v>
      </c>
      <c r="D784" t="s">
        <v>309</v>
      </c>
      <c r="E784" s="28">
        <v>0.22</v>
      </c>
      <c r="F784" t="s">
        <v>237</v>
      </c>
      <c r="G784" t="s">
        <v>191</v>
      </c>
      <c r="H784" s="29">
        <v>35.200000000000003</v>
      </c>
      <c r="I784" t="s">
        <v>192</v>
      </c>
      <c r="J784" s="30">
        <f>ROUND(E784/I782* H784,5)</f>
        <v>7.7439999999999998</v>
      </c>
      <c r="K784" s="31"/>
    </row>
    <row r="785" spans="1:27" x14ac:dyDescent="0.25">
      <c r="B785" t="s">
        <v>312</v>
      </c>
      <c r="C785" t="s">
        <v>235</v>
      </c>
      <c r="D785" t="s">
        <v>313</v>
      </c>
      <c r="E785" s="28">
        <v>0.22</v>
      </c>
      <c r="F785" t="s">
        <v>237</v>
      </c>
      <c r="G785" t="s">
        <v>191</v>
      </c>
      <c r="H785" s="29">
        <v>30.23</v>
      </c>
      <c r="I785" t="s">
        <v>192</v>
      </c>
      <c r="J785" s="30">
        <f>ROUND(E785/I782* H785,5)</f>
        <v>6.6505999999999998</v>
      </c>
      <c r="K785" s="31"/>
    </row>
    <row r="786" spans="1:27" x14ac:dyDescent="0.25">
      <c r="D786" s="32" t="s">
        <v>238</v>
      </c>
      <c r="E786" s="31"/>
      <c r="H786" s="31"/>
      <c r="K786" s="29">
        <f>SUM(J784:J785)</f>
        <v>14.394600000000001</v>
      </c>
    </row>
    <row r="787" spans="1:27" x14ac:dyDescent="0.25">
      <c r="B787" s="20" t="s">
        <v>200</v>
      </c>
      <c r="E787" s="31"/>
      <c r="H787" s="31"/>
      <c r="K787" s="31"/>
    </row>
    <row r="788" spans="1:27" x14ac:dyDescent="0.25">
      <c r="B788" t="s">
        <v>492</v>
      </c>
      <c r="C788" t="s">
        <v>22</v>
      </c>
      <c r="D788" t="s">
        <v>493</v>
      </c>
      <c r="E788" s="28">
        <v>1</v>
      </c>
      <c r="G788" t="s">
        <v>191</v>
      </c>
      <c r="H788" s="29">
        <v>8.26</v>
      </c>
      <c r="I788" t="s">
        <v>192</v>
      </c>
      <c r="J788" s="30">
        <f>ROUND(E788* H788,5)</f>
        <v>8.26</v>
      </c>
      <c r="K788" s="31"/>
    </row>
    <row r="789" spans="1:27" x14ac:dyDescent="0.25">
      <c r="D789" s="32" t="s">
        <v>202</v>
      </c>
      <c r="E789" s="31"/>
      <c r="H789" s="31"/>
      <c r="K789" s="29">
        <f>SUM(J788:J788)</f>
        <v>8.26</v>
      </c>
    </row>
    <row r="790" spans="1:27" x14ac:dyDescent="0.25">
      <c r="E790" s="31"/>
      <c r="H790" s="31"/>
      <c r="K790" s="31"/>
    </row>
    <row r="791" spans="1:27" x14ac:dyDescent="0.25">
      <c r="D791" s="32" t="s">
        <v>239</v>
      </c>
      <c r="E791" s="31"/>
      <c r="H791" s="31">
        <v>1.5</v>
      </c>
      <c r="I791" t="s">
        <v>196</v>
      </c>
      <c r="J791">
        <f>ROUND(H791/100*K786,5)</f>
        <v>0.21592</v>
      </c>
      <c r="K791" s="31"/>
    </row>
    <row r="792" spans="1:27" x14ac:dyDescent="0.25">
      <c r="D792" s="32" t="s">
        <v>194</v>
      </c>
      <c r="E792" s="31"/>
      <c r="H792" s="31"/>
      <c r="K792" s="33">
        <f>SUM(J783:J791)</f>
        <v>22.870520000000003</v>
      </c>
    </row>
    <row r="793" spans="1:27" x14ac:dyDescent="0.25">
      <c r="D793" s="32" t="s">
        <v>195</v>
      </c>
      <c r="E793" s="31"/>
      <c r="H793" s="31">
        <v>10</v>
      </c>
      <c r="I793" t="s">
        <v>196</v>
      </c>
      <c r="K793" s="29">
        <f>ROUND(H793/100*K792,5)</f>
        <v>2.2870499999999998</v>
      </c>
    </row>
    <row r="794" spans="1:27" x14ac:dyDescent="0.25">
      <c r="D794" s="32" t="s">
        <v>197</v>
      </c>
      <c r="E794" s="31"/>
      <c r="H794" s="31"/>
      <c r="K794" s="33">
        <f>SUM(K792:K793)</f>
        <v>25.157570000000003</v>
      </c>
    </row>
    <row r="796" spans="1:27" ht="45" customHeight="1" x14ac:dyDescent="0.25">
      <c r="A796" s="23" t="s">
        <v>494</v>
      </c>
      <c r="B796" s="23" t="s">
        <v>108</v>
      </c>
      <c r="C796" s="24" t="s">
        <v>22</v>
      </c>
      <c r="D796" s="16" t="s">
        <v>109</v>
      </c>
      <c r="E796" s="15"/>
      <c r="F796" s="15"/>
      <c r="G796" s="24"/>
      <c r="H796" s="26" t="s">
        <v>186</v>
      </c>
      <c r="I796" s="14">
        <v>1</v>
      </c>
      <c r="J796" s="13"/>
      <c r="K796" s="27">
        <f>ROUND(K808,2)</f>
        <v>30.53</v>
      </c>
      <c r="L796" s="25" t="s">
        <v>495</v>
      </c>
      <c r="M796" s="24"/>
      <c r="N796" s="24"/>
      <c r="O796" s="24"/>
      <c r="P796" s="24"/>
      <c r="Q796" s="24"/>
      <c r="R796" s="24"/>
      <c r="S796" s="24"/>
      <c r="T796" s="24"/>
      <c r="U796" s="24"/>
      <c r="V796" s="24"/>
      <c r="W796" s="24"/>
      <c r="X796" s="24"/>
      <c r="Y796" s="24"/>
      <c r="Z796" s="24"/>
      <c r="AA796" s="24"/>
    </row>
    <row r="797" spans="1:27" x14ac:dyDescent="0.25">
      <c r="B797" s="20" t="s">
        <v>233</v>
      </c>
    </row>
    <row r="798" spans="1:27" x14ac:dyDescent="0.25">
      <c r="B798" t="s">
        <v>308</v>
      </c>
      <c r="C798" t="s">
        <v>235</v>
      </c>
      <c r="D798" t="s">
        <v>309</v>
      </c>
      <c r="E798" s="28">
        <v>0.25</v>
      </c>
      <c r="F798" t="s">
        <v>237</v>
      </c>
      <c r="G798" t="s">
        <v>191</v>
      </c>
      <c r="H798" s="29">
        <v>35.200000000000003</v>
      </c>
      <c r="I798" t="s">
        <v>192</v>
      </c>
      <c r="J798" s="30">
        <f>ROUND(E798/I796* H798,5)</f>
        <v>8.8000000000000007</v>
      </c>
      <c r="K798" s="31"/>
    </row>
    <row r="799" spans="1:27" x14ac:dyDescent="0.25">
      <c r="B799" t="s">
        <v>312</v>
      </c>
      <c r="C799" t="s">
        <v>235</v>
      </c>
      <c r="D799" t="s">
        <v>313</v>
      </c>
      <c r="E799" s="28">
        <v>0.25</v>
      </c>
      <c r="F799" t="s">
        <v>237</v>
      </c>
      <c r="G799" t="s">
        <v>191</v>
      </c>
      <c r="H799" s="29">
        <v>30.23</v>
      </c>
      <c r="I799" t="s">
        <v>192</v>
      </c>
      <c r="J799" s="30">
        <f>ROUND(E799/I796* H799,5)</f>
        <v>7.5575000000000001</v>
      </c>
      <c r="K799" s="31"/>
    </row>
    <row r="800" spans="1:27" x14ac:dyDescent="0.25">
      <c r="D800" s="32" t="s">
        <v>238</v>
      </c>
      <c r="E800" s="31"/>
      <c r="H800" s="31"/>
      <c r="K800" s="29">
        <f>SUM(J798:J799)</f>
        <v>16.357500000000002</v>
      </c>
    </row>
    <row r="801" spans="1:27" x14ac:dyDescent="0.25">
      <c r="B801" s="20" t="s">
        <v>200</v>
      </c>
      <c r="E801" s="31"/>
      <c r="H801" s="31"/>
      <c r="K801" s="31"/>
    </row>
    <row r="802" spans="1:27" x14ac:dyDescent="0.25">
      <c r="B802" t="s">
        <v>496</v>
      </c>
      <c r="C802" t="s">
        <v>22</v>
      </c>
      <c r="D802" t="s">
        <v>497</v>
      </c>
      <c r="E802" s="28">
        <v>1</v>
      </c>
      <c r="G802" t="s">
        <v>191</v>
      </c>
      <c r="H802" s="29">
        <v>11.15</v>
      </c>
      <c r="I802" t="s">
        <v>192</v>
      </c>
      <c r="J802" s="30">
        <f>ROUND(E802* H802,5)</f>
        <v>11.15</v>
      </c>
      <c r="K802" s="31"/>
    </row>
    <row r="803" spans="1:27" x14ac:dyDescent="0.25">
      <c r="D803" s="32" t="s">
        <v>202</v>
      </c>
      <c r="E803" s="31"/>
      <c r="H803" s="31"/>
      <c r="K803" s="29">
        <f>SUM(J802:J802)</f>
        <v>11.15</v>
      </c>
    </row>
    <row r="804" spans="1:27" x14ac:dyDescent="0.25">
      <c r="E804" s="31"/>
      <c r="H804" s="31"/>
      <c r="K804" s="31"/>
    </row>
    <row r="805" spans="1:27" x14ac:dyDescent="0.25">
      <c r="D805" s="32" t="s">
        <v>239</v>
      </c>
      <c r="E805" s="31"/>
      <c r="H805" s="31">
        <v>1.5</v>
      </c>
      <c r="I805" t="s">
        <v>196</v>
      </c>
      <c r="J805">
        <f>ROUND(H805/100*K800,5)</f>
        <v>0.24535999999999999</v>
      </c>
      <c r="K805" s="31"/>
    </row>
    <row r="806" spans="1:27" x14ac:dyDescent="0.25">
      <c r="D806" s="32" t="s">
        <v>194</v>
      </c>
      <c r="E806" s="31"/>
      <c r="H806" s="31"/>
      <c r="K806" s="33">
        <f>SUM(J797:J805)</f>
        <v>27.752860000000002</v>
      </c>
    </row>
    <row r="807" spans="1:27" x14ac:dyDescent="0.25">
      <c r="D807" s="32" t="s">
        <v>195</v>
      </c>
      <c r="E807" s="31"/>
      <c r="H807" s="31">
        <v>10</v>
      </c>
      <c r="I807" t="s">
        <v>196</v>
      </c>
      <c r="K807" s="29">
        <f>ROUND(H807/100*K806,5)</f>
        <v>2.77529</v>
      </c>
    </row>
    <row r="808" spans="1:27" x14ac:dyDescent="0.25">
      <c r="D808" s="32" t="s">
        <v>197</v>
      </c>
      <c r="E808" s="31"/>
      <c r="H808" s="31"/>
      <c r="K808" s="33">
        <f>SUM(K806:K807)</f>
        <v>30.528150000000004</v>
      </c>
    </row>
    <row r="810" spans="1:27" ht="45" customHeight="1" x14ac:dyDescent="0.25">
      <c r="A810" s="23" t="s">
        <v>498</v>
      </c>
      <c r="B810" s="23" t="s">
        <v>110</v>
      </c>
      <c r="C810" s="24" t="s">
        <v>22</v>
      </c>
      <c r="D810" s="16" t="s">
        <v>111</v>
      </c>
      <c r="E810" s="15"/>
      <c r="F810" s="15"/>
      <c r="G810" s="24"/>
      <c r="H810" s="26" t="s">
        <v>186</v>
      </c>
      <c r="I810" s="14">
        <v>1</v>
      </c>
      <c r="J810" s="13"/>
      <c r="K810" s="27">
        <f>ROUND(K822,2)</f>
        <v>41.97</v>
      </c>
      <c r="L810" s="25" t="s">
        <v>499</v>
      </c>
      <c r="M810" s="24"/>
      <c r="N810" s="24"/>
      <c r="O810" s="24"/>
      <c r="P810" s="24"/>
      <c r="Q810" s="24"/>
      <c r="R810" s="24"/>
      <c r="S810" s="24"/>
      <c r="T810" s="24"/>
      <c r="U810" s="24"/>
      <c r="V810" s="24"/>
      <c r="W810" s="24"/>
      <c r="X810" s="24"/>
      <c r="Y810" s="24"/>
      <c r="Z810" s="24"/>
      <c r="AA810" s="24"/>
    </row>
    <row r="811" spans="1:27" x14ac:dyDescent="0.25">
      <c r="B811" s="20" t="s">
        <v>233</v>
      </c>
    </row>
    <row r="812" spans="1:27" x14ac:dyDescent="0.25">
      <c r="B812" t="s">
        <v>308</v>
      </c>
      <c r="C812" t="s">
        <v>235</v>
      </c>
      <c r="D812" t="s">
        <v>309</v>
      </c>
      <c r="E812" s="28">
        <v>0.25</v>
      </c>
      <c r="F812" t="s">
        <v>237</v>
      </c>
      <c r="G812" t="s">
        <v>191</v>
      </c>
      <c r="H812" s="29">
        <v>35.200000000000003</v>
      </c>
      <c r="I812" t="s">
        <v>192</v>
      </c>
      <c r="J812" s="30">
        <f>ROUND(E812/I810* H812,5)</f>
        <v>8.8000000000000007</v>
      </c>
      <c r="K812" s="31"/>
    </row>
    <row r="813" spans="1:27" x14ac:dyDescent="0.25">
      <c r="B813" t="s">
        <v>312</v>
      </c>
      <c r="C813" t="s">
        <v>235</v>
      </c>
      <c r="D813" t="s">
        <v>313</v>
      </c>
      <c r="E813" s="28">
        <v>0.25</v>
      </c>
      <c r="F813" t="s">
        <v>237</v>
      </c>
      <c r="G813" t="s">
        <v>191</v>
      </c>
      <c r="H813" s="29">
        <v>30.23</v>
      </c>
      <c r="I813" t="s">
        <v>192</v>
      </c>
      <c r="J813" s="30">
        <f>ROUND(E813/I810* H813,5)</f>
        <v>7.5575000000000001</v>
      </c>
      <c r="K813" s="31"/>
    </row>
    <row r="814" spans="1:27" x14ac:dyDescent="0.25">
      <c r="D814" s="32" t="s">
        <v>238</v>
      </c>
      <c r="E814" s="31"/>
      <c r="H814" s="31"/>
      <c r="K814" s="29">
        <f>SUM(J812:J813)</f>
        <v>16.357500000000002</v>
      </c>
    </row>
    <row r="815" spans="1:27" x14ac:dyDescent="0.25">
      <c r="B815" s="20" t="s">
        <v>200</v>
      </c>
      <c r="E815" s="31"/>
      <c r="H815" s="31"/>
      <c r="K815" s="31"/>
    </row>
    <row r="816" spans="1:27" x14ac:dyDescent="0.25">
      <c r="B816" t="s">
        <v>500</v>
      </c>
      <c r="C816" t="s">
        <v>22</v>
      </c>
      <c r="D816" t="s">
        <v>501</v>
      </c>
      <c r="E816" s="28">
        <v>1</v>
      </c>
      <c r="G816" t="s">
        <v>191</v>
      </c>
      <c r="H816" s="29">
        <v>21.55</v>
      </c>
      <c r="I816" t="s">
        <v>192</v>
      </c>
      <c r="J816" s="30">
        <f>ROUND(E816* H816,5)</f>
        <v>21.55</v>
      </c>
      <c r="K816" s="31"/>
    </row>
    <row r="817" spans="1:27" x14ac:dyDescent="0.25">
      <c r="D817" s="32" t="s">
        <v>202</v>
      </c>
      <c r="E817" s="31"/>
      <c r="H817" s="31"/>
      <c r="K817" s="29">
        <f>SUM(J816:J816)</f>
        <v>21.55</v>
      </c>
    </row>
    <row r="818" spans="1:27" x14ac:dyDescent="0.25">
      <c r="E818" s="31"/>
      <c r="H818" s="31"/>
      <c r="K818" s="31"/>
    </row>
    <row r="819" spans="1:27" x14ac:dyDescent="0.25">
      <c r="D819" s="32" t="s">
        <v>239</v>
      </c>
      <c r="E819" s="31"/>
      <c r="H819" s="31">
        <v>1.5</v>
      </c>
      <c r="I819" t="s">
        <v>196</v>
      </c>
      <c r="J819">
        <f>ROUND(H819/100*K814,5)</f>
        <v>0.24535999999999999</v>
      </c>
      <c r="K819" s="31"/>
    </row>
    <row r="820" spans="1:27" x14ac:dyDescent="0.25">
      <c r="D820" s="32" t="s">
        <v>194</v>
      </c>
      <c r="E820" s="31"/>
      <c r="H820" s="31"/>
      <c r="K820" s="33">
        <f>SUM(J811:J819)</f>
        <v>38.152859999999997</v>
      </c>
    </row>
    <row r="821" spans="1:27" x14ac:dyDescent="0.25">
      <c r="D821" s="32" t="s">
        <v>195</v>
      </c>
      <c r="E821" s="31"/>
      <c r="H821" s="31">
        <v>10</v>
      </c>
      <c r="I821" t="s">
        <v>196</v>
      </c>
      <c r="K821" s="29">
        <f>ROUND(H821/100*K820,5)</f>
        <v>3.8152900000000001</v>
      </c>
    </row>
    <row r="822" spans="1:27" x14ac:dyDescent="0.25">
      <c r="D822" s="32" t="s">
        <v>197</v>
      </c>
      <c r="E822" s="31"/>
      <c r="H822" s="31"/>
      <c r="K822" s="33">
        <f>SUM(K820:K821)</f>
        <v>41.968149999999994</v>
      </c>
    </row>
    <row r="824" spans="1:27" ht="45" customHeight="1" x14ac:dyDescent="0.25">
      <c r="A824" s="23" t="s">
        <v>502</v>
      </c>
      <c r="B824" s="23" t="s">
        <v>114</v>
      </c>
      <c r="C824" s="24" t="s">
        <v>22</v>
      </c>
      <c r="D824" s="16" t="s">
        <v>115</v>
      </c>
      <c r="E824" s="15"/>
      <c r="F824" s="15"/>
      <c r="G824" s="24"/>
      <c r="H824" s="26" t="s">
        <v>186</v>
      </c>
      <c r="I824" s="14">
        <v>1</v>
      </c>
      <c r="J824" s="13"/>
      <c r="K824" s="27">
        <f>ROUND(K836,2)</f>
        <v>71.069999999999993</v>
      </c>
      <c r="L824" s="25" t="s">
        <v>503</v>
      </c>
      <c r="M824" s="24"/>
      <c r="N824" s="24"/>
      <c r="O824" s="24"/>
      <c r="P824" s="24"/>
      <c r="Q824" s="24"/>
      <c r="R824" s="24"/>
      <c r="S824" s="24"/>
      <c r="T824" s="24"/>
      <c r="U824" s="24"/>
      <c r="V824" s="24"/>
      <c r="W824" s="24"/>
      <c r="X824" s="24"/>
      <c r="Y824" s="24"/>
      <c r="Z824" s="24"/>
      <c r="AA824" s="24"/>
    </row>
    <row r="825" spans="1:27" x14ac:dyDescent="0.25">
      <c r="B825" s="20" t="s">
        <v>233</v>
      </c>
    </row>
    <row r="826" spans="1:27" x14ac:dyDescent="0.25">
      <c r="B826" t="s">
        <v>308</v>
      </c>
      <c r="C826" t="s">
        <v>235</v>
      </c>
      <c r="D826" t="s">
        <v>309</v>
      </c>
      <c r="E826" s="28">
        <v>0.3</v>
      </c>
      <c r="F826" t="s">
        <v>237</v>
      </c>
      <c r="G826" t="s">
        <v>191</v>
      </c>
      <c r="H826" s="29">
        <v>35.200000000000003</v>
      </c>
      <c r="I826" t="s">
        <v>192</v>
      </c>
      <c r="J826" s="30">
        <f>ROUND(E826/I824* H826,5)</f>
        <v>10.56</v>
      </c>
      <c r="K826" s="31"/>
    </row>
    <row r="827" spans="1:27" x14ac:dyDescent="0.25">
      <c r="B827" t="s">
        <v>312</v>
      </c>
      <c r="C827" t="s">
        <v>235</v>
      </c>
      <c r="D827" t="s">
        <v>313</v>
      </c>
      <c r="E827" s="28">
        <v>0.3</v>
      </c>
      <c r="F827" t="s">
        <v>237</v>
      </c>
      <c r="G827" t="s">
        <v>191</v>
      </c>
      <c r="H827" s="29">
        <v>30.23</v>
      </c>
      <c r="I827" t="s">
        <v>192</v>
      </c>
      <c r="J827" s="30">
        <f>ROUND(E827/I824* H827,5)</f>
        <v>9.0690000000000008</v>
      </c>
      <c r="K827" s="31"/>
    </row>
    <row r="828" spans="1:27" x14ac:dyDescent="0.25">
      <c r="D828" s="32" t="s">
        <v>238</v>
      </c>
      <c r="E828" s="31"/>
      <c r="H828" s="31"/>
      <c r="K828" s="29">
        <f>SUM(J826:J827)</f>
        <v>19.629000000000001</v>
      </c>
    </row>
    <row r="829" spans="1:27" x14ac:dyDescent="0.25">
      <c r="B829" s="20" t="s">
        <v>200</v>
      </c>
      <c r="E829" s="31"/>
      <c r="H829" s="31"/>
      <c r="K829" s="31"/>
    </row>
    <row r="830" spans="1:27" x14ac:dyDescent="0.25">
      <c r="B830" t="s">
        <v>504</v>
      </c>
      <c r="C830" t="s">
        <v>22</v>
      </c>
      <c r="D830" t="s">
        <v>505</v>
      </c>
      <c r="E830" s="28">
        <v>1</v>
      </c>
      <c r="G830" t="s">
        <v>191</v>
      </c>
      <c r="H830" s="29">
        <v>44.69</v>
      </c>
      <c r="I830" t="s">
        <v>192</v>
      </c>
      <c r="J830" s="30">
        <f>ROUND(E830* H830,5)</f>
        <v>44.69</v>
      </c>
      <c r="K830" s="31"/>
    </row>
    <row r="831" spans="1:27" x14ac:dyDescent="0.25">
      <c r="D831" s="32" t="s">
        <v>202</v>
      </c>
      <c r="E831" s="31"/>
      <c r="H831" s="31"/>
      <c r="K831" s="29">
        <f>SUM(J830:J830)</f>
        <v>44.69</v>
      </c>
    </row>
    <row r="832" spans="1:27" x14ac:dyDescent="0.25">
      <c r="E832" s="31"/>
      <c r="H832" s="31"/>
      <c r="K832" s="31"/>
    </row>
    <row r="833" spans="1:27" x14ac:dyDescent="0.25">
      <c r="D833" s="32" t="s">
        <v>239</v>
      </c>
      <c r="E833" s="31"/>
      <c r="H833" s="31">
        <v>1.5</v>
      </c>
      <c r="I833" t="s">
        <v>196</v>
      </c>
      <c r="J833">
        <f>ROUND(H833/100*K828,5)</f>
        <v>0.29443999999999998</v>
      </c>
      <c r="K833" s="31"/>
    </row>
    <row r="834" spans="1:27" x14ac:dyDescent="0.25">
      <c r="D834" s="32" t="s">
        <v>194</v>
      </c>
      <c r="E834" s="31"/>
      <c r="H834" s="31"/>
      <c r="K834" s="33">
        <f>SUM(J825:J833)</f>
        <v>64.613439999999997</v>
      </c>
    </row>
    <row r="835" spans="1:27" x14ac:dyDescent="0.25">
      <c r="D835" s="32" t="s">
        <v>195</v>
      </c>
      <c r="E835" s="31"/>
      <c r="H835" s="31">
        <v>10</v>
      </c>
      <c r="I835" t="s">
        <v>196</v>
      </c>
      <c r="K835" s="29">
        <f>ROUND(H835/100*K834,5)</f>
        <v>6.4613399999999999</v>
      </c>
    </row>
    <row r="836" spans="1:27" x14ac:dyDescent="0.25">
      <c r="D836" s="32" t="s">
        <v>197</v>
      </c>
      <c r="E836" s="31"/>
      <c r="H836" s="31"/>
      <c r="K836" s="33">
        <f>SUM(K834:K835)</f>
        <v>71.074780000000004</v>
      </c>
    </row>
    <row r="838" spans="1:27" ht="45" customHeight="1" x14ac:dyDescent="0.25">
      <c r="A838" s="23" t="s">
        <v>506</v>
      </c>
      <c r="B838" s="23" t="s">
        <v>112</v>
      </c>
      <c r="C838" s="24" t="s">
        <v>22</v>
      </c>
      <c r="D838" s="16" t="s">
        <v>113</v>
      </c>
      <c r="E838" s="15"/>
      <c r="F838" s="15"/>
      <c r="G838" s="24"/>
      <c r="H838" s="26" t="s">
        <v>186</v>
      </c>
      <c r="I838" s="14">
        <v>1</v>
      </c>
      <c r="J838" s="13"/>
      <c r="K838" s="27">
        <f>ROUND(K850,2)</f>
        <v>50.6</v>
      </c>
      <c r="L838" s="25" t="s">
        <v>507</v>
      </c>
      <c r="M838" s="24"/>
      <c r="N838" s="24"/>
      <c r="O838" s="24"/>
      <c r="P838" s="24"/>
      <c r="Q838" s="24"/>
      <c r="R838" s="24"/>
      <c r="S838" s="24"/>
      <c r="T838" s="24"/>
      <c r="U838" s="24"/>
      <c r="V838" s="24"/>
      <c r="W838" s="24"/>
      <c r="X838" s="24"/>
      <c r="Y838" s="24"/>
      <c r="Z838" s="24"/>
      <c r="AA838" s="24"/>
    </row>
    <row r="839" spans="1:27" x14ac:dyDescent="0.25">
      <c r="B839" s="20" t="s">
        <v>233</v>
      </c>
    </row>
    <row r="840" spans="1:27" x14ac:dyDescent="0.25">
      <c r="B840" t="s">
        <v>308</v>
      </c>
      <c r="C840" t="s">
        <v>235</v>
      </c>
      <c r="D840" t="s">
        <v>309</v>
      </c>
      <c r="E840" s="28">
        <v>0.25</v>
      </c>
      <c r="F840" t="s">
        <v>237</v>
      </c>
      <c r="G840" t="s">
        <v>191</v>
      </c>
      <c r="H840" s="29">
        <v>35.200000000000003</v>
      </c>
      <c r="I840" t="s">
        <v>192</v>
      </c>
      <c r="J840" s="30">
        <f>ROUND(E840/I838* H840,5)</f>
        <v>8.8000000000000007</v>
      </c>
      <c r="K840" s="31"/>
    </row>
    <row r="841" spans="1:27" x14ac:dyDescent="0.25">
      <c r="B841" t="s">
        <v>312</v>
      </c>
      <c r="C841" t="s">
        <v>235</v>
      </c>
      <c r="D841" t="s">
        <v>313</v>
      </c>
      <c r="E841" s="28">
        <v>0.25</v>
      </c>
      <c r="F841" t="s">
        <v>237</v>
      </c>
      <c r="G841" t="s">
        <v>191</v>
      </c>
      <c r="H841" s="29">
        <v>30.23</v>
      </c>
      <c r="I841" t="s">
        <v>192</v>
      </c>
      <c r="J841" s="30">
        <f>ROUND(E841/I838* H841,5)</f>
        <v>7.5575000000000001</v>
      </c>
      <c r="K841" s="31"/>
    </row>
    <row r="842" spans="1:27" x14ac:dyDescent="0.25">
      <c r="D842" s="32" t="s">
        <v>238</v>
      </c>
      <c r="E842" s="31"/>
      <c r="H842" s="31"/>
      <c r="K842" s="29">
        <f>SUM(J840:J841)</f>
        <v>16.357500000000002</v>
      </c>
    </row>
    <row r="843" spans="1:27" x14ac:dyDescent="0.25">
      <c r="B843" s="20" t="s">
        <v>200</v>
      </c>
      <c r="E843" s="31"/>
      <c r="H843" s="31"/>
      <c r="K843" s="31"/>
    </row>
    <row r="844" spans="1:27" x14ac:dyDescent="0.25">
      <c r="B844" t="s">
        <v>508</v>
      </c>
      <c r="C844" t="s">
        <v>22</v>
      </c>
      <c r="D844" t="s">
        <v>509</v>
      </c>
      <c r="E844" s="28">
        <v>1</v>
      </c>
      <c r="G844" t="s">
        <v>191</v>
      </c>
      <c r="H844" s="29">
        <v>29.4</v>
      </c>
      <c r="I844" t="s">
        <v>192</v>
      </c>
      <c r="J844" s="30">
        <f>ROUND(E844* H844,5)</f>
        <v>29.4</v>
      </c>
      <c r="K844" s="31"/>
    </row>
    <row r="845" spans="1:27" x14ac:dyDescent="0.25">
      <c r="D845" s="32" t="s">
        <v>202</v>
      </c>
      <c r="E845" s="31"/>
      <c r="H845" s="31"/>
      <c r="K845" s="29">
        <f>SUM(J844:J844)</f>
        <v>29.4</v>
      </c>
    </row>
    <row r="846" spans="1:27" x14ac:dyDescent="0.25">
      <c r="E846" s="31"/>
      <c r="H846" s="31"/>
      <c r="K846" s="31"/>
    </row>
    <row r="847" spans="1:27" x14ac:dyDescent="0.25">
      <c r="D847" s="32" t="s">
        <v>239</v>
      </c>
      <c r="E847" s="31"/>
      <c r="H847" s="31">
        <v>1.5</v>
      </c>
      <c r="I847" t="s">
        <v>196</v>
      </c>
      <c r="J847">
        <f>ROUND(H847/100*K842,5)</f>
        <v>0.24535999999999999</v>
      </c>
      <c r="K847" s="31"/>
    </row>
    <row r="848" spans="1:27" x14ac:dyDescent="0.25">
      <c r="D848" s="32" t="s">
        <v>194</v>
      </c>
      <c r="E848" s="31"/>
      <c r="H848" s="31"/>
      <c r="K848" s="33">
        <f>SUM(J839:J847)</f>
        <v>46.002859999999998</v>
      </c>
    </row>
    <row r="849" spans="1:27" x14ac:dyDescent="0.25">
      <c r="D849" s="32" t="s">
        <v>195</v>
      </c>
      <c r="E849" s="31"/>
      <c r="H849" s="31">
        <v>10</v>
      </c>
      <c r="I849" t="s">
        <v>196</v>
      </c>
      <c r="K849" s="29">
        <f>ROUND(H849/100*K848,5)</f>
        <v>4.6002900000000002</v>
      </c>
    </row>
    <row r="850" spans="1:27" x14ac:dyDescent="0.25">
      <c r="D850" s="32" t="s">
        <v>197</v>
      </c>
      <c r="E850" s="31"/>
      <c r="H850" s="31"/>
      <c r="K850" s="33">
        <f>SUM(K848:K849)</f>
        <v>50.603149999999999</v>
      </c>
    </row>
    <row r="852" spans="1:27" ht="45" customHeight="1" x14ac:dyDescent="0.25">
      <c r="A852" s="23" t="s">
        <v>510</v>
      </c>
      <c r="B852" s="23" t="s">
        <v>176</v>
      </c>
      <c r="C852" s="24" t="s">
        <v>22</v>
      </c>
      <c r="D852" s="16" t="s">
        <v>177</v>
      </c>
      <c r="E852" s="15"/>
      <c r="F852" s="15"/>
      <c r="G852" s="24"/>
      <c r="H852" s="26" t="s">
        <v>186</v>
      </c>
      <c r="I852" s="14">
        <v>1</v>
      </c>
      <c r="J852" s="13"/>
      <c r="K852" s="27">
        <f>ROUND(K858,2)</f>
        <v>165.13</v>
      </c>
      <c r="L852" s="25" t="s">
        <v>511</v>
      </c>
      <c r="M852" s="24"/>
      <c r="N852" s="24"/>
      <c r="O852" s="24"/>
      <c r="P852" s="24"/>
      <c r="Q852" s="24"/>
      <c r="R852" s="24"/>
      <c r="S852" s="24"/>
      <c r="T852" s="24"/>
      <c r="U852" s="24"/>
      <c r="V852" s="24"/>
      <c r="W852" s="24"/>
      <c r="X852" s="24"/>
      <c r="Y852" s="24"/>
      <c r="Z852" s="24"/>
      <c r="AA852" s="24"/>
    </row>
    <row r="853" spans="1:27" x14ac:dyDescent="0.25">
      <c r="B853" s="20" t="s">
        <v>200</v>
      </c>
    </row>
    <row r="854" spans="1:27" x14ac:dyDescent="0.25">
      <c r="B854" t="s">
        <v>512</v>
      </c>
      <c r="C854" t="s">
        <v>22</v>
      </c>
      <c r="D854" t="s">
        <v>513</v>
      </c>
      <c r="E854" s="28">
        <v>1</v>
      </c>
      <c r="G854" t="s">
        <v>191</v>
      </c>
      <c r="H854" s="29">
        <v>150.12</v>
      </c>
      <c r="I854" t="s">
        <v>192</v>
      </c>
      <c r="J854" s="30">
        <f>ROUND(E854* H854,5)</f>
        <v>150.12</v>
      </c>
      <c r="K854" s="31"/>
    </row>
    <row r="855" spans="1:27" x14ac:dyDescent="0.25">
      <c r="D855" s="32" t="s">
        <v>202</v>
      </c>
      <c r="E855" s="31"/>
      <c r="H855" s="31"/>
      <c r="K855" s="29">
        <f>SUM(J854:J854)</f>
        <v>150.12</v>
      </c>
    </row>
    <row r="856" spans="1:27" x14ac:dyDescent="0.25">
      <c r="D856" s="32" t="s">
        <v>194</v>
      </c>
      <c r="E856" s="31"/>
      <c r="H856" s="31"/>
      <c r="K856" s="33">
        <f>SUM(J853:J855)</f>
        <v>150.12</v>
      </c>
    </row>
    <row r="857" spans="1:27" x14ac:dyDescent="0.25">
      <c r="D857" s="32" t="s">
        <v>195</v>
      </c>
      <c r="E857" s="31"/>
      <c r="H857" s="31">
        <v>10</v>
      </c>
      <c r="I857" t="s">
        <v>196</v>
      </c>
      <c r="K857" s="29">
        <f>ROUND(H857/100*K856,5)</f>
        <v>15.012</v>
      </c>
    </row>
    <row r="858" spans="1:27" x14ac:dyDescent="0.25">
      <c r="D858" s="32" t="s">
        <v>197</v>
      </c>
      <c r="E858" s="31"/>
      <c r="H858" s="31"/>
      <c r="K858" s="33">
        <f>SUM(K856:K857)</f>
        <v>165.13200000000001</v>
      </c>
    </row>
    <row r="860" spans="1:27" x14ac:dyDescent="0.25">
      <c r="A860" s="21" t="s">
        <v>514</v>
      </c>
      <c r="B860" s="21"/>
    </row>
    <row r="861" spans="1:27" ht="45" customHeight="1" x14ac:dyDescent="0.25">
      <c r="A861" s="23"/>
      <c r="B861" s="23" t="s">
        <v>139</v>
      </c>
      <c r="C861" s="24" t="s">
        <v>140</v>
      </c>
      <c r="D861" s="16" t="s">
        <v>141</v>
      </c>
      <c r="E861" s="15"/>
      <c r="F861" s="15"/>
      <c r="G861" s="24"/>
      <c r="H861" s="26" t="s">
        <v>186</v>
      </c>
      <c r="I861" s="14">
        <v>1</v>
      </c>
      <c r="J861" s="13"/>
      <c r="K861" s="27">
        <f>ROUND(K863,2)</f>
        <v>0</v>
      </c>
      <c r="L861" s="25" t="s">
        <v>515</v>
      </c>
      <c r="M861" s="24"/>
      <c r="N861" s="24"/>
      <c r="O861" s="24"/>
      <c r="P861" s="24"/>
      <c r="Q861" s="24"/>
      <c r="R861" s="24"/>
      <c r="S861" s="24"/>
      <c r="T861" s="24"/>
      <c r="U861" s="24"/>
      <c r="V861" s="24"/>
      <c r="W861" s="24"/>
      <c r="X861" s="24"/>
      <c r="Y861" s="24"/>
      <c r="Z861" s="24"/>
      <c r="AA861" s="24"/>
    </row>
    <row r="862" spans="1:27" x14ac:dyDescent="0.25">
      <c r="D862" s="32" t="s">
        <v>194</v>
      </c>
      <c r="E862" s="31"/>
      <c r="H862" s="31"/>
      <c r="K862" s="33">
        <f>SUM(J861:J861)</f>
        <v>0</v>
      </c>
    </row>
    <row r="863" spans="1:27" x14ac:dyDescent="0.25">
      <c r="D863" s="32" t="s">
        <v>197</v>
      </c>
      <c r="E863" s="31"/>
      <c r="H863" s="31"/>
      <c r="K863" s="33">
        <f>SUM(K862:K862)</f>
        <v>0</v>
      </c>
    </row>
  </sheetData>
  <sheetProtection sheet="1"/>
  <mergeCells count="137">
    <mergeCell ref="D824:F824"/>
    <mergeCell ref="I824:J824"/>
    <mergeCell ref="D838:F838"/>
    <mergeCell ref="I838:J838"/>
    <mergeCell ref="D852:F852"/>
    <mergeCell ref="I852:J852"/>
    <mergeCell ref="D861:F861"/>
    <mergeCell ref="I861:J861"/>
    <mergeCell ref="D754:F754"/>
    <mergeCell ref="I754:J754"/>
    <mergeCell ref="D768:F768"/>
    <mergeCell ref="I768:J768"/>
    <mergeCell ref="D782:F782"/>
    <mergeCell ref="I782:J782"/>
    <mergeCell ref="D796:F796"/>
    <mergeCell ref="I796:J796"/>
    <mergeCell ref="D810:F810"/>
    <mergeCell ref="I810:J810"/>
    <mergeCell ref="D684:F684"/>
    <mergeCell ref="I684:J684"/>
    <mergeCell ref="D698:F698"/>
    <mergeCell ref="I698:J698"/>
    <mergeCell ref="D712:F712"/>
    <mergeCell ref="I712:J712"/>
    <mergeCell ref="D726:F726"/>
    <mergeCell ref="I726:J726"/>
    <mergeCell ref="D740:F740"/>
    <mergeCell ref="I740:J740"/>
    <mergeCell ref="D615:F615"/>
    <mergeCell ref="I615:J615"/>
    <mergeCell ref="D629:F629"/>
    <mergeCell ref="I629:J629"/>
    <mergeCell ref="D643:F643"/>
    <mergeCell ref="I643:J643"/>
    <mergeCell ref="D657:F657"/>
    <mergeCell ref="I657:J657"/>
    <mergeCell ref="D671:F671"/>
    <mergeCell ref="I671:J671"/>
    <mergeCell ref="D541:F541"/>
    <mergeCell ref="I541:J541"/>
    <mergeCell ref="D556:F556"/>
    <mergeCell ref="I556:J556"/>
    <mergeCell ref="D571:F571"/>
    <mergeCell ref="I571:J571"/>
    <mergeCell ref="D586:F586"/>
    <mergeCell ref="I586:J586"/>
    <mergeCell ref="D601:F601"/>
    <mergeCell ref="I601:J601"/>
    <mergeCell ref="D466:F466"/>
    <mergeCell ref="I466:J466"/>
    <mergeCell ref="D481:F481"/>
    <mergeCell ref="I481:J481"/>
    <mergeCell ref="D496:F496"/>
    <mergeCell ref="I496:J496"/>
    <mergeCell ref="D511:F511"/>
    <mergeCell ref="I511:J511"/>
    <mergeCell ref="D526:F526"/>
    <mergeCell ref="I526:J526"/>
    <mergeCell ref="D383:F383"/>
    <mergeCell ref="I383:J383"/>
    <mergeCell ref="D400:F400"/>
    <mergeCell ref="I400:J400"/>
    <mergeCell ref="D417:F417"/>
    <mergeCell ref="I417:J417"/>
    <mergeCell ref="D434:F434"/>
    <mergeCell ref="I434:J434"/>
    <mergeCell ref="D451:F451"/>
    <mergeCell ref="I451:J451"/>
    <mergeCell ref="D298:F298"/>
    <mergeCell ref="I298:J298"/>
    <mergeCell ref="D315:F315"/>
    <mergeCell ref="I315:J315"/>
    <mergeCell ref="D332:F332"/>
    <mergeCell ref="I332:J332"/>
    <mergeCell ref="D349:F349"/>
    <mergeCell ref="I349:J349"/>
    <mergeCell ref="D366:F366"/>
    <mergeCell ref="I366:J366"/>
    <mergeCell ref="D229:F229"/>
    <mergeCell ref="I229:J229"/>
    <mergeCell ref="D242:F242"/>
    <mergeCell ref="I242:J242"/>
    <mergeCell ref="D256:F256"/>
    <mergeCell ref="I256:J256"/>
    <mergeCell ref="D266:F266"/>
    <mergeCell ref="I266:J266"/>
    <mergeCell ref="D281:F281"/>
    <mergeCell ref="I281:J281"/>
    <mergeCell ref="D163:F163"/>
    <mergeCell ref="I163:J163"/>
    <mergeCell ref="D177:F177"/>
    <mergeCell ref="I177:J177"/>
    <mergeCell ref="D193:F193"/>
    <mergeCell ref="I193:J193"/>
    <mergeCell ref="D204:F204"/>
    <mergeCell ref="I204:J204"/>
    <mergeCell ref="D215:F215"/>
    <mergeCell ref="I215:J215"/>
    <mergeCell ref="D109:F109"/>
    <mergeCell ref="I109:J109"/>
    <mergeCell ref="D119:F119"/>
    <mergeCell ref="I119:J119"/>
    <mergeCell ref="D131:F131"/>
    <mergeCell ref="I131:J131"/>
    <mergeCell ref="D142:F142"/>
    <mergeCell ref="I142:J142"/>
    <mergeCell ref="D155:F155"/>
    <mergeCell ref="I155:J155"/>
    <mergeCell ref="D67:F67"/>
    <mergeCell ref="I67:J67"/>
    <mergeCell ref="D75:F75"/>
    <mergeCell ref="I75:J75"/>
    <mergeCell ref="D83:F83"/>
    <mergeCell ref="I83:J83"/>
    <mergeCell ref="D91:F91"/>
    <mergeCell ref="I91:J91"/>
    <mergeCell ref="D99:F99"/>
    <mergeCell ref="I99:J99"/>
    <mergeCell ref="D27:F27"/>
    <mergeCell ref="I27:J27"/>
    <mergeCell ref="D35:F35"/>
    <mergeCell ref="I35:J35"/>
    <mergeCell ref="D43:F43"/>
    <mergeCell ref="I43:J43"/>
    <mergeCell ref="D51:F51"/>
    <mergeCell ref="I51:J51"/>
    <mergeCell ref="D59:F59"/>
    <mergeCell ref="I59:J59"/>
    <mergeCell ref="A1:K1"/>
    <mergeCell ref="A2:K2"/>
    <mergeCell ref="A3:K3"/>
    <mergeCell ref="A4:K4"/>
    <mergeCell ref="A6:K6"/>
    <mergeCell ref="D11:F11"/>
    <mergeCell ref="I11:J11"/>
    <mergeCell ref="D19:F19"/>
    <mergeCell ref="I19:J19"/>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7"/>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18" t="s">
        <v>0</v>
      </c>
      <c r="B1" s="18" t="s">
        <v>0</v>
      </c>
      <c r="C1" s="18" t="s">
        <v>0</v>
      </c>
      <c r="D1" s="18" t="s">
        <v>0</v>
      </c>
    </row>
    <row r="2" spans="1:7" x14ac:dyDescent="0.25">
      <c r="A2" s="18"/>
      <c r="B2" s="18"/>
      <c r="C2" s="18"/>
      <c r="D2" s="18"/>
    </row>
    <row r="3" spans="1:7" x14ac:dyDescent="0.25">
      <c r="A3" s="18"/>
      <c r="B3" s="18"/>
      <c r="C3" s="18"/>
      <c r="D3" s="18"/>
    </row>
    <row r="4" spans="1:7" x14ac:dyDescent="0.25">
      <c r="A4" s="18"/>
      <c r="B4" s="18"/>
      <c r="C4" s="18"/>
      <c r="D4" s="18"/>
    </row>
    <row r="6" spans="1:7" ht="18.75" x14ac:dyDescent="0.3">
      <c r="A6" s="17" t="s">
        <v>178</v>
      </c>
      <c r="B6" s="17" t="s">
        <v>178</v>
      </c>
      <c r="C6" s="17" t="s">
        <v>178</v>
      </c>
      <c r="D6" s="17" t="s">
        <v>178</v>
      </c>
    </row>
    <row r="8" spans="1:7" x14ac:dyDescent="0.25">
      <c r="A8" s="22" t="s">
        <v>180</v>
      </c>
      <c r="B8" s="22" t="s">
        <v>181</v>
      </c>
      <c r="C8" s="22" t="s">
        <v>182</v>
      </c>
      <c r="D8" s="22" t="s">
        <v>2</v>
      </c>
      <c r="E8" s="22" t="s">
        <v>183</v>
      </c>
      <c r="F8" s="22" t="s">
        <v>516</v>
      </c>
      <c r="G8" s="22" t="s">
        <v>517</v>
      </c>
    </row>
    <row r="10" spans="1:7" x14ac:dyDescent="0.25">
      <c r="A10" s="21" t="s">
        <v>233</v>
      </c>
    </row>
    <row r="11" spans="1:7" x14ac:dyDescent="0.25">
      <c r="A11" t="s">
        <v>285</v>
      </c>
      <c r="B11" t="s">
        <v>235</v>
      </c>
      <c r="C11" t="s">
        <v>286</v>
      </c>
      <c r="D11" s="29">
        <v>30.23</v>
      </c>
      <c r="E11" t="s">
        <v>286</v>
      </c>
      <c r="F11" s="35">
        <v>0</v>
      </c>
      <c r="G11" s="35">
        <v>0</v>
      </c>
    </row>
    <row r="12" spans="1:7" x14ac:dyDescent="0.25">
      <c r="A12" t="s">
        <v>291</v>
      </c>
      <c r="B12" t="s">
        <v>235</v>
      </c>
      <c r="C12" t="s">
        <v>292</v>
      </c>
      <c r="D12" s="29">
        <v>30.23</v>
      </c>
      <c r="E12" t="s">
        <v>292</v>
      </c>
      <c r="F12" s="35">
        <v>0</v>
      </c>
      <c r="G12" s="35">
        <v>0</v>
      </c>
    </row>
    <row r="13" spans="1:7" x14ac:dyDescent="0.25">
      <c r="A13" t="s">
        <v>244</v>
      </c>
      <c r="B13" t="s">
        <v>235</v>
      </c>
      <c r="C13" t="s">
        <v>245</v>
      </c>
      <c r="D13" s="29">
        <v>30.19</v>
      </c>
      <c r="E13" t="s">
        <v>245</v>
      </c>
      <c r="F13" s="35">
        <v>0</v>
      </c>
      <c r="G13" s="35">
        <v>0</v>
      </c>
    </row>
    <row r="14" spans="1:7" x14ac:dyDescent="0.25">
      <c r="A14" t="s">
        <v>312</v>
      </c>
      <c r="B14" t="s">
        <v>235</v>
      </c>
      <c r="C14" t="s">
        <v>313</v>
      </c>
      <c r="D14" s="29">
        <v>30.23</v>
      </c>
      <c r="E14" t="s">
        <v>313</v>
      </c>
      <c r="F14" s="35">
        <v>0</v>
      </c>
      <c r="G14" s="35">
        <v>0</v>
      </c>
    </row>
    <row r="15" spans="1:7" x14ac:dyDescent="0.25">
      <c r="A15" t="s">
        <v>234</v>
      </c>
      <c r="B15" t="s">
        <v>235</v>
      </c>
      <c r="C15" t="s">
        <v>236</v>
      </c>
      <c r="D15" s="29">
        <v>28.42</v>
      </c>
      <c r="E15" t="s">
        <v>236</v>
      </c>
      <c r="F15" s="35">
        <v>0</v>
      </c>
      <c r="G15" s="35">
        <v>0</v>
      </c>
    </row>
    <row r="16" spans="1:7" x14ac:dyDescent="0.25">
      <c r="A16" t="s">
        <v>262</v>
      </c>
      <c r="B16" t="s">
        <v>235</v>
      </c>
      <c r="C16" t="s">
        <v>263</v>
      </c>
      <c r="D16" s="29">
        <v>28.42</v>
      </c>
      <c r="E16" t="s">
        <v>518</v>
      </c>
      <c r="F16" s="35">
        <v>0</v>
      </c>
      <c r="G16" s="35">
        <v>0</v>
      </c>
    </row>
    <row r="17" spans="1:7" x14ac:dyDescent="0.25">
      <c r="A17" t="s">
        <v>270</v>
      </c>
      <c r="B17" t="s">
        <v>235</v>
      </c>
      <c r="C17" t="s">
        <v>271</v>
      </c>
      <c r="D17" s="29">
        <v>34.049999999999997</v>
      </c>
      <c r="E17" t="s">
        <v>271</v>
      </c>
      <c r="F17" s="35">
        <v>0</v>
      </c>
      <c r="G17" s="35">
        <v>0</v>
      </c>
    </row>
    <row r="18" spans="1:7" x14ac:dyDescent="0.25">
      <c r="A18" t="s">
        <v>283</v>
      </c>
      <c r="B18" t="s">
        <v>235</v>
      </c>
      <c r="C18" t="s">
        <v>284</v>
      </c>
      <c r="D18" s="29">
        <v>34.049999999999997</v>
      </c>
      <c r="E18" t="s">
        <v>284</v>
      </c>
      <c r="F18" s="35">
        <v>0</v>
      </c>
      <c r="G18" s="35">
        <v>0</v>
      </c>
    </row>
    <row r="19" spans="1:7" x14ac:dyDescent="0.25">
      <c r="A19" t="s">
        <v>246</v>
      </c>
      <c r="B19" t="s">
        <v>235</v>
      </c>
      <c r="C19" t="s">
        <v>247</v>
      </c>
      <c r="D19" s="29">
        <v>35.200000000000003</v>
      </c>
      <c r="E19" t="s">
        <v>247</v>
      </c>
      <c r="F19" s="35">
        <v>0</v>
      </c>
      <c r="G19" s="35">
        <v>0</v>
      </c>
    </row>
    <row r="20" spans="1:7" x14ac:dyDescent="0.25">
      <c r="A20" t="s">
        <v>308</v>
      </c>
      <c r="B20" t="s">
        <v>235</v>
      </c>
      <c r="C20" t="s">
        <v>309</v>
      </c>
      <c r="D20" s="29">
        <v>35.200000000000003</v>
      </c>
      <c r="E20" t="s">
        <v>309</v>
      </c>
      <c r="F20" s="35">
        <v>0</v>
      </c>
      <c r="G20" s="35">
        <v>0</v>
      </c>
    </row>
    <row r="21" spans="1:7" x14ac:dyDescent="0.25">
      <c r="A21" t="s">
        <v>289</v>
      </c>
      <c r="B21" t="s">
        <v>235</v>
      </c>
      <c r="C21" t="s">
        <v>290</v>
      </c>
      <c r="D21" s="29">
        <v>34.049999999999997</v>
      </c>
      <c r="E21" t="s">
        <v>290</v>
      </c>
      <c r="F21" s="35">
        <v>0</v>
      </c>
      <c r="G21" s="35">
        <v>0</v>
      </c>
    </row>
    <row r="22" spans="1:7" x14ac:dyDescent="0.25">
      <c r="A22" s="21" t="s">
        <v>252</v>
      </c>
    </row>
    <row r="23" spans="1:7" x14ac:dyDescent="0.25">
      <c r="A23" t="s">
        <v>253</v>
      </c>
      <c r="B23" t="s">
        <v>132</v>
      </c>
      <c r="C23" t="s">
        <v>254</v>
      </c>
      <c r="D23" s="29">
        <v>32.28</v>
      </c>
      <c r="E23" t="s">
        <v>519</v>
      </c>
      <c r="F23" s="35">
        <v>0</v>
      </c>
      <c r="G23" s="35">
        <v>0</v>
      </c>
    </row>
    <row r="24" spans="1:7" x14ac:dyDescent="0.25">
      <c r="A24" s="21" t="s">
        <v>200</v>
      </c>
    </row>
    <row r="25" spans="1:7" x14ac:dyDescent="0.25">
      <c r="A25" t="s">
        <v>272</v>
      </c>
      <c r="B25" t="s">
        <v>273</v>
      </c>
      <c r="C25" t="s">
        <v>274</v>
      </c>
      <c r="D25" s="29">
        <v>0.64</v>
      </c>
      <c r="E25" t="s">
        <v>520</v>
      </c>
      <c r="F25" s="35">
        <v>0</v>
      </c>
      <c r="G25" s="35">
        <v>0</v>
      </c>
    </row>
    <row r="26" spans="1:7" x14ac:dyDescent="0.25">
      <c r="A26" t="s">
        <v>275</v>
      </c>
      <c r="B26" t="s">
        <v>273</v>
      </c>
      <c r="C26" t="s">
        <v>276</v>
      </c>
      <c r="D26" s="29">
        <v>0.5</v>
      </c>
      <c r="E26" t="s">
        <v>521</v>
      </c>
      <c r="F26" s="35">
        <v>0</v>
      </c>
      <c r="G26" s="35">
        <v>0</v>
      </c>
    </row>
    <row r="27" spans="1:7" x14ac:dyDescent="0.25">
      <c r="A27" t="s">
        <v>386</v>
      </c>
      <c r="B27" t="s">
        <v>22</v>
      </c>
      <c r="C27" t="s">
        <v>387</v>
      </c>
      <c r="D27" s="29">
        <v>1</v>
      </c>
      <c r="E27" t="s">
        <v>522</v>
      </c>
      <c r="F27" s="35">
        <v>1.8022327495755999E-3</v>
      </c>
      <c r="G27" s="35">
        <v>2.0931116116509E-2</v>
      </c>
    </row>
    <row r="28" spans="1:7" x14ac:dyDescent="0.25">
      <c r="A28" t="s">
        <v>366</v>
      </c>
      <c r="B28" t="s">
        <v>22</v>
      </c>
      <c r="C28" t="s">
        <v>367</v>
      </c>
      <c r="D28" s="29">
        <v>1.98</v>
      </c>
      <c r="E28" t="s">
        <v>523</v>
      </c>
      <c r="F28" s="35">
        <v>0.17745283149947</v>
      </c>
      <c r="G28" s="35">
        <v>2.9988379211163001</v>
      </c>
    </row>
    <row r="29" spans="1:7" x14ac:dyDescent="0.25">
      <c r="A29" t="s">
        <v>344</v>
      </c>
      <c r="B29" t="s">
        <v>22</v>
      </c>
      <c r="C29" t="s">
        <v>345</v>
      </c>
      <c r="D29" s="29">
        <v>1.06</v>
      </c>
      <c r="E29" t="s">
        <v>524</v>
      </c>
      <c r="F29" s="35">
        <v>0.11718581117596</v>
      </c>
      <c r="G29" s="35">
        <v>1.9803643109086</v>
      </c>
    </row>
    <row r="30" spans="1:7" x14ac:dyDescent="0.25">
      <c r="A30" t="s">
        <v>326</v>
      </c>
      <c r="B30" t="s">
        <v>22</v>
      </c>
      <c r="C30" t="s">
        <v>327</v>
      </c>
      <c r="D30" s="29">
        <v>0.67</v>
      </c>
      <c r="E30" t="s">
        <v>525</v>
      </c>
      <c r="F30" s="35">
        <v>4.1433229548771003E-2</v>
      </c>
      <c r="G30" s="35">
        <v>0.70019474423285999</v>
      </c>
    </row>
    <row r="31" spans="1:7" x14ac:dyDescent="0.25">
      <c r="A31" t="s">
        <v>336</v>
      </c>
      <c r="B31" t="s">
        <v>22</v>
      </c>
      <c r="C31" t="s">
        <v>337</v>
      </c>
      <c r="D31" s="29">
        <v>0.79</v>
      </c>
      <c r="E31" t="s">
        <v>526</v>
      </c>
      <c r="F31" s="35">
        <v>9.3748204878505006E-2</v>
      </c>
      <c r="G31" s="35">
        <v>1.5842839443622001</v>
      </c>
    </row>
    <row r="32" spans="1:7" x14ac:dyDescent="0.25">
      <c r="A32" t="s">
        <v>352</v>
      </c>
      <c r="B32" t="s">
        <v>22</v>
      </c>
      <c r="C32" t="s">
        <v>353</v>
      </c>
      <c r="D32" s="29">
        <v>1.46</v>
      </c>
      <c r="E32" t="s">
        <v>527</v>
      </c>
      <c r="F32" s="35">
        <v>0.14397053678881999</v>
      </c>
      <c r="G32" s="35">
        <v>2.43300882605</v>
      </c>
    </row>
    <row r="33" spans="1:7" x14ac:dyDescent="0.25">
      <c r="A33" t="s">
        <v>314</v>
      </c>
      <c r="B33" t="s">
        <v>22</v>
      </c>
      <c r="C33" t="s">
        <v>315</v>
      </c>
      <c r="D33" s="29">
        <v>7.8</v>
      </c>
      <c r="E33" t="s">
        <v>528</v>
      </c>
      <c r="F33" s="35">
        <v>1.7125913787798999E-2</v>
      </c>
      <c r="G33" s="35">
        <v>0.61474667673006</v>
      </c>
    </row>
    <row r="34" spans="1:7" x14ac:dyDescent="0.25">
      <c r="A34" t="s">
        <v>301</v>
      </c>
      <c r="B34" t="s">
        <v>302</v>
      </c>
      <c r="C34" t="s">
        <v>303</v>
      </c>
      <c r="D34" s="29">
        <v>6.64</v>
      </c>
      <c r="E34" t="s">
        <v>529</v>
      </c>
      <c r="F34" s="35">
        <v>0</v>
      </c>
      <c r="G34" s="35">
        <v>0</v>
      </c>
    </row>
    <row r="35" spans="1:7" x14ac:dyDescent="0.25">
      <c r="A35" t="s">
        <v>277</v>
      </c>
      <c r="B35" t="s">
        <v>19</v>
      </c>
      <c r="C35" t="s">
        <v>278</v>
      </c>
      <c r="D35" s="29">
        <v>14.64</v>
      </c>
      <c r="E35" t="s">
        <v>530</v>
      </c>
      <c r="F35" s="35">
        <v>0</v>
      </c>
      <c r="G35" s="35">
        <v>0</v>
      </c>
    </row>
    <row r="36" spans="1:7" x14ac:dyDescent="0.25">
      <c r="A36" t="s">
        <v>201</v>
      </c>
      <c r="B36" t="s">
        <v>22</v>
      </c>
      <c r="C36" t="s">
        <v>165</v>
      </c>
      <c r="D36" s="29">
        <v>25.8</v>
      </c>
      <c r="E36" t="s">
        <v>199</v>
      </c>
      <c r="F36" s="35">
        <v>0</v>
      </c>
      <c r="G36" s="35">
        <v>0</v>
      </c>
    </row>
    <row r="37" spans="1:7" x14ac:dyDescent="0.25">
      <c r="A37" t="s">
        <v>205</v>
      </c>
      <c r="B37" t="s">
        <v>22</v>
      </c>
      <c r="C37" t="s">
        <v>155</v>
      </c>
      <c r="D37" s="29">
        <v>9.0399999999999991</v>
      </c>
      <c r="E37" t="s">
        <v>531</v>
      </c>
      <c r="F37" s="35">
        <v>0</v>
      </c>
      <c r="G37" s="35">
        <v>0</v>
      </c>
    </row>
    <row r="38" spans="1:7" x14ac:dyDescent="0.25">
      <c r="A38" t="s">
        <v>208</v>
      </c>
      <c r="B38" t="s">
        <v>22</v>
      </c>
      <c r="C38" t="s">
        <v>167</v>
      </c>
      <c r="D38" s="29">
        <v>32.32</v>
      </c>
      <c r="E38" t="s">
        <v>207</v>
      </c>
      <c r="F38" s="35">
        <v>0</v>
      </c>
      <c r="G38" s="35">
        <v>0</v>
      </c>
    </row>
    <row r="39" spans="1:7" x14ac:dyDescent="0.25">
      <c r="A39" t="s">
        <v>211</v>
      </c>
      <c r="B39" t="s">
        <v>22</v>
      </c>
      <c r="C39" t="s">
        <v>212</v>
      </c>
      <c r="D39" s="29">
        <v>2.0099999999999998</v>
      </c>
      <c r="E39" t="s">
        <v>210</v>
      </c>
      <c r="F39" s="35">
        <v>0</v>
      </c>
      <c r="G39" s="35">
        <v>0</v>
      </c>
    </row>
    <row r="40" spans="1:7" x14ac:dyDescent="0.25">
      <c r="A40" t="s">
        <v>215</v>
      </c>
      <c r="B40" t="s">
        <v>22</v>
      </c>
      <c r="C40" t="s">
        <v>161</v>
      </c>
      <c r="D40" s="29">
        <v>2.14</v>
      </c>
      <c r="E40" t="s">
        <v>214</v>
      </c>
      <c r="F40" s="35">
        <v>0</v>
      </c>
      <c r="G40" s="35">
        <v>0</v>
      </c>
    </row>
    <row r="41" spans="1:7" x14ac:dyDescent="0.25">
      <c r="A41" t="s">
        <v>218</v>
      </c>
      <c r="B41" t="s">
        <v>22</v>
      </c>
      <c r="C41" t="s">
        <v>159</v>
      </c>
      <c r="D41" s="29">
        <v>21.17</v>
      </c>
      <c r="E41" t="s">
        <v>217</v>
      </c>
      <c r="F41" s="35">
        <v>0</v>
      </c>
      <c r="G41" s="35">
        <v>0</v>
      </c>
    </row>
    <row r="42" spans="1:7" x14ac:dyDescent="0.25">
      <c r="A42" t="s">
        <v>221</v>
      </c>
      <c r="B42" t="s">
        <v>22</v>
      </c>
      <c r="C42" t="s">
        <v>157</v>
      </c>
      <c r="D42" s="29">
        <v>10.09</v>
      </c>
      <c r="E42" t="s">
        <v>220</v>
      </c>
      <c r="F42" s="35">
        <v>0</v>
      </c>
      <c r="G42" s="35">
        <v>0</v>
      </c>
    </row>
    <row r="43" spans="1:7" x14ac:dyDescent="0.25">
      <c r="A43" t="s">
        <v>224</v>
      </c>
      <c r="B43" t="s">
        <v>22</v>
      </c>
      <c r="C43" t="s">
        <v>173</v>
      </c>
      <c r="D43" s="29">
        <v>16.850000000000001</v>
      </c>
      <c r="E43" t="s">
        <v>223</v>
      </c>
      <c r="F43" s="35">
        <v>0</v>
      </c>
      <c r="G43" s="35">
        <v>0</v>
      </c>
    </row>
    <row r="44" spans="1:7" x14ac:dyDescent="0.25">
      <c r="A44" t="s">
        <v>227</v>
      </c>
      <c r="B44" t="s">
        <v>22</v>
      </c>
      <c r="C44" t="s">
        <v>171</v>
      </c>
      <c r="D44" s="29">
        <v>11.56</v>
      </c>
      <c r="E44" t="s">
        <v>226</v>
      </c>
      <c r="F44" s="35">
        <v>0</v>
      </c>
      <c r="G44" s="35">
        <v>0</v>
      </c>
    </row>
    <row r="45" spans="1:7" x14ac:dyDescent="0.25">
      <c r="A45" t="s">
        <v>230</v>
      </c>
      <c r="B45" t="s">
        <v>22</v>
      </c>
      <c r="C45" t="s">
        <v>169</v>
      </c>
      <c r="D45" s="29">
        <v>3.81</v>
      </c>
      <c r="E45" t="s">
        <v>229</v>
      </c>
      <c r="F45" s="35">
        <v>0</v>
      </c>
      <c r="G45" s="35">
        <v>0</v>
      </c>
    </row>
    <row r="46" spans="1:7" x14ac:dyDescent="0.25">
      <c r="A46" t="s">
        <v>258</v>
      </c>
      <c r="B46" t="s">
        <v>259</v>
      </c>
      <c r="C46" t="s">
        <v>135</v>
      </c>
      <c r="D46" s="29">
        <v>206.49</v>
      </c>
      <c r="E46" t="s">
        <v>257</v>
      </c>
      <c r="F46" s="35">
        <v>0</v>
      </c>
      <c r="G46" s="35">
        <v>0</v>
      </c>
    </row>
    <row r="47" spans="1:7" x14ac:dyDescent="0.25">
      <c r="A47" t="s">
        <v>266</v>
      </c>
      <c r="B47" t="s">
        <v>34</v>
      </c>
      <c r="C47" t="s">
        <v>267</v>
      </c>
      <c r="D47" s="29">
        <v>0.89</v>
      </c>
      <c r="E47" t="s">
        <v>532</v>
      </c>
      <c r="F47" s="35">
        <v>0</v>
      </c>
      <c r="G47" s="35">
        <v>0</v>
      </c>
    </row>
    <row r="48" spans="1:7" x14ac:dyDescent="0.25">
      <c r="A48" t="s">
        <v>264</v>
      </c>
      <c r="B48" t="s">
        <v>22</v>
      </c>
      <c r="C48" t="s">
        <v>265</v>
      </c>
      <c r="D48" s="29">
        <v>0.22</v>
      </c>
      <c r="E48" t="s">
        <v>533</v>
      </c>
      <c r="F48" s="35">
        <v>0</v>
      </c>
      <c r="G48" s="35">
        <v>0</v>
      </c>
    </row>
    <row r="49" spans="1:7" x14ac:dyDescent="0.25">
      <c r="A49" t="s">
        <v>293</v>
      </c>
      <c r="B49" t="s">
        <v>273</v>
      </c>
      <c r="C49" t="s">
        <v>294</v>
      </c>
      <c r="D49" s="29">
        <v>5.13</v>
      </c>
      <c r="E49" t="s">
        <v>534</v>
      </c>
      <c r="F49" s="35">
        <v>0</v>
      </c>
      <c r="G49" s="35">
        <v>0</v>
      </c>
    </row>
    <row r="50" spans="1:7" x14ac:dyDescent="0.25">
      <c r="A50" t="s">
        <v>297</v>
      </c>
      <c r="B50" t="s">
        <v>22</v>
      </c>
      <c r="C50" t="s">
        <v>298</v>
      </c>
      <c r="D50" s="29">
        <v>16.05</v>
      </c>
      <c r="E50" t="s">
        <v>535</v>
      </c>
      <c r="F50" s="35">
        <v>0</v>
      </c>
      <c r="G50" s="35">
        <v>0</v>
      </c>
    </row>
    <row r="51" spans="1:7" x14ac:dyDescent="0.25">
      <c r="A51" t="s">
        <v>304</v>
      </c>
      <c r="B51" t="s">
        <v>22</v>
      </c>
      <c r="C51" t="s">
        <v>305</v>
      </c>
      <c r="D51" s="29">
        <v>18.29</v>
      </c>
      <c r="E51" t="s">
        <v>536</v>
      </c>
      <c r="F51" s="35">
        <v>0</v>
      </c>
      <c r="G51" s="35">
        <v>0</v>
      </c>
    </row>
    <row r="52" spans="1:7" x14ac:dyDescent="0.25">
      <c r="A52" t="s">
        <v>316</v>
      </c>
      <c r="B52" t="s">
        <v>34</v>
      </c>
      <c r="C52" t="s">
        <v>317</v>
      </c>
      <c r="D52" s="29">
        <v>11.81</v>
      </c>
      <c r="E52" t="s">
        <v>537</v>
      </c>
      <c r="F52" s="35">
        <v>5.4211034453884999</v>
      </c>
      <c r="G52" s="35">
        <v>67.979775285515998</v>
      </c>
    </row>
    <row r="53" spans="1:7" x14ac:dyDescent="0.25">
      <c r="A53" t="s">
        <v>320</v>
      </c>
      <c r="B53" t="s">
        <v>34</v>
      </c>
      <c r="C53" t="s">
        <v>321</v>
      </c>
      <c r="D53" s="29">
        <v>2.6</v>
      </c>
      <c r="E53" t="s">
        <v>538</v>
      </c>
      <c r="F53" s="35">
        <v>0.34911201836032002</v>
      </c>
      <c r="G53" s="35">
        <v>11.968163785392001</v>
      </c>
    </row>
    <row r="54" spans="1:7" x14ac:dyDescent="0.25">
      <c r="A54" t="s">
        <v>354</v>
      </c>
      <c r="B54" t="s">
        <v>34</v>
      </c>
      <c r="C54" t="s">
        <v>355</v>
      </c>
      <c r="D54" s="29">
        <v>9.5399999999999991</v>
      </c>
      <c r="E54" t="s">
        <v>539</v>
      </c>
      <c r="F54" s="35">
        <v>1.3465749279612</v>
      </c>
      <c r="G54" s="35">
        <v>46.162917457939997</v>
      </c>
    </row>
    <row r="55" spans="1:7" x14ac:dyDescent="0.25">
      <c r="A55" t="s">
        <v>340</v>
      </c>
      <c r="B55" t="s">
        <v>34</v>
      </c>
      <c r="C55" t="s">
        <v>341</v>
      </c>
      <c r="D55" s="29">
        <v>5.65</v>
      </c>
      <c r="E55" t="s">
        <v>540</v>
      </c>
      <c r="F55" s="35">
        <v>0.84784347316079001</v>
      </c>
      <c r="G55" s="35">
        <v>29.065540621665999</v>
      </c>
    </row>
    <row r="56" spans="1:7" x14ac:dyDescent="0.25">
      <c r="A56" t="s">
        <v>334</v>
      </c>
      <c r="B56" t="s">
        <v>34</v>
      </c>
      <c r="C56" t="s">
        <v>335</v>
      </c>
      <c r="D56" s="29">
        <v>3.73</v>
      </c>
      <c r="E56" t="s">
        <v>541</v>
      </c>
      <c r="F56" s="35">
        <v>0.52366802754049002</v>
      </c>
      <c r="G56" s="35">
        <v>17.952245678088001</v>
      </c>
    </row>
    <row r="57" spans="1:7" x14ac:dyDescent="0.25">
      <c r="A57" t="s">
        <v>362</v>
      </c>
      <c r="B57" t="s">
        <v>34</v>
      </c>
      <c r="C57" t="s">
        <v>363</v>
      </c>
      <c r="D57" s="29">
        <v>13.75</v>
      </c>
      <c r="E57" t="s">
        <v>542</v>
      </c>
      <c r="F57" s="35">
        <v>2.0946721101619001</v>
      </c>
      <c r="G57" s="35">
        <v>71.808982712350996</v>
      </c>
    </row>
    <row r="58" spans="1:7" x14ac:dyDescent="0.25">
      <c r="A58" t="s">
        <v>370</v>
      </c>
      <c r="B58" t="s">
        <v>34</v>
      </c>
      <c r="C58" t="s">
        <v>371</v>
      </c>
      <c r="D58" s="29">
        <v>2.75</v>
      </c>
      <c r="E58" t="s">
        <v>543</v>
      </c>
      <c r="F58" s="35">
        <v>0.55414320260401995</v>
      </c>
      <c r="G58" s="35">
        <v>18.996987386671002</v>
      </c>
    </row>
    <row r="59" spans="1:7" x14ac:dyDescent="0.25">
      <c r="A59" t="s">
        <v>374</v>
      </c>
      <c r="B59" t="s">
        <v>34</v>
      </c>
      <c r="C59" t="s">
        <v>375</v>
      </c>
      <c r="D59" s="29">
        <v>4.49</v>
      </c>
      <c r="E59" t="s">
        <v>544</v>
      </c>
      <c r="F59" s="35">
        <v>0.89428771470748003</v>
      </c>
      <c r="G59" s="35">
        <v>30.657729548102001</v>
      </c>
    </row>
    <row r="60" spans="1:7" x14ac:dyDescent="0.25">
      <c r="A60" t="s">
        <v>378</v>
      </c>
      <c r="B60" t="s">
        <v>34</v>
      </c>
      <c r="C60" t="s">
        <v>379</v>
      </c>
      <c r="D60" s="29">
        <v>7.26</v>
      </c>
      <c r="E60" t="s">
        <v>545</v>
      </c>
      <c r="F60" s="35">
        <v>1.3973245540746</v>
      </c>
      <c r="G60" s="35">
        <v>47.902702413566999</v>
      </c>
    </row>
    <row r="61" spans="1:7" x14ac:dyDescent="0.25">
      <c r="A61" t="s">
        <v>382</v>
      </c>
      <c r="B61" t="s">
        <v>34</v>
      </c>
      <c r="C61" t="s">
        <v>383</v>
      </c>
      <c r="D61" s="29">
        <v>11.46</v>
      </c>
      <c r="E61" t="s">
        <v>546</v>
      </c>
      <c r="F61" s="35">
        <v>2.1899886648494</v>
      </c>
      <c r="G61" s="35">
        <v>75.076599058864005</v>
      </c>
    </row>
    <row r="62" spans="1:7" x14ac:dyDescent="0.25">
      <c r="A62" t="s">
        <v>392</v>
      </c>
      <c r="B62" t="s">
        <v>34</v>
      </c>
      <c r="C62" t="s">
        <v>393</v>
      </c>
      <c r="D62" s="29">
        <v>15.08</v>
      </c>
      <c r="E62" t="s">
        <v>547</v>
      </c>
      <c r="F62" s="35">
        <v>3.4451874540035998</v>
      </c>
      <c r="G62" s="35">
        <v>118.10698444170001</v>
      </c>
    </row>
    <row r="63" spans="1:7" x14ac:dyDescent="0.25">
      <c r="A63" t="s">
        <v>398</v>
      </c>
      <c r="B63" t="s">
        <v>34</v>
      </c>
      <c r="C63" t="s">
        <v>399</v>
      </c>
      <c r="D63" s="29">
        <v>7.07</v>
      </c>
      <c r="E63" t="s">
        <v>548</v>
      </c>
      <c r="F63" s="35">
        <v>0.72143478379491</v>
      </c>
      <c r="G63" s="35">
        <v>22.017974564124</v>
      </c>
    </row>
    <row r="64" spans="1:7" x14ac:dyDescent="0.25">
      <c r="A64" t="s">
        <v>402</v>
      </c>
      <c r="B64" t="s">
        <v>34</v>
      </c>
      <c r="C64" t="s">
        <v>403</v>
      </c>
      <c r="D64" s="29">
        <v>7.15</v>
      </c>
      <c r="E64" t="s">
        <v>401</v>
      </c>
      <c r="F64" s="35">
        <v>0.31562771791027</v>
      </c>
      <c r="G64" s="35">
        <v>9.6328638718040995</v>
      </c>
    </row>
    <row r="65" spans="1:7" x14ac:dyDescent="0.25">
      <c r="A65" t="s">
        <v>406</v>
      </c>
      <c r="B65" t="s">
        <v>34</v>
      </c>
      <c r="C65" t="s">
        <v>407</v>
      </c>
      <c r="D65" s="29">
        <v>8.59</v>
      </c>
      <c r="E65" t="s">
        <v>405</v>
      </c>
      <c r="F65" s="35">
        <v>0.39453464738784</v>
      </c>
      <c r="G65" s="35">
        <v>12.041079839755</v>
      </c>
    </row>
    <row r="66" spans="1:7" x14ac:dyDescent="0.25">
      <c r="A66" t="s">
        <v>410</v>
      </c>
      <c r="B66" t="s">
        <v>34</v>
      </c>
      <c r="C66" t="s">
        <v>411</v>
      </c>
      <c r="D66" s="29">
        <v>9.6199999999999992</v>
      </c>
      <c r="E66" t="s">
        <v>409</v>
      </c>
      <c r="F66" s="35">
        <v>0.47344157686541</v>
      </c>
      <c r="G66" s="35">
        <v>14.449295807705999</v>
      </c>
    </row>
    <row r="67" spans="1:7" x14ac:dyDescent="0.25">
      <c r="A67" t="s">
        <v>414</v>
      </c>
      <c r="B67" t="s">
        <v>34</v>
      </c>
      <c r="C67" t="s">
        <v>415</v>
      </c>
      <c r="D67" s="29">
        <v>11.97</v>
      </c>
      <c r="E67" t="s">
        <v>413</v>
      </c>
      <c r="F67" s="35">
        <v>0.60871059882695</v>
      </c>
      <c r="G67" s="35">
        <v>18.577666038478998</v>
      </c>
    </row>
    <row r="68" spans="1:7" x14ac:dyDescent="0.25">
      <c r="A68" t="s">
        <v>420</v>
      </c>
      <c r="B68" t="s">
        <v>34</v>
      </c>
      <c r="C68" t="s">
        <v>421</v>
      </c>
      <c r="D68" s="29">
        <v>33.33</v>
      </c>
      <c r="E68" t="s">
        <v>417</v>
      </c>
      <c r="F68" s="35">
        <v>0.76305602132154005</v>
      </c>
      <c r="G68" s="35">
        <v>23.288242327437999</v>
      </c>
    </row>
    <row r="69" spans="1:7" x14ac:dyDescent="0.25">
      <c r="A69" t="s">
        <v>424</v>
      </c>
      <c r="B69" t="s">
        <v>34</v>
      </c>
      <c r="C69" t="s">
        <v>425</v>
      </c>
      <c r="D69" s="29">
        <v>35.51</v>
      </c>
      <c r="E69" t="s">
        <v>423</v>
      </c>
      <c r="F69" s="35">
        <v>0.97116220895468996</v>
      </c>
      <c r="G69" s="35">
        <v>29.639581144013</v>
      </c>
    </row>
    <row r="70" spans="1:7" x14ac:dyDescent="0.25">
      <c r="A70" t="s">
        <v>428</v>
      </c>
      <c r="B70" t="s">
        <v>34</v>
      </c>
      <c r="C70" t="s">
        <v>429</v>
      </c>
      <c r="D70" s="29">
        <v>39.19</v>
      </c>
      <c r="E70" t="s">
        <v>427</v>
      </c>
      <c r="F70" s="35">
        <v>1.2139527611934</v>
      </c>
      <c r="G70" s="35">
        <v>37.049476430016</v>
      </c>
    </row>
    <row r="71" spans="1:7" x14ac:dyDescent="0.25">
      <c r="A71" t="s">
        <v>432</v>
      </c>
      <c r="B71" t="s">
        <v>34</v>
      </c>
      <c r="C71" t="s">
        <v>433</v>
      </c>
      <c r="D71" s="29">
        <v>43.14</v>
      </c>
      <c r="E71" t="s">
        <v>431</v>
      </c>
      <c r="F71" s="35">
        <v>1.456743313432</v>
      </c>
      <c r="G71" s="35">
        <v>44.459371716019</v>
      </c>
    </row>
    <row r="72" spans="1:7" x14ac:dyDescent="0.25">
      <c r="A72" t="s">
        <v>436</v>
      </c>
      <c r="B72" t="s">
        <v>34</v>
      </c>
      <c r="C72" t="s">
        <v>437</v>
      </c>
      <c r="D72" s="29">
        <v>53.57</v>
      </c>
      <c r="E72" t="s">
        <v>435</v>
      </c>
      <c r="F72" s="35">
        <v>1.8729556886983001</v>
      </c>
      <c r="G72" s="35">
        <v>57.162049349166999</v>
      </c>
    </row>
    <row r="73" spans="1:7" x14ac:dyDescent="0.25">
      <c r="A73" t="s">
        <v>322</v>
      </c>
      <c r="B73" t="s">
        <v>22</v>
      </c>
      <c r="C73" t="s">
        <v>323</v>
      </c>
      <c r="D73" s="29">
        <v>1.08</v>
      </c>
      <c r="E73" t="s">
        <v>549</v>
      </c>
      <c r="F73" s="35">
        <v>0.18274568475120001</v>
      </c>
      <c r="G73" s="35">
        <v>6.5597844167356003</v>
      </c>
    </row>
    <row r="74" spans="1:7" x14ac:dyDescent="0.25">
      <c r="A74" t="s">
        <v>332</v>
      </c>
      <c r="B74" t="s">
        <v>22</v>
      </c>
      <c r="C74" t="s">
        <v>333</v>
      </c>
      <c r="D74" s="29">
        <v>1.24</v>
      </c>
      <c r="E74" t="s">
        <v>550</v>
      </c>
      <c r="F74" s="35">
        <v>0.27857573894999998</v>
      </c>
      <c r="G74" s="35">
        <v>9.9996713669750008</v>
      </c>
    </row>
    <row r="75" spans="1:7" x14ac:dyDescent="0.25">
      <c r="A75" t="s">
        <v>356</v>
      </c>
      <c r="B75" t="s">
        <v>22</v>
      </c>
      <c r="C75" t="s">
        <v>357</v>
      </c>
      <c r="D75" s="29">
        <v>4.78</v>
      </c>
      <c r="E75" t="s">
        <v>551</v>
      </c>
      <c r="F75" s="35">
        <v>0.69086783259600004</v>
      </c>
      <c r="G75" s="35">
        <v>24.799184990097999</v>
      </c>
    </row>
    <row r="76" spans="1:7" x14ac:dyDescent="0.25">
      <c r="A76" t="s">
        <v>364</v>
      </c>
      <c r="B76" t="s">
        <v>22</v>
      </c>
      <c r="C76" t="s">
        <v>365</v>
      </c>
      <c r="D76" s="29">
        <v>7.69</v>
      </c>
      <c r="E76" t="s">
        <v>552</v>
      </c>
      <c r="F76" s="35">
        <v>1.1209887735348001</v>
      </c>
      <c r="G76" s="35">
        <v>40.238677580706998</v>
      </c>
    </row>
    <row r="77" spans="1:7" x14ac:dyDescent="0.25">
      <c r="A77" t="s">
        <v>342</v>
      </c>
      <c r="B77" t="s">
        <v>22</v>
      </c>
      <c r="C77" t="s">
        <v>343</v>
      </c>
      <c r="D77" s="29">
        <v>2.2000000000000002</v>
      </c>
      <c r="E77" t="s">
        <v>553</v>
      </c>
      <c r="F77" s="35">
        <v>0.42566372911560002</v>
      </c>
      <c r="G77" s="35">
        <v>15.279497848738</v>
      </c>
    </row>
    <row r="78" spans="1:7" x14ac:dyDescent="0.25">
      <c r="A78" t="s">
        <v>388</v>
      </c>
      <c r="B78" t="s">
        <v>22</v>
      </c>
      <c r="C78" t="s">
        <v>389</v>
      </c>
      <c r="D78" s="29">
        <v>10.58</v>
      </c>
      <c r="E78" t="s">
        <v>554</v>
      </c>
      <c r="F78" s="35">
        <v>1.7984849706612001</v>
      </c>
      <c r="G78" s="35">
        <v>64.557878345191</v>
      </c>
    </row>
    <row r="79" spans="1:7" x14ac:dyDescent="0.25">
      <c r="A79" t="s">
        <v>396</v>
      </c>
      <c r="B79" t="s">
        <v>22</v>
      </c>
      <c r="C79" t="s">
        <v>397</v>
      </c>
      <c r="D79" s="29">
        <v>0.12</v>
      </c>
      <c r="E79" t="s">
        <v>555</v>
      </c>
      <c r="F79" s="35">
        <v>-9999999999</v>
      </c>
      <c r="G79" s="35">
        <v>-9999999999</v>
      </c>
    </row>
    <row r="80" spans="1:7" x14ac:dyDescent="0.25">
      <c r="A80" t="s">
        <v>418</v>
      </c>
      <c r="B80" t="s">
        <v>22</v>
      </c>
      <c r="C80" t="s">
        <v>419</v>
      </c>
      <c r="D80" s="29">
        <v>0.38</v>
      </c>
      <c r="E80" t="s">
        <v>556</v>
      </c>
      <c r="F80" s="35">
        <v>-9999999999</v>
      </c>
      <c r="G80" s="35">
        <v>-9999999999</v>
      </c>
    </row>
    <row r="81" spans="1:7" x14ac:dyDescent="0.25">
      <c r="A81" t="s">
        <v>324</v>
      </c>
      <c r="B81" t="s">
        <v>22</v>
      </c>
      <c r="C81" t="s">
        <v>325</v>
      </c>
      <c r="D81" s="29">
        <v>0.1</v>
      </c>
      <c r="E81" t="s">
        <v>557</v>
      </c>
      <c r="F81" s="35">
        <v>5.5201751664000001E-2</v>
      </c>
      <c r="G81" s="35">
        <v>1.684741006858</v>
      </c>
    </row>
    <row r="82" spans="1:7" x14ac:dyDescent="0.25">
      <c r="A82" t="s">
        <v>330</v>
      </c>
      <c r="B82" t="s">
        <v>22</v>
      </c>
      <c r="C82" t="s">
        <v>331</v>
      </c>
      <c r="D82" s="29">
        <v>0.19</v>
      </c>
      <c r="E82" t="s">
        <v>558</v>
      </c>
      <c r="F82" s="35">
        <v>6.9002189579999998E-2</v>
      </c>
      <c r="G82" s="35">
        <v>2.1059262585725</v>
      </c>
    </row>
    <row r="83" spans="1:7" x14ac:dyDescent="0.25">
      <c r="A83" t="s">
        <v>350</v>
      </c>
      <c r="B83" t="s">
        <v>22</v>
      </c>
      <c r="C83" t="s">
        <v>351</v>
      </c>
      <c r="D83" s="29">
        <v>0.39</v>
      </c>
      <c r="E83" t="s">
        <v>559</v>
      </c>
      <c r="F83" s="35">
        <v>9.9363152995200002E-2</v>
      </c>
      <c r="G83" s="35">
        <v>3.0325338123444001</v>
      </c>
    </row>
    <row r="84" spans="1:7" x14ac:dyDescent="0.25">
      <c r="A84" t="s">
        <v>360</v>
      </c>
      <c r="B84" t="s">
        <v>22</v>
      </c>
      <c r="C84" t="s">
        <v>361</v>
      </c>
      <c r="D84" s="29">
        <v>0.5</v>
      </c>
      <c r="E84" t="s">
        <v>560</v>
      </c>
      <c r="F84" s="35">
        <v>0.124203941244</v>
      </c>
      <c r="G84" s="35">
        <v>3.7906672654304998</v>
      </c>
    </row>
    <row r="85" spans="1:7" x14ac:dyDescent="0.25">
      <c r="A85" t="s">
        <v>346</v>
      </c>
      <c r="B85" t="s">
        <v>22</v>
      </c>
      <c r="C85" t="s">
        <v>347</v>
      </c>
      <c r="D85" s="29">
        <v>0.27</v>
      </c>
      <c r="E85" t="s">
        <v>561</v>
      </c>
      <c r="F85" s="35">
        <v>8.0042539912799998E-2</v>
      </c>
      <c r="G85" s="35">
        <v>2.4428744599440999</v>
      </c>
    </row>
    <row r="86" spans="1:7" x14ac:dyDescent="0.25">
      <c r="A86" t="s">
        <v>390</v>
      </c>
      <c r="B86" t="s">
        <v>22</v>
      </c>
      <c r="C86" t="s">
        <v>391</v>
      </c>
      <c r="D86" s="29">
        <v>0.6</v>
      </c>
      <c r="E86" t="s">
        <v>562</v>
      </c>
      <c r="F86" s="35">
        <v>9.9363152995200002E-2</v>
      </c>
      <c r="G86" s="35">
        <v>3.0325338123444001</v>
      </c>
    </row>
    <row r="87" spans="1:7" x14ac:dyDescent="0.25">
      <c r="A87" t="s">
        <v>440</v>
      </c>
      <c r="B87" t="s">
        <v>22</v>
      </c>
      <c r="C87" t="s">
        <v>441</v>
      </c>
      <c r="D87" s="29">
        <v>44.06</v>
      </c>
      <c r="E87" t="s">
        <v>439</v>
      </c>
      <c r="F87" s="35">
        <v>0</v>
      </c>
      <c r="G87" s="35">
        <v>0</v>
      </c>
    </row>
    <row r="88" spans="1:7" x14ac:dyDescent="0.25">
      <c r="A88" t="s">
        <v>444</v>
      </c>
      <c r="B88" t="s">
        <v>22</v>
      </c>
      <c r="C88" t="s">
        <v>445</v>
      </c>
      <c r="D88" s="29">
        <v>369.46</v>
      </c>
      <c r="E88" t="s">
        <v>563</v>
      </c>
      <c r="F88" s="35">
        <v>0</v>
      </c>
      <c r="G88" s="35">
        <v>0</v>
      </c>
    </row>
    <row r="89" spans="1:7" x14ac:dyDescent="0.25">
      <c r="A89" t="s">
        <v>452</v>
      </c>
      <c r="B89" t="s">
        <v>22</v>
      </c>
      <c r="C89" t="s">
        <v>453</v>
      </c>
      <c r="D89" s="29">
        <v>263.2</v>
      </c>
      <c r="E89" t="s">
        <v>564</v>
      </c>
      <c r="F89" s="35">
        <v>0</v>
      </c>
      <c r="G89" s="35">
        <v>0</v>
      </c>
    </row>
    <row r="90" spans="1:7" x14ac:dyDescent="0.25">
      <c r="A90" t="s">
        <v>448</v>
      </c>
      <c r="B90" t="s">
        <v>22</v>
      </c>
      <c r="C90" t="s">
        <v>449</v>
      </c>
      <c r="D90" s="29">
        <v>60.36</v>
      </c>
      <c r="E90" t="s">
        <v>565</v>
      </c>
      <c r="F90" s="35">
        <v>0</v>
      </c>
      <c r="G90" s="35">
        <v>0</v>
      </c>
    </row>
    <row r="91" spans="1:7" x14ac:dyDescent="0.25">
      <c r="A91" t="s">
        <v>456</v>
      </c>
      <c r="B91" t="s">
        <v>22</v>
      </c>
      <c r="C91" t="s">
        <v>457</v>
      </c>
      <c r="D91" s="29">
        <v>61.19</v>
      </c>
      <c r="E91" t="s">
        <v>455</v>
      </c>
      <c r="F91" s="35">
        <v>0</v>
      </c>
      <c r="G91" s="35">
        <v>0</v>
      </c>
    </row>
    <row r="92" spans="1:7" ht="75" x14ac:dyDescent="0.25">
      <c r="A92" t="s">
        <v>460</v>
      </c>
      <c r="B92" t="s">
        <v>22</v>
      </c>
      <c r="C92" s="34" t="s">
        <v>461</v>
      </c>
      <c r="D92" s="29">
        <v>215.68</v>
      </c>
      <c r="E92" t="s">
        <v>459</v>
      </c>
      <c r="F92" s="35">
        <v>0</v>
      </c>
      <c r="G92" s="35">
        <v>0</v>
      </c>
    </row>
    <row r="93" spans="1:7" x14ac:dyDescent="0.25">
      <c r="A93" t="s">
        <v>472</v>
      </c>
      <c r="B93" t="s">
        <v>22</v>
      </c>
      <c r="C93" t="s">
        <v>473</v>
      </c>
      <c r="D93" s="29">
        <v>51.78</v>
      </c>
      <c r="E93" t="s">
        <v>566</v>
      </c>
      <c r="F93" s="35">
        <v>7.0326068917178004</v>
      </c>
      <c r="G93" s="35">
        <v>94.001818894554006</v>
      </c>
    </row>
    <row r="94" spans="1:7" x14ac:dyDescent="0.25">
      <c r="A94" t="s">
        <v>480</v>
      </c>
      <c r="B94" t="s">
        <v>22</v>
      </c>
      <c r="C94" t="s">
        <v>481</v>
      </c>
      <c r="D94" s="29">
        <v>25.57</v>
      </c>
      <c r="E94" t="s">
        <v>567</v>
      </c>
      <c r="F94" s="35">
        <v>3.2437798082725</v>
      </c>
      <c r="G94" s="35">
        <v>43.358203686595999</v>
      </c>
    </row>
    <row r="95" spans="1:7" x14ac:dyDescent="0.25">
      <c r="A95" t="s">
        <v>464</v>
      </c>
      <c r="B95" t="s">
        <v>22</v>
      </c>
      <c r="C95" t="s">
        <v>465</v>
      </c>
      <c r="D95" s="29">
        <v>19.18</v>
      </c>
      <c r="E95" t="s">
        <v>568</v>
      </c>
      <c r="F95" s="35">
        <v>1.9804610423291999</v>
      </c>
      <c r="G95" s="35">
        <v>26.471967379826999</v>
      </c>
    </row>
    <row r="96" spans="1:7" x14ac:dyDescent="0.25">
      <c r="A96" t="s">
        <v>476</v>
      </c>
      <c r="B96" t="s">
        <v>22</v>
      </c>
      <c r="C96" t="s">
        <v>477</v>
      </c>
      <c r="D96" s="29">
        <v>73.83</v>
      </c>
      <c r="E96" t="s">
        <v>569</v>
      </c>
      <c r="F96" s="35">
        <v>10.10607265336</v>
      </c>
      <c r="G96" s="35">
        <v>135.08350828082001</v>
      </c>
    </row>
    <row r="97" spans="1:7" x14ac:dyDescent="0.25">
      <c r="A97" t="s">
        <v>468</v>
      </c>
      <c r="B97" t="s">
        <v>22</v>
      </c>
      <c r="C97" t="s">
        <v>469</v>
      </c>
      <c r="D97" s="29">
        <v>37.4</v>
      </c>
      <c r="E97" t="s">
        <v>570</v>
      </c>
      <c r="F97" s="35">
        <v>4.8178242069161996</v>
      </c>
      <c r="G97" s="35">
        <v>64.397775323044002</v>
      </c>
    </row>
    <row r="98" spans="1:7" x14ac:dyDescent="0.25">
      <c r="A98" t="s">
        <v>484</v>
      </c>
      <c r="B98" t="s">
        <v>22</v>
      </c>
      <c r="C98" t="s">
        <v>485</v>
      </c>
      <c r="D98" s="29">
        <v>116.3</v>
      </c>
      <c r="E98" t="s">
        <v>571</v>
      </c>
      <c r="F98" s="35">
        <v>19.136017305778001</v>
      </c>
      <c r="G98" s="35">
        <v>255.78287835615001</v>
      </c>
    </row>
    <row r="99" spans="1:7" x14ac:dyDescent="0.25">
      <c r="A99" t="s">
        <v>488</v>
      </c>
      <c r="B99" t="s">
        <v>22</v>
      </c>
      <c r="C99" t="s">
        <v>489</v>
      </c>
      <c r="D99" s="29">
        <v>6.35</v>
      </c>
      <c r="E99" t="s">
        <v>572</v>
      </c>
      <c r="F99" s="35">
        <v>1.8702947839484001</v>
      </c>
      <c r="G99" s="35">
        <v>25.809953987341</v>
      </c>
    </row>
    <row r="100" spans="1:7" x14ac:dyDescent="0.25">
      <c r="A100" t="s">
        <v>496</v>
      </c>
      <c r="B100" t="s">
        <v>22</v>
      </c>
      <c r="C100" t="s">
        <v>497</v>
      </c>
      <c r="D100" s="29">
        <v>11.15</v>
      </c>
      <c r="E100" t="s">
        <v>573</v>
      </c>
      <c r="F100" s="35">
        <v>4.6757369595776996</v>
      </c>
      <c r="G100" s="35">
        <v>64.524884968964997</v>
      </c>
    </row>
    <row r="101" spans="1:7" x14ac:dyDescent="0.25">
      <c r="A101" t="s">
        <v>492</v>
      </c>
      <c r="B101" t="s">
        <v>22</v>
      </c>
      <c r="C101" t="s">
        <v>493</v>
      </c>
      <c r="D101" s="29">
        <v>8.26</v>
      </c>
      <c r="E101" t="s">
        <v>574</v>
      </c>
      <c r="F101" s="35">
        <v>2.9924716543727001</v>
      </c>
      <c r="G101" s="35">
        <v>41.29592638143</v>
      </c>
    </row>
    <row r="102" spans="1:7" x14ac:dyDescent="0.25">
      <c r="A102" t="s">
        <v>500</v>
      </c>
      <c r="B102" t="s">
        <v>22</v>
      </c>
      <c r="C102" t="s">
        <v>501</v>
      </c>
      <c r="D102" s="29">
        <v>21.55</v>
      </c>
      <c r="E102" t="s">
        <v>575</v>
      </c>
      <c r="F102" s="35">
        <v>7.1694633384632001</v>
      </c>
      <c r="G102" s="35">
        <v>98.938156954486004</v>
      </c>
    </row>
    <row r="103" spans="1:7" x14ac:dyDescent="0.25">
      <c r="A103" t="s">
        <v>504</v>
      </c>
      <c r="B103" t="s">
        <v>22</v>
      </c>
      <c r="C103" t="s">
        <v>505</v>
      </c>
      <c r="D103" s="29">
        <v>44.69</v>
      </c>
      <c r="E103" t="s">
        <v>576</v>
      </c>
      <c r="F103" s="35">
        <v>15.835162503681</v>
      </c>
      <c r="G103" s="35">
        <v>218.52427709609</v>
      </c>
    </row>
    <row r="104" spans="1:7" x14ac:dyDescent="0.25">
      <c r="A104" t="s">
        <v>508</v>
      </c>
      <c r="B104" t="s">
        <v>22</v>
      </c>
      <c r="C104" t="s">
        <v>509</v>
      </c>
      <c r="D104" s="29">
        <v>29.4</v>
      </c>
      <c r="E104" t="s">
        <v>577</v>
      </c>
      <c r="F104" s="35">
        <v>9.6008465571923995</v>
      </c>
      <c r="G104" s="35">
        <v>132.49109713527</v>
      </c>
    </row>
    <row r="105" spans="1:7" x14ac:dyDescent="0.25">
      <c r="A105" t="s">
        <v>512</v>
      </c>
      <c r="B105" t="s">
        <v>22</v>
      </c>
      <c r="C105" t="s">
        <v>513</v>
      </c>
      <c r="D105" s="29">
        <v>150.12</v>
      </c>
      <c r="E105" t="s">
        <v>511</v>
      </c>
      <c r="F105" s="35">
        <v>0</v>
      </c>
      <c r="G105" s="35">
        <v>0</v>
      </c>
    </row>
    <row r="106" spans="1:7" x14ac:dyDescent="0.25">
      <c r="A106" s="21" t="s">
        <v>188</v>
      </c>
    </row>
    <row r="107" spans="1:7" x14ac:dyDescent="0.25">
      <c r="A107" t="s">
        <v>189</v>
      </c>
      <c r="B107" t="s">
        <v>190</v>
      </c>
      <c r="C107" t="s">
        <v>187</v>
      </c>
      <c r="D107" s="29">
        <v>0</v>
      </c>
      <c r="E107" t="s">
        <v>187</v>
      </c>
      <c r="F107" s="35">
        <v>0</v>
      </c>
      <c r="G107" s="35">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0"/>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12" t="s">
        <v>0</v>
      </c>
      <c r="F1" s="12" t="s">
        <v>0</v>
      </c>
      <c r="G1" s="12" t="s">
        <v>0</v>
      </c>
      <c r="H1" s="12" t="s">
        <v>0</v>
      </c>
    </row>
    <row r="2" spans="1:8" x14ac:dyDescent="0.25">
      <c r="E2" s="12"/>
      <c r="F2" s="12"/>
      <c r="G2" s="12"/>
      <c r="H2" s="12"/>
    </row>
    <row r="3" spans="1:8" x14ac:dyDescent="0.25">
      <c r="E3" s="12"/>
      <c r="F3" s="12"/>
      <c r="G3" s="12"/>
      <c r="H3" s="12"/>
    </row>
    <row r="4" spans="1:8" x14ac:dyDescent="0.25">
      <c r="E4" s="12"/>
      <c r="F4" s="12"/>
      <c r="G4" s="12"/>
      <c r="H4" s="12"/>
    </row>
    <row r="6" spans="1:8" ht="18.75" x14ac:dyDescent="0.3">
      <c r="C6" s="11" t="s">
        <v>578</v>
      </c>
      <c r="D6" s="11" t="s">
        <v>578</v>
      </c>
      <c r="E6" s="11" t="s">
        <v>578</v>
      </c>
      <c r="F6" s="11" t="s">
        <v>578</v>
      </c>
      <c r="G6" s="11" t="s">
        <v>578</v>
      </c>
    </row>
    <row r="10" spans="1:8" x14ac:dyDescent="0.25">
      <c r="B10" t="s">
        <v>579</v>
      </c>
      <c r="C10" s="36" t="s">
        <v>5</v>
      </c>
      <c r="D10" s="37" t="s">
        <v>6</v>
      </c>
      <c r="E10" s="36" t="s">
        <v>7</v>
      </c>
    </row>
    <row r="11" spans="1:8" x14ac:dyDescent="0.25">
      <c r="B11" t="s">
        <v>579</v>
      </c>
      <c r="C11" s="36" t="s">
        <v>8</v>
      </c>
      <c r="D11" s="37" t="s">
        <v>6</v>
      </c>
      <c r="E11" s="36" t="s">
        <v>16</v>
      </c>
    </row>
    <row r="13" spans="1:8" ht="45" customHeight="1" x14ac:dyDescent="0.25">
      <c r="A13" s="38" t="s">
        <v>580</v>
      </c>
      <c r="B13" s="38" t="s">
        <v>581</v>
      </c>
      <c r="C13" s="38" t="s">
        <v>18</v>
      </c>
      <c r="D13" s="39" t="s">
        <v>19</v>
      </c>
      <c r="E13" s="10" t="s">
        <v>20</v>
      </c>
      <c r="F13" s="10" t="s">
        <v>20</v>
      </c>
      <c r="G13" s="40">
        <f>SUM(G14:G14)</f>
        <v>60</v>
      </c>
    </row>
    <row r="14" spans="1:8" x14ac:dyDescent="0.25">
      <c r="A14" s="41" t="s">
        <v>582</v>
      </c>
      <c r="B14" s="41"/>
      <c r="C14" s="42">
        <v>60</v>
      </c>
      <c r="D14" s="42"/>
      <c r="E14" s="42"/>
      <c r="F14" s="42"/>
      <c r="G14" s="42">
        <f>PRODUCT(C14:F14)</f>
        <v>60</v>
      </c>
    </row>
    <row r="16" spans="1:8" ht="45" customHeight="1" x14ac:dyDescent="0.25">
      <c r="A16" s="38" t="s">
        <v>583</v>
      </c>
      <c r="B16" s="38" t="s">
        <v>581</v>
      </c>
      <c r="C16" s="38" t="s">
        <v>24</v>
      </c>
      <c r="D16" s="39" t="s">
        <v>22</v>
      </c>
      <c r="E16" s="10" t="s">
        <v>25</v>
      </c>
      <c r="F16" s="10" t="s">
        <v>25</v>
      </c>
      <c r="G16" s="40">
        <f>SUM(G17:G19)</f>
        <v>63</v>
      </c>
    </row>
    <row r="17" spans="1:7" x14ac:dyDescent="0.25">
      <c r="A17" s="43"/>
      <c r="B17" s="43" t="s">
        <v>584</v>
      </c>
      <c r="C17" s="44" t="s">
        <v>585</v>
      </c>
      <c r="D17" s="44"/>
      <c r="E17" s="44"/>
      <c r="F17" s="44"/>
      <c r="G17" s="45"/>
    </row>
    <row r="18" spans="1:7" x14ac:dyDescent="0.25">
      <c r="A18" s="41" t="s">
        <v>586</v>
      </c>
      <c r="B18" s="41"/>
      <c r="C18" s="42">
        <v>60</v>
      </c>
      <c r="D18" s="42"/>
      <c r="E18" s="42"/>
      <c r="F18" s="42"/>
      <c r="G18" s="42">
        <f>PRODUCT(C18:F18)</f>
        <v>60</v>
      </c>
    </row>
    <row r="19" spans="1:7" x14ac:dyDescent="0.25">
      <c r="A19" s="41" t="s">
        <v>587</v>
      </c>
      <c r="B19" s="41"/>
      <c r="C19" s="42">
        <v>3</v>
      </c>
      <c r="D19" s="42"/>
      <c r="E19" s="42"/>
      <c r="F19" s="42"/>
      <c r="G19" s="42">
        <f>PRODUCT(C19:F19)</f>
        <v>3</v>
      </c>
    </row>
    <row r="21" spans="1:7" ht="45" customHeight="1" x14ac:dyDescent="0.25">
      <c r="A21" s="38" t="s">
        <v>588</v>
      </c>
      <c r="B21" s="38" t="s">
        <v>581</v>
      </c>
      <c r="C21" s="38" t="s">
        <v>26</v>
      </c>
      <c r="D21" s="39" t="s">
        <v>22</v>
      </c>
      <c r="E21" s="10" t="s">
        <v>27</v>
      </c>
      <c r="F21" s="10" t="s">
        <v>27</v>
      </c>
      <c r="G21" s="40">
        <f>SUM(G22:G24)</f>
        <v>63</v>
      </c>
    </row>
    <row r="22" spans="1:7" x14ac:dyDescent="0.25">
      <c r="A22" s="43"/>
      <c r="B22" s="43" t="s">
        <v>584</v>
      </c>
      <c r="C22" s="44" t="s">
        <v>585</v>
      </c>
      <c r="D22" s="44"/>
      <c r="E22" s="44"/>
      <c r="F22" s="44"/>
      <c r="G22" s="45"/>
    </row>
    <row r="23" spans="1:7" x14ac:dyDescent="0.25">
      <c r="A23" s="41" t="s">
        <v>586</v>
      </c>
      <c r="B23" s="41"/>
      <c r="C23" s="42">
        <v>60</v>
      </c>
      <c r="D23" s="42"/>
      <c r="E23" s="42"/>
      <c r="F23" s="42"/>
      <c r="G23" s="42">
        <f>PRODUCT(C23:F23)</f>
        <v>60</v>
      </c>
    </row>
    <row r="24" spans="1:7" x14ac:dyDescent="0.25">
      <c r="A24" s="41" t="s">
        <v>587</v>
      </c>
      <c r="B24" s="41"/>
      <c r="C24" s="42">
        <v>3</v>
      </c>
      <c r="D24" s="42"/>
      <c r="E24" s="42"/>
      <c r="F24" s="42"/>
      <c r="G24" s="42">
        <f>PRODUCT(C24:F24)</f>
        <v>3</v>
      </c>
    </row>
    <row r="26" spans="1:7" x14ac:dyDescent="0.25">
      <c r="B26" t="s">
        <v>579</v>
      </c>
      <c r="C26" s="36" t="s">
        <v>5</v>
      </c>
      <c r="D26" s="37" t="s">
        <v>6</v>
      </c>
      <c r="E26" s="36" t="s">
        <v>7</v>
      </c>
    </row>
    <row r="27" spans="1:7" x14ac:dyDescent="0.25">
      <c r="B27" t="s">
        <v>579</v>
      </c>
      <c r="C27" s="36" t="s">
        <v>8</v>
      </c>
      <c r="D27" s="37" t="s">
        <v>28</v>
      </c>
      <c r="E27" s="36" t="s">
        <v>29</v>
      </c>
    </row>
    <row r="28" spans="1:7" x14ac:dyDescent="0.25">
      <c r="B28" t="s">
        <v>579</v>
      </c>
      <c r="C28" s="36" t="s">
        <v>30</v>
      </c>
      <c r="D28" s="37" t="s">
        <v>6</v>
      </c>
      <c r="E28" s="36" t="s">
        <v>31</v>
      </c>
    </row>
    <row r="30" spans="1:7" ht="45" customHeight="1" x14ac:dyDescent="0.25">
      <c r="A30" s="38" t="s">
        <v>589</v>
      </c>
      <c r="B30" s="38" t="s">
        <v>581</v>
      </c>
      <c r="C30" s="38" t="s">
        <v>33</v>
      </c>
      <c r="D30" s="39" t="s">
        <v>34</v>
      </c>
      <c r="E30" s="10" t="s">
        <v>35</v>
      </c>
      <c r="F30" s="10" t="s">
        <v>35</v>
      </c>
      <c r="G30" s="40">
        <f>SUM(G31:G39)</f>
        <v>84</v>
      </c>
    </row>
    <row r="31" spans="1:7" x14ac:dyDescent="0.25">
      <c r="A31" s="43" t="s">
        <v>590</v>
      </c>
      <c r="B31" s="43" t="s">
        <v>584</v>
      </c>
      <c r="C31" s="44" t="s">
        <v>591</v>
      </c>
      <c r="D31" s="44"/>
      <c r="E31" s="44"/>
      <c r="F31" s="44"/>
      <c r="G31" s="45"/>
    </row>
    <row r="32" spans="1:7" x14ac:dyDescent="0.25">
      <c r="A32" s="41" t="s">
        <v>592</v>
      </c>
      <c r="B32" s="41"/>
      <c r="C32" s="42">
        <v>26</v>
      </c>
      <c r="D32" s="42"/>
      <c r="E32" s="42"/>
      <c r="F32" s="42"/>
      <c r="G32" s="42">
        <f t="shared" ref="G32:G39" si="0">PRODUCT(C32:F32)</f>
        <v>26</v>
      </c>
    </row>
    <row r="33" spans="1:7" x14ac:dyDescent="0.25">
      <c r="A33" s="41" t="s">
        <v>593</v>
      </c>
      <c r="B33" s="41"/>
      <c r="C33" s="42">
        <v>9</v>
      </c>
      <c r="D33" s="42"/>
      <c r="E33" s="42"/>
      <c r="F33" s="42"/>
      <c r="G33" s="42">
        <f t="shared" si="0"/>
        <v>9</v>
      </c>
    </row>
    <row r="34" spans="1:7" x14ac:dyDescent="0.25">
      <c r="A34" s="41" t="s">
        <v>594</v>
      </c>
      <c r="B34" s="41"/>
      <c r="C34" s="42">
        <v>12</v>
      </c>
      <c r="D34" s="42"/>
      <c r="E34" s="42"/>
      <c r="F34" s="42"/>
      <c r="G34" s="42">
        <f t="shared" si="0"/>
        <v>12</v>
      </c>
    </row>
    <row r="35" spans="1:7" x14ac:dyDescent="0.25">
      <c r="A35" s="41" t="s">
        <v>595</v>
      </c>
      <c r="B35" s="41"/>
      <c r="C35" s="42">
        <v>7</v>
      </c>
      <c r="D35" s="42"/>
      <c r="E35" s="42"/>
      <c r="F35" s="42"/>
      <c r="G35" s="42">
        <f t="shared" si="0"/>
        <v>7</v>
      </c>
    </row>
    <row r="36" spans="1:7" x14ac:dyDescent="0.25">
      <c r="A36" s="41" t="s">
        <v>596</v>
      </c>
      <c r="B36" s="41"/>
      <c r="C36" s="42">
        <v>7</v>
      </c>
      <c r="D36" s="42"/>
      <c r="E36" s="42"/>
      <c r="F36" s="42"/>
      <c r="G36" s="42">
        <f t="shared" si="0"/>
        <v>7</v>
      </c>
    </row>
    <row r="37" spans="1:7" x14ac:dyDescent="0.25">
      <c r="A37" s="41" t="s">
        <v>597</v>
      </c>
      <c r="B37" s="41"/>
      <c r="C37" s="42">
        <v>10</v>
      </c>
      <c r="D37" s="42"/>
      <c r="E37" s="42"/>
      <c r="F37" s="42"/>
      <c r="G37" s="42">
        <f t="shared" si="0"/>
        <v>10</v>
      </c>
    </row>
    <row r="38" spans="1:7" x14ac:dyDescent="0.25">
      <c r="A38" s="41" t="s">
        <v>598</v>
      </c>
      <c r="B38" s="41"/>
      <c r="C38" s="42">
        <v>5</v>
      </c>
      <c r="D38" s="42"/>
      <c r="E38" s="42"/>
      <c r="F38" s="42"/>
      <c r="G38" s="42">
        <f t="shared" si="0"/>
        <v>5</v>
      </c>
    </row>
    <row r="39" spans="1:7" x14ac:dyDescent="0.25">
      <c r="A39" s="41" t="s">
        <v>599</v>
      </c>
      <c r="B39" s="41"/>
      <c r="C39" s="42">
        <v>8</v>
      </c>
      <c r="D39" s="42"/>
      <c r="E39" s="42"/>
      <c r="F39" s="42"/>
      <c r="G39" s="42">
        <f t="shared" si="0"/>
        <v>8</v>
      </c>
    </row>
    <row r="41" spans="1:7" ht="45" customHeight="1" x14ac:dyDescent="0.25">
      <c r="A41" s="38" t="s">
        <v>600</v>
      </c>
      <c r="B41" s="38" t="s">
        <v>581</v>
      </c>
      <c r="C41" s="38" t="s">
        <v>36</v>
      </c>
      <c r="D41" s="39" t="s">
        <v>34</v>
      </c>
      <c r="E41" s="10" t="s">
        <v>37</v>
      </c>
      <c r="F41" s="10" t="s">
        <v>37</v>
      </c>
      <c r="G41" s="40">
        <f>SUM(G42:G49)</f>
        <v>43</v>
      </c>
    </row>
    <row r="42" spans="1:7" x14ac:dyDescent="0.25">
      <c r="A42" s="43" t="s">
        <v>590</v>
      </c>
      <c r="B42" s="43" t="s">
        <v>584</v>
      </c>
      <c r="C42" s="44" t="s">
        <v>591</v>
      </c>
      <c r="D42" s="44"/>
      <c r="E42" s="44"/>
      <c r="F42" s="44"/>
      <c r="G42" s="45"/>
    </row>
    <row r="43" spans="1:7" x14ac:dyDescent="0.25">
      <c r="A43" s="41" t="s">
        <v>592</v>
      </c>
      <c r="B43" s="41"/>
      <c r="C43" s="42">
        <v>4</v>
      </c>
      <c r="D43" s="42"/>
      <c r="E43" s="42"/>
      <c r="F43" s="42"/>
      <c r="G43" s="42">
        <f t="shared" ref="G43:G49" si="1">PRODUCT(C43:F43)</f>
        <v>4</v>
      </c>
    </row>
    <row r="44" spans="1:7" x14ac:dyDescent="0.25">
      <c r="A44" s="41" t="s">
        <v>593</v>
      </c>
      <c r="B44" s="41"/>
      <c r="C44" s="42">
        <v>2</v>
      </c>
      <c r="D44" s="42"/>
      <c r="E44" s="42"/>
      <c r="F44" s="42"/>
      <c r="G44" s="42">
        <f t="shared" si="1"/>
        <v>2</v>
      </c>
    </row>
    <row r="45" spans="1:7" x14ac:dyDescent="0.25">
      <c r="A45" s="41" t="s">
        <v>594</v>
      </c>
      <c r="B45" s="41"/>
      <c r="C45" s="42">
        <v>14</v>
      </c>
      <c r="D45" s="42"/>
      <c r="E45" s="42"/>
      <c r="F45" s="42"/>
      <c r="G45" s="42">
        <f t="shared" si="1"/>
        <v>14</v>
      </c>
    </row>
    <row r="46" spans="1:7" x14ac:dyDescent="0.25">
      <c r="A46" s="41" t="s">
        <v>595</v>
      </c>
      <c r="B46" s="41"/>
      <c r="C46" s="42">
        <v>7</v>
      </c>
      <c r="D46" s="42"/>
      <c r="E46" s="42"/>
      <c r="F46" s="42"/>
      <c r="G46" s="42">
        <f t="shared" si="1"/>
        <v>7</v>
      </c>
    </row>
    <row r="47" spans="1:7" x14ac:dyDescent="0.25">
      <c r="A47" s="41" t="s">
        <v>596</v>
      </c>
      <c r="B47" s="41"/>
      <c r="C47" s="42">
        <v>5</v>
      </c>
      <c r="D47" s="42"/>
      <c r="E47" s="42"/>
      <c r="F47" s="42"/>
      <c r="G47" s="42">
        <f t="shared" si="1"/>
        <v>5</v>
      </c>
    </row>
    <row r="48" spans="1:7" x14ac:dyDescent="0.25">
      <c r="A48" s="41" t="s">
        <v>597</v>
      </c>
      <c r="B48" s="41"/>
      <c r="C48" s="42">
        <v>5</v>
      </c>
      <c r="D48" s="42"/>
      <c r="E48" s="42"/>
      <c r="F48" s="42"/>
      <c r="G48" s="42">
        <f t="shared" si="1"/>
        <v>5</v>
      </c>
    </row>
    <row r="49" spans="1:7" x14ac:dyDescent="0.25">
      <c r="A49" s="41" t="s">
        <v>598</v>
      </c>
      <c r="B49" s="41"/>
      <c r="C49" s="42">
        <v>6</v>
      </c>
      <c r="D49" s="42"/>
      <c r="E49" s="42"/>
      <c r="F49" s="42"/>
      <c r="G49" s="42">
        <f t="shared" si="1"/>
        <v>6</v>
      </c>
    </row>
    <row r="51" spans="1:7" ht="45" customHeight="1" x14ac:dyDescent="0.25">
      <c r="A51" s="38" t="s">
        <v>601</v>
      </c>
      <c r="B51" s="38" t="s">
        <v>581</v>
      </c>
      <c r="C51" s="38" t="s">
        <v>38</v>
      </c>
      <c r="D51" s="39" t="s">
        <v>34</v>
      </c>
      <c r="E51" s="10" t="s">
        <v>39</v>
      </c>
      <c r="F51" s="10" t="s">
        <v>39</v>
      </c>
      <c r="G51" s="40">
        <f>SUM(G52:G59)</f>
        <v>39</v>
      </c>
    </row>
    <row r="52" spans="1:7" x14ac:dyDescent="0.25">
      <c r="A52" s="43" t="s">
        <v>590</v>
      </c>
      <c r="B52" s="43" t="s">
        <v>584</v>
      </c>
      <c r="C52" s="44" t="s">
        <v>591</v>
      </c>
      <c r="D52" s="44"/>
      <c r="E52" s="44"/>
      <c r="F52" s="44"/>
      <c r="G52" s="45"/>
    </row>
    <row r="53" spans="1:7" x14ac:dyDescent="0.25">
      <c r="A53" s="41" t="s">
        <v>592</v>
      </c>
      <c r="B53" s="41"/>
      <c r="C53" s="42">
        <v>12</v>
      </c>
      <c r="D53" s="42"/>
      <c r="E53" s="42"/>
      <c r="F53" s="42"/>
      <c r="G53" s="42">
        <f t="shared" ref="G53:G59" si="2">PRODUCT(C53:F53)</f>
        <v>12</v>
      </c>
    </row>
    <row r="54" spans="1:7" x14ac:dyDescent="0.25">
      <c r="A54" s="41" t="s">
        <v>593</v>
      </c>
      <c r="B54" s="41"/>
      <c r="C54" s="42">
        <v>6</v>
      </c>
      <c r="D54" s="42"/>
      <c r="E54" s="42"/>
      <c r="F54" s="42"/>
      <c r="G54" s="42">
        <f t="shared" si="2"/>
        <v>6</v>
      </c>
    </row>
    <row r="55" spans="1:7" x14ac:dyDescent="0.25">
      <c r="A55" s="41" t="s">
        <v>594</v>
      </c>
      <c r="B55" s="41"/>
      <c r="C55" s="42">
        <v>8</v>
      </c>
      <c r="D55" s="42"/>
      <c r="E55" s="42"/>
      <c r="F55" s="42"/>
      <c r="G55" s="42">
        <f t="shared" si="2"/>
        <v>8</v>
      </c>
    </row>
    <row r="56" spans="1:7" x14ac:dyDescent="0.25">
      <c r="A56" s="41" t="s">
        <v>595</v>
      </c>
      <c r="B56" s="41"/>
      <c r="C56" s="42">
        <v>2</v>
      </c>
      <c r="D56" s="42"/>
      <c r="E56" s="42"/>
      <c r="F56" s="42"/>
      <c r="G56" s="42">
        <f t="shared" si="2"/>
        <v>2</v>
      </c>
    </row>
    <row r="57" spans="1:7" x14ac:dyDescent="0.25">
      <c r="A57" s="41" t="s">
        <v>596</v>
      </c>
      <c r="B57" s="41"/>
      <c r="C57" s="42">
        <v>2</v>
      </c>
      <c r="D57" s="42"/>
      <c r="E57" s="42"/>
      <c r="F57" s="42"/>
      <c r="G57" s="42">
        <f t="shared" si="2"/>
        <v>2</v>
      </c>
    </row>
    <row r="58" spans="1:7" x14ac:dyDescent="0.25">
      <c r="A58" s="41" t="s">
        <v>597</v>
      </c>
      <c r="B58" s="41"/>
      <c r="C58" s="42">
        <v>6</v>
      </c>
      <c r="D58" s="42"/>
      <c r="E58" s="42"/>
      <c r="F58" s="42"/>
      <c r="G58" s="42">
        <f t="shared" si="2"/>
        <v>6</v>
      </c>
    </row>
    <row r="59" spans="1:7" x14ac:dyDescent="0.25">
      <c r="A59" s="41" t="s">
        <v>598</v>
      </c>
      <c r="B59" s="41"/>
      <c r="C59" s="42">
        <v>3</v>
      </c>
      <c r="D59" s="42"/>
      <c r="E59" s="42"/>
      <c r="F59" s="42"/>
      <c r="G59" s="42">
        <f t="shared" si="2"/>
        <v>3</v>
      </c>
    </row>
    <row r="61" spans="1:7" ht="45" customHeight="1" x14ac:dyDescent="0.25">
      <c r="A61" s="38" t="s">
        <v>602</v>
      </c>
      <c r="B61" s="38" t="s">
        <v>581</v>
      </c>
      <c r="C61" s="38" t="s">
        <v>40</v>
      </c>
      <c r="D61" s="39" t="s">
        <v>34</v>
      </c>
      <c r="E61" s="10" t="s">
        <v>41</v>
      </c>
      <c r="F61" s="10" t="s">
        <v>41</v>
      </c>
      <c r="G61" s="40">
        <f>SUM(G62:G66)</f>
        <v>21</v>
      </c>
    </row>
    <row r="62" spans="1:7" x14ac:dyDescent="0.25">
      <c r="A62" s="43" t="s">
        <v>590</v>
      </c>
      <c r="B62" s="43" t="s">
        <v>584</v>
      </c>
      <c r="C62" s="44" t="s">
        <v>591</v>
      </c>
      <c r="D62" s="44"/>
      <c r="E62" s="44"/>
      <c r="F62" s="44"/>
      <c r="G62" s="45"/>
    </row>
    <row r="63" spans="1:7" x14ac:dyDescent="0.25">
      <c r="A63" s="41" t="s">
        <v>592</v>
      </c>
      <c r="B63" s="41"/>
      <c r="C63" s="42">
        <v>6</v>
      </c>
      <c r="D63" s="42"/>
      <c r="E63" s="42"/>
      <c r="F63" s="42"/>
      <c r="G63" s="42">
        <f>PRODUCT(C63:F63)</f>
        <v>6</v>
      </c>
    </row>
    <row r="64" spans="1:7" x14ac:dyDescent="0.25">
      <c r="A64" s="41" t="s">
        <v>593</v>
      </c>
      <c r="B64" s="41"/>
      <c r="C64" s="42">
        <v>9</v>
      </c>
      <c r="D64" s="42"/>
      <c r="E64" s="42"/>
      <c r="F64" s="42"/>
      <c r="G64" s="42">
        <f>PRODUCT(C64:F64)</f>
        <v>9</v>
      </c>
    </row>
    <row r="65" spans="1:7" x14ac:dyDescent="0.25">
      <c r="A65" s="41" t="s">
        <v>595</v>
      </c>
      <c r="B65" s="41"/>
      <c r="C65" s="42">
        <v>3</v>
      </c>
      <c r="D65" s="42"/>
      <c r="E65" s="42"/>
      <c r="F65" s="42"/>
      <c r="G65" s="42">
        <f>PRODUCT(C65:F65)</f>
        <v>3</v>
      </c>
    </row>
    <row r="66" spans="1:7" x14ac:dyDescent="0.25">
      <c r="A66" s="41" t="s">
        <v>596</v>
      </c>
      <c r="B66" s="41"/>
      <c r="C66" s="42">
        <v>3</v>
      </c>
      <c r="D66" s="42"/>
      <c r="E66" s="42"/>
      <c r="F66" s="42"/>
      <c r="G66" s="42">
        <f>PRODUCT(C66:F66)</f>
        <v>3</v>
      </c>
    </row>
    <row r="68" spans="1:7" ht="45" customHeight="1" x14ac:dyDescent="0.25">
      <c r="A68" s="38" t="s">
        <v>603</v>
      </c>
      <c r="B68" s="38" t="s">
        <v>581</v>
      </c>
      <c r="C68" s="38" t="s">
        <v>42</v>
      </c>
      <c r="D68" s="39" t="s">
        <v>34</v>
      </c>
      <c r="E68" s="10" t="s">
        <v>43</v>
      </c>
      <c r="F68" s="10" t="s">
        <v>43</v>
      </c>
      <c r="G68" s="40">
        <f>SUM(G69:G70)</f>
        <v>10</v>
      </c>
    </row>
    <row r="69" spans="1:7" x14ac:dyDescent="0.25">
      <c r="A69" s="43" t="s">
        <v>590</v>
      </c>
      <c r="B69" s="43" t="s">
        <v>584</v>
      </c>
      <c r="C69" s="44" t="s">
        <v>591</v>
      </c>
      <c r="D69" s="44"/>
      <c r="E69" s="44"/>
      <c r="F69" s="44"/>
      <c r="G69" s="45"/>
    </row>
    <row r="70" spans="1:7" x14ac:dyDescent="0.25">
      <c r="A70" s="41" t="s">
        <v>592</v>
      </c>
      <c r="B70" s="41"/>
      <c r="C70" s="42">
        <v>10</v>
      </c>
      <c r="D70" s="42"/>
      <c r="E70" s="42"/>
      <c r="F70" s="42"/>
      <c r="G70" s="42">
        <f>PRODUCT(C70:F70)</f>
        <v>10</v>
      </c>
    </row>
    <row r="72" spans="1:7" ht="45" customHeight="1" x14ac:dyDescent="0.25">
      <c r="A72" s="38" t="s">
        <v>604</v>
      </c>
      <c r="B72" s="38" t="s">
        <v>581</v>
      </c>
      <c r="C72" s="38" t="s">
        <v>44</v>
      </c>
      <c r="D72" s="39" t="s">
        <v>34</v>
      </c>
      <c r="E72" s="10" t="s">
        <v>605</v>
      </c>
      <c r="F72" s="10" t="s">
        <v>605</v>
      </c>
      <c r="G72" s="40">
        <f>SUM(G73:G90)</f>
        <v>298</v>
      </c>
    </row>
    <row r="73" spans="1:7" x14ac:dyDescent="0.25">
      <c r="A73" s="43" t="s">
        <v>606</v>
      </c>
      <c r="B73" s="43" t="s">
        <v>584</v>
      </c>
      <c r="C73" s="44" t="s">
        <v>591</v>
      </c>
      <c r="D73" s="44"/>
      <c r="E73" s="44"/>
      <c r="F73" s="44"/>
      <c r="G73" s="45"/>
    </row>
    <row r="74" spans="1:7" x14ac:dyDescent="0.25">
      <c r="A74" s="41" t="s">
        <v>592</v>
      </c>
      <c r="B74" s="41"/>
      <c r="C74" s="42">
        <v>28</v>
      </c>
      <c r="D74" s="42"/>
      <c r="E74" s="42"/>
      <c r="F74" s="42"/>
      <c r="G74" s="42">
        <f t="shared" ref="G74:G81" si="3">PRODUCT(C74:F74)</f>
        <v>28</v>
      </c>
    </row>
    <row r="75" spans="1:7" x14ac:dyDescent="0.25">
      <c r="A75" s="41" t="s">
        <v>593</v>
      </c>
      <c r="B75" s="41"/>
      <c r="C75" s="42">
        <v>10</v>
      </c>
      <c r="D75" s="42"/>
      <c r="E75" s="42"/>
      <c r="F75" s="42"/>
      <c r="G75" s="42">
        <f t="shared" si="3"/>
        <v>10</v>
      </c>
    </row>
    <row r="76" spans="1:7" x14ac:dyDescent="0.25">
      <c r="A76" s="41" t="s">
        <v>594</v>
      </c>
      <c r="B76" s="41"/>
      <c r="C76" s="42">
        <v>20</v>
      </c>
      <c r="D76" s="42"/>
      <c r="E76" s="42"/>
      <c r="F76" s="42"/>
      <c r="G76" s="42">
        <f t="shared" si="3"/>
        <v>20</v>
      </c>
    </row>
    <row r="77" spans="1:7" x14ac:dyDescent="0.25">
      <c r="A77" s="41" t="s">
        <v>595</v>
      </c>
      <c r="B77" s="41"/>
      <c r="C77" s="42">
        <v>13</v>
      </c>
      <c r="D77" s="42"/>
      <c r="E77" s="42"/>
      <c r="F77" s="42"/>
      <c r="G77" s="42">
        <f t="shared" si="3"/>
        <v>13</v>
      </c>
    </row>
    <row r="78" spans="1:7" x14ac:dyDescent="0.25">
      <c r="A78" s="41" t="s">
        <v>596</v>
      </c>
      <c r="B78" s="41"/>
      <c r="C78" s="42">
        <v>8</v>
      </c>
      <c r="D78" s="42"/>
      <c r="E78" s="42"/>
      <c r="F78" s="42"/>
      <c r="G78" s="42">
        <f t="shared" si="3"/>
        <v>8</v>
      </c>
    </row>
    <row r="79" spans="1:7" x14ac:dyDescent="0.25">
      <c r="A79" s="41" t="s">
        <v>597</v>
      </c>
      <c r="B79" s="41"/>
      <c r="C79" s="42">
        <v>14</v>
      </c>
      <c r="D79" s="42"/>
      <c r="E79" s="42"/>
      <c r="F79" s="42"/>
      <c r="G79" s="42">
        <f t="shared" si="3"/>
        <v>14</v>
      </c>
    </row>
    <row r="80" spans="1:7" x14ac:dyDescent="0.25">
      <c r="A80" s="41" t="s">
        <v>598</v>
      </c>
      <c r="B80" s="41"/>
      <c r="C80" s="42">
        <v>10</v>
      </c>
      <c r="D80" s="42"/>
      <c r="E80" s="42"/>
      <c r="F80" s="42"/>
      <c r="G80" s="42">
        <f t="shared" si="3"/>
        <v>10</v>
      </c>
    </row>
    <row r="81" spans="1:7" x14ac:dyDescent="0.25">
      <c r="A81" s="41" t="s">
        <v>599</v>
      </c>
      <c r="B81" s="41"/>
      <c r="C81" s="42">
        <v>8</v>
      </c>
      <c r="D81" s="42"/>
      <c r="E81" s="42"/>
      <c r="F81" s="42"/>
      <c r="G81" s="42">
        <f t="shared" si="3"/>
        <v>8</v>
      </c>
    </row>
    <row r="82" spans="1:7" x14ac:dyDescent="0.25">
      <c r="A82" s="43" t="s">
        <v>607</v>
      </c>
      <c r="B82" s="43" t="s">
        <v>584</v>
      </c>
      <c r="C82" s="44" t="s">
        <v>591</v>
      </c>
      <c r="D82" s="44"/>
      <c r="E82" s="44"/>
      <c r="F82" s="44"/>
      <c r="G82" s="45"/>
    </row>
    <row r="83" spans="1:7" x14ac:dyDescent="0.25">
      <c r="A83" s="41" t="s">
        <v>592</v>
      </c>
      <c r="B83" s="41"/>
      <c r="C83" s="42">
        <v>48</v>
      </c>
      <c r="D83" s="42"/>
      <c r="E83" s="42"/>
      <c r="F83" s="42"/>
      <c r="G83" s="42">
        <f t="shared" ref="G83:G90" si="4">PRODUCT(C83:F83)</f>
        <v>48</v>
      </c>
    </row>
    <row r="84" spans="1:7" x14ac:dyDescent="0.25">
      <c r="A84" s="41" t="s">
        <v>593</v>
      </c>
      <c r="B84" s="41"/>
      <c r="C84" s="42">
        <v>26</v>
      </c>
      <c r="D84" s="42"/>
      <c r="E84" s="42"/>
      <c r="F84" s="42"/>
      <c r="G84" s="42">
        <f t="shared" si="4"/>
        <v>26</v>
      </c>
    </row>
    <row r="85" spans="1:7" x14ac:dyDescent="0.25">
      <c r="A85" s="41" t="s">
        <v>594</v>
      </c>
      <c r="B85" s="41"/>
      <c r="C85" s="42">
        <v>34</v>
      </c>
      <c r="D85" s="42"/>
      <c r="E85" s="42"/>
      <c r="F85" s="42"/>
      <c r="G85" s="42">
        <f t="shared" si="4"/>
        <v>34</v>
      </c>
    </row>
    <row r="86" spans="1:7" x14ac:dyDescent="0.25">
      <c r="A86" s="41" t="s">
        <v>595</v>
      </c>
      <c r="B86" s="41"/>
      <c r="C86" s="42">
        <v>19</v>
      </c>
      <c r="D86" s="42"/>
      <c r="E86" s="42"/>
      <c r="F86" s="42"/>
      <c r="G86" s="42">
        <f t="shared" si="4"/>
        <v>19</v>
      </c>
    </row>
    <row r="87" spans="1:7" x14ac:dyDescent="0.25">
      <c r="A87" s="41" t="s">
        <v>596</v>
      </c>
      <c r="B87" s="41"/>
      <c r="C87" s="42">
        <v>17</v>
      </c>
      <c r="D87" s="42"/>
      <c r="E87" s="42"/>
      <c r="F87" s="42"/>
      <c r="G87" s="42">
        <f t="shared" si="4"/>
        <v>17</v>
      </c>
    </row>
    <row r="88" spans="1:7" x14ac:dyDescent="0.25">
      <c r="A88" s="41" t="s">
        <v>597</v>
      </c>
      <c r="B88" s="41"/>
      <c r="C88" s="42">
        <v>21</v>
      </c>
      <c r="D88" s="42"/>
      <c r="E88" s="42"/>
      <c r="F88" s="42"/>
      <c r="G88" s="42">
        <f t="shared" si="4"/>
        <v>21</v>
      </c>
    </row>
    <row r="89" spans="1:7" x14ac:dyDescent="0.25">
      <c r="A89" s="41" t="s">
        <v>598</v>
      </c>
      <c r="B89" s="41"/>
      <c r="C89" s="42">
        <v>14</v>
      </c>
      <c r="D89" s="42"/>
      <c r="E89" s="42"/>
      <c r="F89" s="42"/>
      <c r="G89" s="42">
        <f t="shared" si="4"/>
        <v>14</v>
      </c>
    </row>
    <row r="90" spans="1:7" x14ac:dyDescent="0.25">
      <c r="A90" s="41" t="s">
        <v>599</v>
      </c>
      <c r="B90" s="41"/>
      <c r="C90" s="42">
        <v>8</v>
      </c>
      <c r="D90" s="42"/>
      <c r="E90" s="42"/>
      <c r="F90" s="42"/>
      <c r="G90" s="42">
        <f t="shared" si="4"/>
        <v>8</v>
      </c>
    </row>
    <row r="92" spans="1:7" ht="45" customHeight="1" x14ac:dyDescent="0.25">
      <c r="A92" s="38" t="s">
        <v>608</v>
      </c>
      <c r="B92" s="38" t="s">
        <v>581</v>
      </c>
      <c r="C92" s="38" t="s">
        <v>46</v>
      </c>
      <c r="D92" s="39" t="s">
        <v>34</v>
      </c>
      <c r="E92" s="10" t="s">
        <v>609</v>
      </c>
      <c r="F92" s="10" t="s">
        <v>609</v>
      </c>
      <c r="G92" s="40">
        <f>SUM(G93:G102)</f>
        <v>35</v>
      </c>
    </row>
    <row r="93" spans="1:7" x14ac:dyDescent="0.25">
      <c r="A93" s="43" t="s">
        <v>606</v>
      </c>
      <c r="B93" s="43" t="s">
        <v>584</v>
      </c>
      <c r="C93" s="44" t="s">
        <v>591</v>
      </c>
      <c r="D93" s="44"/>
      <c r="E93" s="44"/>
      <c r="F93" s="44"/>
      <c r="G93" s="45"/>
    </row>
    <row r="94" spans="1:7" x14ac:dyDescent="0.25">
      <c r="A94" s="41" t="s">
        <v>592</v>
      </c>
      <c r="B94" s="41"/>
      <c r="C94" s="42">
        <v>2</v>
      </c>
      <c r="D94" s="42"/>
      <c r="E94" s="42"/>
      <c r="F94" s="42"/>
      <c r="G94" s="42">
        <f t="shared" ref="G94:G100" si="5">PRODUCT(C94:F94)</f>
        <v>2</v>
      </c>
    </row>
    <row r="95" spans="1:7" x14ac:dyDescent="0.25">
      <c r="A95" s="41" t="s">
        <v>593</v>
      </c>
      <c r="B95" s="41"/>
      <c r="C95" s="42">
        <v>2</v>
      </c>
      <c r="D95" s="42"/>
      <c r="E95" s="42"/>
      <c r="F95" s="42"/>
      <c r="G95" s="42">
        <f t="shared" si="5"/>
        <v>2</v>
      </c>
    </row>
    <row r="96" spans="1:7" x14ac:dyDescent="0.25">
      <c r="A96" s="41" t="s">
        <v>594</v>
      </c>
      <c r="B96" s="41"/>
      <c r="C96" s="42">
        <v>8</v>
      </c>
      <c r="D96" s="42"/>
      <c r="E96" s="42"/>
      <c r="F96" s="42"/>
      <c r="G96" s="42">
        <f t="shared" si="5"/>
        <v>8</v>
      </c>
    </row>
    <row r="97" spans="1:7" x14ac:dyDescent="0.25">
      <c r="A97" s="41" t="s">
        <v>595</v>
      </c>
      <c r="B97" s="41"/>
      <c r="C97" s="42">
        <v>2</v>
      </c>
      <c r="D97" s="42"/>
      <c r="E97" s="42"/>
      <c r="F97" s="42"/>
      <c r="G97" s="42">
        <f t="shared" si="5"/>
        <v>2</v>
      </c>
    </row>
    <row r="98" spans="1:7" x14ac:dyDescent="0.25">
      <c r="A98" s="41" t="s">
        <v>596</v>
      </c>
      <c r="B98" s="41"/>
      <c r="C98" s="42">
        <v>5</v>
      </c>
      <c r="D98" s="42"/>
      <c r="E98" s="42"/>
      <c r="F98" s="42"/>
      <c r="G98" s="42">
        <f t="shared" si="5"/>
        <v>5</v>
      </c>
    </row>
    <row r="99" spans="1:7" x14ac:dyDescent="0.25">
      <c r="A99" s="41" t="s">
        <v>597</v>
      </c>
      <c r="B99" s="41"/>
      <c r="C99" s="42">
        <v>2</v>
      </c>
      <c r="D99" s="42"/>
      <c r="E99" s="42"/>
      <c r="F99" s="42"/>
      <c r="G99" s="42">
        <f t="shared" si="5"/>
        <v>2</v>
      </c>
    </row>
    <row r="100" spans="1:7" x14ac:dyDescent="0.25">
      <c r="A100" s="41" t="s">
        <v>598</v>
      </c>
      <c r="B100" s="41"/>
      <c r="C100" s="42">
        <v>4</v>
      </c>
      <c r="D100" s="42"/>
      <c r="E100" s="42"/>
      <c r="F100" s="42"/>
      <c r="G100" s="42">
        <f t="shared" si="5"/>
        <v>4</v>
      </c>
    </row>
    <row r="101" spans="1:7" x14ac:dyDescent="0.25">
      <c r="A101" s="43" t="s">
        <v>607</v>
      </c>
      <c r="B101" s="43" t="s">
        <v>584</v>
      </c>
      <c r="C101" s="44" t="s">
        <v>591</v>
      </c>
      <c r="D101" s="44"/>
      <c r="E101" s="44"/>
      <c r="F101" s="44"/>
      <c r="G101" s="45"/>
    </row>
    <row r="102" spans="1:7" x14ac:dyDescent="0.25">
      <c r="A102" s="41" t="s">
        <v>592</v>
      </c>
      <c r="B102" s="41"/>
      <c r="C102" s="42">
        <v>10</v>
      </c>
      <c r="D102" s="42"/>
      <c r="E102" s="42"/>
      <c r="F102" s="42"/>
      <c r="G102" s="42">
        <f>PRODUCT(C102:F102)</f>
        <v>10</v>
      </c>
    </row>
    <row r="104" spans="1:7" ht="45" customHeight="1" x14ac:dyDescent="0.25">
      <c r="A104" s="38" t="s">
        <v>610</v>
      </c>
      <c r="B104" s="38" t="s">
        <v>581</v>
      </c>
      <c r="C104" s="38" t="s">
        <v>48</v>
      </c>
      <c r="D104" s="39" t="s">
        <v>34</v>
      </c>
      <c r="E104" s="10" t="s">
        <v>605</v>
      </c>
      <c r="F104" s="10" t="s">
        <v>605</v>
      </c>
      <c r="G104" s="40">
        <f>SUM(G105:G111)</f>
        <v>39</v>
      </c>
    </row>
    <row r="105" spans="1:7" x14ac:dyDescent="0.25">
      <c r="A105" s="43" t="s">
        <v>606</v>
      </c>
      <c r="B105" s="43" t="s">
        <v>584</v>
      </c>
      <c r="C105" s="44" t="s">
        <v>591</v>
      </c>
      <c r="D105" s="44"/>
      <c r="E105" s="44"/>
      <c r="F105" s="44"/>
      <c r="G105" s="45"/>
    </row>
    <row r="106" spans="1:7" x14ac:dyDescent="0.25">
      <c r="A106" s="41" t="s">
        <v>592</v>
      </c>
      <c r="B106" s="41"/>
      <c r="C106" s="42">
        <v>14</v>
      </c>
      <c r="D106" s="42"/>
      <c r="E106" s="42"/>
      <c r="F106" s="42"/>
      <c r="G106" s="42">
        <f t="shared" ref="G106:G111" si="6">PRODUCT(C106:F106)</f>
        <v>14</v>
      </c>
    </row>
    <row r="107" spans="1:7" x14ac:dyDescent="0.25">
      <c r="A107" s="41" t="s">
        <v>593</v>
      </c>
      <c r="B107" s="41"/>
      <c r="C107" s="42">
        <v>6</v>
      </c>
      <c r="D107" s="42"/>
      <c r="E107" s="42"/>
      <c r="F107" s="42"/>
      <c r="G107" s="42">
        <f t="shared" si="6"/>
        <v>6</v>
      </c>
    </row>
    <row r="108" spans="1:7" x14ac:dyDescent="0.25">
      <c r="A108" s="41" t="s">
        <v>594</v>
      </c>
      <c r="B108" s="41"/>
      <c r="C108" s="42">
        <v>6</v>
      </c>
      <c r="D108" s="42"/>
      <c r="E108" s="42"/>
      <c r="F108" s="42"/>
      <c r="G108" s="42">
        <f t="shared" si="6"/>
        <v>6</v>
      </c>
    </row>
    <row r="109" spans="1:7" x14ac:dyDescent="0.25">
      <c r="A109" s="41" t="s">
        <v>595</v>
      </c>
      <c r="B109" s="41"/>
      <c r="C109" s="42">
        <v>4</v>
      </c>
      <c r="D109" s="42"/>
      <c r="E109" s="42"/>
      <c r="F109" s="42"/>
      <c r="G109" s="42">
        <f t="shared" si="6"/>
        <v>4</v>
      </c>
    </row>
    <row r="110" spans="1:7" x14ac:dyDescent="0.25">
      <c r="A110" s="41" t="s">
        <v>596</v>
      </c>
      <c r="B110" s="41"/>
      <c r="C110" s="42">
        <v>4</v>
      </c>
      <c r="D110" s="42"/>
      <c r="E110" s="42"/>
      <c r="F110" s="42"/>
      <c r="G110" s="42">
        <f t="shared" si="6"/>
        <v>4</v>
      </c>
    </row>
    <row r="111" spans="1:7" x14ac:dyDescent="0.25">
      <c r="A111" s="41" t="s">
        <v>597</v>
      </c>
      <c r="B111" s="41"/>
      <c r="C111" s="42">
        <v>5</v>
      </c>
      <c r="D111" s="42"/>
      <c r="E111" s="42"/>
      <c r="F111" s="42"/>
      <c r="G111" s="42">
        <f t="shared" si="6"/>
        <v>5</v>
      </c>
    </row>
    <row r="113" spans="1:7" ht="45" customHeight="1" x14ac:dyDescent="0.25">
      <c r="A113" s="38" t="s">
        <v>611</v>
      </c>
      <c r="B113" s="38" t="s">
        <v>581</v>
      </c>
      <c r="C113" s="38" t="s">
        <v>49</v>
      </c>
      <c r="D113" s="39" t="s">
        <v>34</v>
      </c>
      <c r="E113" s="10" t="s">
        <v>612</v>
      </c>
      <c r="F113" s="10" t="s">
        <v>612</v>
      </c>
      <c r="G113" s="40">
        <f>SUM(G114:G116)</f>
        <v>14</v>
      </c>
    </row>
    <row r="114" spans="1:7" x14ac:dyDescent="0.25">
      <c r="A114" s="43" t="s">
        <v>606</v>
      </c>
      <c r="B114" s="43" t="s">
        <v>584</v>
      </c>
      <c r="C114" s="44" t="s">
        <v>591</v>
      </c>
      <c r="D114" s="44"/>
      <c r="E114" s="44"/>
      <c r="F114" s="44"/>
      <c r="G114" s="45"/>
    </row>
    <row r="115" spans="1:7" x14ac:dyDescent="0.25">
      <c r="A115" s="41" t="s">
        <v>592</v>
      </c>
      <c r="B115" s="41"/>
      <c r="C115" s="42">
        <v>6</v>
      </c>
      <c r="D115" s="42"/>
      <c r="E115" s="42"/>
      <c r="F115" s="42"/>
      <c r="G115" s="42">
        <f>PRODUCT(C115:F115)</f>
        <v>6</v>
      </c>
    </row>
    <row r="116" spans="1:7" x14ac:dyDescent="0.25">
      <c r="A116" s="41" t="s">
        <v>593</v>
      </c>
      <c r="B116" s="41"/>
      <c r="C116" s="42">
        <v>8</v>
      </c>
      <c r="D116" s="42"/>
      <c r="E116" s="42"/>
      <c r="F116" s="42"/>
      <c r="G116" s="42">
        <f>PRODUCT(C116:F116)</f>
        <v>8</v>
      </c>
    </row>
    <row r="118" spans="1:7" ht="45" customHeight="1" x14ac:dyDescent="0.25">
      <c r="A118" s="38" t="s">
        <v>613</v>
      </c>
      <c r="B118" s="38" t="s">
        <v>581</v>
      </c>
      <c r="C118" s="38" t="s">
        <v>51</v>
      </c>
      <c r="D118" s="39" t="s">
        <v>34</v>
      </c>
      <c r="E118" s="10" t="s">
        <v>614</v>
      </c>
      <c r="F118" s="10" t="s">
        <v>614</v>
      </c>
      <c r="G118" s="40">
        <f>SUM(G119:G120)</f>
        <v>8</v>
      </c>
    </row>
    <row r="119" spans="1:7" x14ac:dyDescent="0.25">
      <c r="A119" s="43" t="s">
        <v>606</v>
      </c>
      <c r="B119" s="43" t="s">
        <v>584</v>
      </c>
      <c r="C119" s="44" t="s">
        <v>591</v>
      </c>
      <c r="D119" s="44"/>
      <c r="E119" s="44"/>
      <c r="F119" s="44"/>
      <c r="G119" s="45"/>
    </row>
    <row r="120" spans="1:7" x14ac:dyDescent="0.25">
      <c r="A120" s="41" t="s">
        <v>592</v>
      </c>
      <c r="B120" s="41"/>
      <c r="C120" s="42">
        <v>8</v>
      </c>
      <c r="D120" s="42"/>
      <c r="E120" s="42"/>
      <c r="F120" s="42"/>
      <c r="G120" s="42">
        <f>PRODUCT(C120:F120)</f>
        <v>8</v>
      </c>
    </row>
    <row r="122" spans="1:7" ht="45" customHeight="1" x14ac:dyDescent="0.25">
      <c r="A122" s="38" t="s">
        <v>615</v>
      </c>
      <c r="B122" s="38" t="s">
        <v>581</v>
      </c>
      <c r="C122" s="38" t="s">
        <v>53</v>
      </c>
      <c r="D122" s="39" t="s">
        <v>34</v>
      </c>
      <c r="E122" s="10" t="s">
        <v>54</v>
      </c>
      <c r="F122" s="10" t="s">
        <v>54</v>
      </c>
      <c r="G122" s="40">
        <f>SUM(G123:G131)</f>
        <v>84</v>
      </c>
    </row>
    <row r="123" spans="1:7" x14ac:dyDescent="0.25">
      <c r="A123" s="43" t="s">
        <v>590</v>
      </c>
      <c r="B123" s="43" t="s">
        <v>584</v>
      </c>
      <c r="C123" s="44" t="s">
        <v>591</v>
      </c>
      <c r="D123" s="44"/>
      <c r="E123" s="44"/>
      <c r="F123" s="44"/>
      <c r="G123" s="45"/>
    </row>
    <row r="124" spans="1:7" x14ac:dyDescent="0.25">
      <c r="A124" s="41" t="s">
        <v>592</v>
      </c>
      <c r="B124" s="41"/>
      <c r="C124" s="42">
        <v>26</v>
      </c>
      <c r="D124" s="42"/>
      <c r="E124" s="42"/>
      <c r="F124" s="42"/>
      <c r="G124" s="42">
        <f t="shared" ref="G124:G131" si="7">PRODUCT(C124:F124)</f>
        <v>26</v>
      </c>
    </row>
    <row r="125" spans="1:7" x14ac:dyDescent="0.25">
      <c r="A125" s="41" t="s">
        <v>593</v>
      </c>
      <c r="B125" s="41"/>
      <c r="C125" s="42">
        <v>9</v>
      </c>
      <c r="D125" s="42"/>
      <c r="E125" s="42"/>
      <c r="F125" s="42"/>
      <c r="G125" s="42">
        <f t="shared" si="7"/>
        <v>9</v>
      </c>
    </row>
    <row r="126" spans="1:7" x14ac:dyDescent="0.25">
      <c r="A126" s="41" t="s">
        <v>594</v>
      </c>
      <c r="B126" s="41"/>
      <c r="C126" s="42">
        <v>12</v>
      </c>
      <c r="D126" s="42"/>
      <c r="E126" s="42"/>
      <c r="F126" s="42"/>
      <c r="G126" s="42">
        <f t="shared" si="7"/>
        <v>12</v>
      </c>
    </row>
    <row r="127" spans="1:7" x14ac:dyDescent="0.25">
      <c r="A127" s="41" t="s">
        <v>595</v>
      </c>
      <c r="B127" s="41"/>
      <c r="C127" s="42">
        <v>7</v>
      </c>
      <c r="D127" s="42"/>
      <c r="E127" s="42"/>
      <c r="F127" s="42"/>
      <c r="G127" s="42">
        <f t="shared" si="7"/>
        <v>7</v>
      </c>
    </row>
    <row r="128" spans="1:7" x14ac:dyDescent="0.25">
      <c r="A128" s="41" t="s">
        <v>596</v>
      </c>
      <c r="B128" s="41"/>
      <c r="C128" s="42">
        <v>7</v>
      </c>
      <c r="D128" s="42"/>
      <c r="E128" s="42"/>
      <c r="F128" s="42"/>
      <c r="G128" s="42">
        <f t="shared" si="7"/>
        <v>7</v>
      </c>
    </row>
    <row r="129" spans="1:7" x14ac:dyDescent="0.25">
      <c r="A129" s="41" t="s">
        <v>597</v>
      </c>
      <c r="B129" s="41"/>
      <c r="C129" s="42">
        <v>10</v>
      </c>
      <c r="D129" s="42"/>
      <c r="E129" s="42"/>
      <c r="F129" s="42"/>
      <c r="G129" s="42">
        <f t="shared" si="7"/>
        <v>10</v>
      </c>
    </row>
    <row r="130" spans="1:7" x14ac:dyDescent="0.25">
      <c r="A130" s="41" t="s">
        <v>598</v>
      </c>
      <c r="B130" s="41"/>
      <c r="C130" s="42">
        <v>5</v>
      </c>
      <c r="D130" s="42"/>
      <c r="E130" s="42"/>
      <c r="F130" s="42"/>
      <c r="G130" s="42">
        <f t="shared" si="7"/>
        <v>5</v>
      </c>
    </row>
    <row r="131" spans="1:7" x14ac:dyDescent="0.25">
      <c r="A131" s="41" t="s">
        <v>599</v>
      </c>
      <c r="B131" s="41"/>
      <c r="C131" s="42">
        <v>8</v>
      </c>
      <c r="D131" s="42"/>
      <c r="E131" s="42"/>
      <c r="F131" s="42"/>
      <c r="G131" s="42">
        <f t="shared" si="7"/>
        <v>8</v>
      </c>
    </row>
    <row r="133" spans="1:7" ht="45" customHeight="1" x14ac:dyDescent="0.25">
      <c r="A133" s="38" t="s">
        <v>616</v>
      </c>
      <c r="B133" s="38" t="s">
        <v>581</v>
      </c>
      <c r="C133" s="38" t="s">
        <v>55</v>
      </c>
      <c r="D133" s="39" t="s">
        <v>34</v>
      </c>
      <c r="E133" s="10" t="s">
        <v>56</v>
      </c>
      <c r="F133" s="10" t="s">
        <v>56</v>
      </c>
      <c r="G133" s="40">
        <f>SUM(G134:G141)</f>
        <v>43</v>
      </c>
    </row>
    <row r="134" spans="1:7" x14ac:dyDescent="0.25">
      <c r="A134" s="43" t="s">
        <v>590</v>
      </c>
      <c r="B134" s="43" t="s">
        <v>584</v>
      </c>
      <c r="C134" s="44" t="s">
        <v>591</v>
      </c>
      <c r="D134" s="44"/>
      <c r="E134" s="44"/>
      <c r="F134" s="44"/>
      <c r="G134" s="45"/>
    </row>
    <row r="135" spans="1:7" x14ac:dyDescent="0.25">
      <c r="A135" s="41" t="s">
        <v>592</v>
      </c>
      <c r="B135" s="41"/>
      <c r="C135" s="42">
        <v>4</v>
      </c>
      <c r="D135" s="42"/>
      <c r="E135" s="42"/>
      <c r="F135" s="42"/>
      <c r="G135" s="42">
        <f t="shared" ref="G135:G141" si="8">PRODUCT(C135:F135)</f>
        <v>4</v>
      </c>
    </row>
    <row r="136" spans="1:7" x14ac:dyDescent="0.25">
      <c r="A136" s="41" t="s">
        <v>593</v>
      </c>
      <c r="B136" s="41"/>
      <c r="C136" s="42">
        <v>2</v>
      </c>
      <c r="D136" s="42"/>
      <c r="E136" s="42"/>
      <c r="F136" s="42"/>
      <c r="G136" s="42">
        <f t="shared" si="8"/>
        <v>2</v>
      </c>
    </row>
    <row r="137" spans="1:7" x14ac:dyDescent="0.25">
      <c r="A137" s="41" t="s">
        <v>594</v>
      </c>
      <c r="B137" s="41"/>
      <c r="C137" s="42">
        <v>14</v>
      </c>
      <c r="D137" s="42"/>
      <c r="E137" s="42"/>
      <c r="F137" s="42"/>
      <c r="G137" s="42">
        <f t="shared" si="8"/>
        <v>14</v>
      </c>
    </row>
    <row r="138" spans="1:7" x14ac:dyDescent="0.25">
      <c r="A138" s="41" t="s">
        <v>595</v>
      </c>
      <c r="B138" s="41"/>
      <c r="C138" s="42">
        <v>7</v>
      </c>
      <c r="D138" s="42"/>
      <c r="E138" s="42"/>
      <c r="F138" s="42"/>
      <c r="G138" s="42">
        <f t="shared" si="8"/>
        <v>7</v>
      </c>
    </row>
    <row r="139" spans="1:7" x14ac:dyDescent="0.25">
      <c r="A139" s="41" t="s">
        <v>596</v>
      </c>
      <c r="B139" s="41"/>
      <c r="C139" s="42">
        <v>5</v>
      </c>
      <c r="D139" s="42"/>
      <c r="E139" s="42"/>
      <c r="F139" s="42"/>
      <c r="G139" s="42">
        <f t="shared" si="8"/>
        <v>5</v>
      </c>
    </row>
    <row r="140" spans="1:7" x14ac:dyDescent="0.25">
      <c r="A140" s="41" t="s">
        <v>597</v>
      </c>
      <c r="B140" s="41"/>
      <c r="C140" s="42">
        <v>5</v>
      </c>
      <c r="D140" s="42"/>
      <c r="E140" s="42"/>
      <c r="F140" s="42"/>
      <c r="G140" s="42">
        <f t="shared" si="8"/>
        <v>5</v>
      </c>
    </row>
    <row r="141" spans="1:7" x14ac:dyDescent="0.25">
      <c r="A141" s="41" t="s">
        <v>598</v>
      </c>
      <c r="B141" s="41"/>
      <c r="C141" s="42">
        <v>6</v>
      </c>
      <c r="D141" s="42"/>
      <c r="E141" s="42"/>
      <c r="F141" s="42"/>
      <c r="G141" s="42">
        <f t="shared" si="8"/>
        <v>6</v>
      </c>
    </row>
    <row r="143" spans="1:7" ht="45" customHeight="1" x14ac:dyDescent="0.25">
      <c r="A143" s="38" t="s">
        <v>617</v>
      </c>
      <c r="B143" s="38" t="s">
        <v>581</v>
      </c>
      <c r="C143" s="38" t="s">
        <v>57</v>
      </c>
      <c r="D143" s="39" t="s">
        <v>34</v>
      </c>
      <c r="E143" s="10" t="s">
        <v>58</v>
      </c>
      <c r="F143" s="10" t="s">
        <v>58</v>
      </c>
      <c r="G143" s="40">
        <f>SUM(G144:G151)</f>
        <v>39</v>
      </c>
    </row>
    <row r="144" spans="1:7" x14ac:dyDescent="0.25">
      <c r="A144" s="43" t="s">
        <v>590</v>
      </c>
      <c r="B144" s="43" t="s">
        <v>584</v>
      </c>
      <c r="C144" s="44" t="s">
        <v>591</v>
      </c>
      <c r="D144" s="44"/>
      <c r="E144" s="44"/>
      <c r="F144" s="44"/>
      <c r="G144" s="45"/>
    </row>
    <row r="145" spans="1:7" x14ac:dyDescent="0.25">
      <c r="A145" s="41" t="s">
        <v>592</v>
      </c>
      <c r="B145" s="41"/>
      <c r="C145" s="42">
        <v>12</v>
      </c>
      <c r="D145" s="42"/>
      <c r="E145" s="42"/>
      <c r="F145" s="42"/>
      <c r="G145" s="42">
        <f t="shared" ref="G145:G151" si="9">PRODUCT(C145:F145)</f>
        <v>12</v>
      </c>
    </row>
    <row r="146" spans="1:7" x14ac:dyDescent="0.25">
      <c r="A146" s="41" t="s">
        <v>593</v>
      </c>
      <c r="B146" s="41"/>
      <c r="C146" s="42">
        <v>6</v>
      </c>
      <c r="D146" s="42"/>
      <c r="E146" s="42"/>
      <c r="F146" s="42"/>
      <c r="G146" s="42">
        <f t="shared" si="9"/>
        <v>6</v>
      </c>
    </row>
    <row r="147" spans="1:7" x14ac:dyDescent="0.25">
      <c r="A147" s="41" t="s">
        <v>594</v>
      </c>
      <c r="B147" s="41"/>
      <c r="C147" s="42">
        <v>8</v>
      </c>
      <c r="D147" s="42"/>
      <c r="E147" s="42"/>
      <c r="F147" s="42"/>
      <c r="G147" s="42">
        <f t="shared" si="9"/>
        <v>8</v>
      </c>
    </row>
    <row r="148" spans="1:7" x14ac:dyDescent="0.25">
      <c r="A148" s="41" t="s">
        <v>595</v>
      </c>
      <c r="B148" s="41"/>
      <c r="C148" s="42">
        <v>2</v>
      </c>
      <c r="D148" s="42"/>
      <c r="E148" s="42"/>
      <c r="F148" s="42"/>
      <c r="G148" s="42">
        <f t="shared" si="9"/>
        <v>2</v>
      </c>
    </row>
    <row r="149" spans="1:7" x14ac:dyDescent="0.25">
      <c r="A149" s="41" t="s">
        <v>596</v>
      </c>
      <c r="B149" s="41"/>
      <c r="C149" s="42">
        <v>2</v>
      </c>
      <c r="D149" s="42"/>
      <c r="E149" s="42"/>
      <c r="F149" s="42"/>
      <c r="G149" s="42">
        <f t="shared" si="9"/>
        <v>2</v>
      </c>
    </row>
    <row r="150" spans="1:7" x14ac:dyDescent="0.25">
      <c r="A150" s="41" t="s">
        <v>597</v>
      </c>
      <c r="B150" s="41"/>
      <c r="C150" s="42">
        <v>6</v>
      </c>
      <c r="D150" s="42"/>
      <c r="E150" s="42"/>
      <c r="F150" s="42"/>
      <c r="G150" s="42">
        <f t="shared" si="9"/>
        <v>6</v>
      </c>
    </row>
    <row r="151" spans="1:7" x14ac:dyDescent="0.25">
      <c r="A151" s="41" t="s">
        <v>598</v>
      </c>
      <c r="B151" s="41"/>
      <c r="C151" s="42">
        <v>3</v>
      </c>
      <c r="D151" s="42"/>
      <c r="E151" s="42"/>
      <c r="F151" s="42"/>
      <c r="G151" s="42">
        <f t="shared" si="9"/>
        <v>3</v>
      </c>
    </row>
    <row r="153" spans="1:7" ht="45" customHeight="1" x14ac:dyDescent="0.25">
      <c r="A153" s="38" t="s">
        <v>618</v>
      </c>
      <c r="B153" s="38" t="s">
        <v>581</v>
      </c>
      <c r="C153" s="38" t="s">
        <v>59</v>
      </c>
      <c r="D153" s="39" t="s">
        <v>34</v>
      </c>
      <c r="E153" s="10" t="s">
        <v>60</v>
      </c>
      <c r="F153" s="10" t="s">
        <v>60</v>
      </c>
      <c r="G153" s="40">
        <f>SUM(G154:G158)</f>
        <v>21</v>
      </c>
    </row>
    <row r="154" spans="1:7" x14ac:dyDescent="0.25">
      <c r="A154" s="43" t="s">
        <v>590</v>
      </c>
      <c r="B154" s="43" t="s">
        <v>584</v>
      </c>
      <c r="C154" s="44" t="s">
        <v>591</v>
      </c>
      <c r="D154" s="44"/>
      <c r="E154" s="44"/>
      <c r="F154" s="44"/>
      <c r="G154" s="45"/>
    </row>
    <row r="155" spans="1:7" x14ac:dyDescent="0.25">
      <c r="A155" s="41" t="s">
        <v>592</v>
      </c>
      <c r="B155" s="41"/>
      <c r="C155" s="42">
        <v>6</v>
      </c>
      <c r="D155" s="42"/>
      <c r="E155" s="42"/>
      <c r="F155" s="42"/>
      <c r="G155" s="42">
        <f>PRODUCT(C155:F155)</f>
        <v>6</v>
      </c>
    </row>
    <row r="156" spans="1:7" x14ac:dyDescent="0.25">
      <c r="A156" s="41" t="s">
        <v>593</v>
      </c>
      <c r="B156" s="41"/>
      <c r="C156" s="42">
        <v>9</v>
      </c>
      <c r="D156" s="42"/>
      <c r="E156" s="42"/>
      <c r="F156" s="42"/>
      <c r="G156" s="42">
        <f>PRODUCT(C156:F156)</f>
        <v>9</v>
      </c>
    </row>
    <row r="157" spans="1:7" x14ac:dyDescent="0.25">
      <c r="A157" s="41" t="s">
        <v>595</v>
      </c>
      <c r="B157" s="41"/>
      <c r="C157" s="42">
        <v>3</v>
      </c>
      <c r="D157" s="42"/>
      <c r="E157" s="42"/>
      <c r="F157" s="42"/>
      <c r="G157" s="42">
        <f>PRODUCT(C157:F157)</f>
        <v>3</v>
      </c>
    </row>
    <row r="158" spans="1:7" x14ac:dyDescent="0.25">
      <c r="A158" s="41" t="s">
        <v>596</v>
      </c>
      <c r="B158" s="41"/>
      <c r="C158" s="42">
        <v>3</v>
      </c>
      <c r="D158" s="42"/>
      <c r="E158" s="42"/>
      <c r="F158" s="42"/>
      <c r="G158" s="42">
        <f>PRODUCT(C158:F158)</f>
        <v>3</v>
      </c>
    </row>
    <row r="160" spans="1:7" ht="45" customHeight="1" x14ac:dyDescent="0.25">
      <c r="A160" s="38" t="s">
        <v>619</v>
      </c>
      <c r="B160" s="38" t="s">
        <v>581</v>
      </c>
      <c r="C160" s="38" t="s">
        <v>61</v>
      </c>
      <c r="D160" s="39" t="s">
        <v>34</v>
      </c>
      <c r="E160" s="10" t="s">
        <v>62</v>
      </c>
      <c r="F160" s="10" t="s">
        <v>62</v>
      </c>
      <c r="G160" s="40">
        <f>SUM(G161:G162)</f>
        <v>10</v>
      </c>
    </row>
    <row r="161" spans="1:7" x14ac:dyDescent="0.25">
      <c r="A161" s="43" t="s">
        <v>590</v>
      </c>
      <c r="B161" s="43" t="s">
        <v>584</v>
      </c>
      <c r="C161" s="44" t="s">
        <v>591</v>
      </c>
      <c r="D161" s="44"/>
      <c r="E161" s="44"/>
      <c r="F161" s="44"/>
      <c r="G161" s="45"/>
    </row>
    <row r="162" spans="1:7" x14ac:dyDescent="0.25">
      <c r="A162" s="41" t="s">
        <v>592</v>
      </c>
      <c r="B162" s="41"/>
      <c r="C162" s="42">
        <v>10</v>
      </c>
      <c r="D162" s="42"/>
      <c r="E162" s="42"/>
      <c r="F162" s="42"/>
      <c r="G162" s="42">
        <f>PRODUCT(C162:F162)</f>
        <v>10</v>
      </c>
    </row>
    <row r="164" spans="1:7" ht="45" customHeight="1" x14ac:dyDescent="0.25">
      <c r="A164" s="38" t="s">
        <v>620</v>
      </c>
      <c r="B164" s="38" t="s">
        <v>581</v>
      </c>
      <c r="C164" s="38" t="s">
        <v>63</v>
      </c>
      <c r="D164" s="39" t="s">
        <v>34</v>
      </c>
      <c r="E164" s="10" t="s">
        <v>64</v>
      </c>
      <c r="F164" s="10" t="s">
        <v>64</v>
      </c>
      <c r="G164" s="40">
        <f>SUM(G165:G182)</f>
        <v>298</v>
      </c>
    </row>
    <row r="165" spans="1:7" x14ac:dyDescent="0.25">
      <c r="A165" s="43" t="s">
        <v>606</v>
      </c>
      <c r="B165" s="43" t="s">
        <v>584</v>
      </c>
      <c r="C165" s="44" t="s">
        <v>591</v>
      </c>
      <c r="D165" s="44"/>
      <c r="E165" s="44"/>
      <c r="F165" s="44"/>
      <c r="G165" s="45"/>
    </row>
    <row r="166" spans="1:7" x14ac:dyDescent="0.25">
      <c r="A166" s="41" t="s">
        <v>592</v>
      </c>
      <c r="B166" s="41"/>
      <c r="C166" s="42">
        <v>28</v>
      </c>
      <c r="D166" s="42"/>
      <c r="E166" s="42"/>
      <c r="F166" s="42"/>
      <c r="G166" s="42">
        <f t="shared" ref="G166:G173" si="10">PRODUCT(C166:F166)</f>
        <v>28</v>
      </c>
    </row>
    <row r="167" spans="1:7" x14ac:dyDescent="0.25">
      <c r="A167" s="41" t="s">
        <v>593</v>
      </c>
      <c r="B167" s="41"/>
      <c r="C167" s="42">
        <v>10</v>
      </c>
      <c r="D167" s="42"/>
      <c r="E167" s="42"/>
      <c r="F167" s="42"/>
      <c r="G167" s="42">
        <f t="shared" si="10"/>
        <v>10</v>
      </c>
    </row>
    <row r="168" spans="1:7" x14ac:dyDescent="0.25">
      <c r="A168" s="41" t="s">
        <v>594</v>
      </c>
      <c r="B168" s="41"/>
      <c r="C168" s="42">
        <v>20</v>
      </c>
      <c r="D168" s="42"/>
      <c r="E168" s="42"/>
      <c r="F168" s="42"/>
      <c r="G168" s="42">
        <f t="shared" si="10"/>
        <v>20</v>
      </c>
    </row>
    <row r="169" spans="1:7" x14ac:dyDescent="0.25">
      <c r="A169" s="41" t="s">
        <v>595</v>
      </c>
      <c r="B169" s="41"/>
      <c r="C169" s="42">
        <v>13</v>
      </c>
      <c r="D169" s="42"/>
      <c r="E169" s="42"/>
      <c r="F169" s="42"/>
      <c r="G169" s="42">
        <f t="shared" si="10"/>
        <v>13</v>
      </c>
    </row>
    <row r="170" spans="1:7" x14ac:dyDescent="0.25">
      <c r="A170" s="41" t="s">
        <v>596</v>
      </c>
      <c r="B170" s="41"/>
      <c r="C170" s="42">
        <v>8</v>
      </c>
      <c r="D170" s="42"/>
      <c r="E170" s="42"/>
      <c r="F170" s="42"/>
      <c r="G170" s="42">
        <f t="shared" si="10"/>
        <v>8</v>
      </c>
    </row>
    <row r="171" spans="1:7" x14ac:dyDescent="0.25">
      <c r="A171" s="41" t="s">
        <v>597</v>
      </c>
      <c r="B171" s="41"/>
      <c r="C171" s="42">
        <v>14</v>
      </c>
      <c r="D171" s="42"/>
      <c r="E171" s="42"/>
      <c r="F171" s="42"/>
      <c r="G171" s="42">
        <f t="shared" si="10"/>
        <v>14</v>
      </c>
    </row>
    <row r="172" spans="1:7" x14ac:dyDescent="0.25">
      <c r="A172" s="41" t="s">
        <v>598</v>
      </c>
      <c r="B172" s="41"/>
      <c r="C172" s="42">
        <v>10</v>
      </c>
      <c r="D172" s="42"/>
      <c r="E172" s="42"/>
      <c r="F172" s="42"/>
      <c r="G172" s="42">
        <f t="shared" si="10"/>
        <v>10</v>
      </c>
    </row>
    <row r="173" spans="1:7" x14ac:dyDescent="0.25">
      <c r="A173" s="41" t="s">
        <v>599</v>
      </c>
      <c r="B173" s="41"/>
      <c r="C173" s="42">
        <v>8</v>
      </c>
      <c r="D173" s="42"/>
      <c r="E173" s="42"/>
      <c r="F173" s="42"/>
      <c r="G173" s="42">
        <f t="shared" si="10"/>
        <v>8</v>
      </c>
    </row>
    <row r="174" spans="1:7" x14ac:dyDescent="0.25">
      <c r="A174" s="43" t="s">
        <v>607</v>
      </c>
      <c r="B174" s="43" t="s">
        <v>584</v>
      </c>
      <c r="C174" s="44" t="s">
        <v>591</v>
      </c>
      <c r="D174" s="44"/>
      <c r="E174" s="44"/>
      <c r="F174" s="44"/>
      <c r="G174" s="45"/>
    </row>
    <row r="175" spans="1:7" x14ac:dyDescent="0.25">
      <c r="A175" s="41" t="s">
        <v>592</v>
      </c>
      <c r="B175" s="41"/>
      <c r="C175" s="42">
        <v>48</v>
      </c>
      <c r="D175" s="42"/>
      <c r="E175" s="42"/>
      <c r="F175" s="42"/>
      <c r="G175" s="42">
        <f t="shared" ref="G175:G182" si="11">PRODUCT(C175:F175)</f>
        <v>48</v>
      </c>
    </row>
    <row r="176" spans="1:7" x14ac:dyDescent="0.25">
      <c r="A176" s="41" t="s">
        <v>593</v>
      </c>
      <c r="B176" s="41"/>
      <c r="C176" s="42">
        <v>26</v>
      </c>
      <c r="D176" s="42"/>
      <c r="E176" s="42"/>
      <c r="F176" s="42"/>
      <c r="G176" s="42">
        <f t="shared" si="11"/>
        <v>26</v>
      </c>
    </row>
    <row r="177" spans="1:7" x14ac:dyDescent="0.25">
      <c r="A177" s="41" t="s">
        <v>594</v>
      </c>
      <c r="B177" s="41"/>
      <c r="C177" s="42">
        <v>34</v>
      </c>
      <c r="D177" s="42"/>
      <c r="E177" s="42"/>
      <c r="F177" s="42"/>
      <c r="G177" s="42">
        <f t="shared" si="11"/>
        <v>34</v>
      </c>
    </row>
    <row r="178" spans="1:7" x14ac:dyDescent="0.25">
      <c r="A178" s="41" t="s">
        <v>595</v>
      </c>
      <c r="B178" s="41"/>
      <c r="C178" s="42">
        <v>19</v>
      </c>
      <c r="D178" s="42"/>
      <c r="E178" s="42"/>
      <c r="F178" s="42"/>
      <c r="G178" s="42">
        <f t="shared" si="11"/>
        <v>19</v>
      </c>
    </row>
    <row r="179" spans="1:7" x14ac:dyDescent="0.25">
      <c r="A179" s="41" t="s">
        <v>596</v>
      </c>
      <c r="B179" s="41"/>
      <c r="C179" s="42">
        <v>17</v>
      </c>
      <c r="D179" s="42"/>
      <c r="E179" s="42"/>
      <c r="F179" s="42"/>
      <c r="G179" s="42">
        <f t="shared" si="11"/>
        <v>17</v>
      </c>
    </row>
    <row r="180" spans="1:7" x14ac:dyDescent="0.25">
      <c r="A180" s="41" t="s">
        <v>597</v>
      </c>
      <c r="B180" s="41"/>
      <c r="C180" s="42">
        <v>21</v>
      </c>
      <c r="D180" s="42"/>
      <c r="E180" s="42"/>
      <c r="F180" s="42"/>
      <c r="G180" s="42">
        <f t="shared" si="11"/>
        <v>21</v>
      </c>
    </row>
    <row r="181" spans="1:7" x14ac:dyDescent="0.25">
      <c r="A181" s="41" t="s">
        <v>598</v>
      </c>
      <c r="B181" s="41"/>
      <c r="C181" s="42">
        <v>14</v>
      </c>
      <c r="D181" s="42"/>
      <c r="E181" s="42"/>
      <c r="F181" s="42"/>
      <c r="G181" s="42">
        <f t="shared" si="11"/>
        <v>14</v>
      </c>
    </row>
    <row r="182" spans="1:7" x14ac:dyDescent="0.25">
      <c r="A182" s="41" t="s">
        <v>599</v>
      </c>
      <c r="B182" s="41"/>
      <c r="C182" s="42">
        <v>8</v>
      </c>
      <c r="D182" s="42"/>
      <c r="E182" s="42"/>
      <c r="F182" s="42"/>
      <c r="G182" s="42">
        <f t="shared" si="11"/>
        <v>8</v>
      </c>
    </row>
    <row r="184" spans="1:7" ht="45" customHeight="1" x14ac:dyDescent="0.25">
      <c r="A184" s="38" t="s">
        <v>621</v>
      </c>
      <c r="B184" s="38" t="s">
        <v>581</v>
      </c>
      <c r="C184" s="38" t="s">
        <v>65</v>
      </c>
      <c r="D184" s="39" t="s">
        <v>34</v>
      </c>
      <c r="E184" s="10" t="s">
        <v>66</v>
      </c>
      <c r="F184" s="10" t="s">
        <v>66</v>
      </c>
      <c r="G184" s="40">
        <f>SUM(G185:G194)</f>
        <v>35</v>
      </c>
    </row>
    <row r="185" spans="1:7" x14ac:dyDescent="0.25">
      <c r="A185" s="43" t="s">
        <v>606</v>
      </c>
      <c r="B185" s="43" t="s">
        <v>584</v>
      </c>
      <c r="C185" s="44" t="s">
        <v>591</v>
      </c>
      <c r="D185" s="44"/>
      <c r="E185" s="44"/>
      <c r="F185" s="44"/>
      <c r="G185" s="45"/>
    </row>
    <row r="186" spans="1:7" x14ac:dyDescent="0.25">
      <c r="A186" s="41" t="s">
        <v>592</v>
      </c>
      <c r="B186" s="41"/>
      <c r="C186" s="42">
        <v>2</v>
      </c>
      <c r="D186" s="42"/>
      <c r="E186" s="42"/>
      <c r="F186" s="42"/>
      <c r="G186" s="42">
        <f t="shared" ref="G186:G192" si="12">PRODUCT(C186:F186)</f>
        <v>2</v>
      </c>
    </row>
    <row r="187" spans="1:7" x14ac:dyDescent="0.25">
      <c r="A187" s="41" t="s">
        <v>593</v>
      </c>
      <c r="B187" s="41"/>
      <c r="C187" s="42">
        <v>2</v>
      </c>
      <c r="D187" s="42"/>
      <c r="E187" s="42"/>
      <c r="F187" s="42"/>
      <c r="G187" s="42">
        <f t="shared" si="12"/>
        <v>2</v>
      </c>
    </row>
    <row r="188" spans="1:7" x14ac:dyDescent="0.25">
      <c r="A188" s="41" t="s">
        <v>594</v>
      </c>
      <c r="B188" s="41"/>
      <c r="C188" s="42">
        <v>8</v>
      </c>
      <c r="D188" s="42"/>
      <c r="E188" s="42"/>
      <c r="F188" s="42"/>
      <c r="G188" s="42">
        <f t="shared" si="12"/>
        <v>8</v>
      </c>
    </row>
    <row r="189" spans="1:7" x14ac:dyDescent="0.25">
      <c r="A189" s="41" t="s">
        <v>595</v>
      </c>
      <c r="B189" s="41"/>
      <c r="C189" s="42">
        <v>2</v>
      </c>
      <c r="D189" s="42"/>
      <c r="E189" s="42"/>
      <c r="F189" s="42"/>
      <c r="G189" s="42">
        <f t="shared" si="12"/>
        <v>2</v>
      </c>
    </row>
    <row r="190" spans="1:7" x14ac:dyDescent="0.25">
      <c r="A190" s="41" t="s">
        <v>596</v>
      </c>
      <c r="B190" s="41"/>
      <c r="C190" s="42">
        <v>5</v>
      </c>
      <c r="D190" s="42"/>
      <c r="E190" s="42"/>
      <c r="F190" s="42"/>
      <c r="G190" s="42">
        <f t="shared" si="12"/>
        <v>5</v>
      </c>
    </row>
    <row r="191" spans="1:7" x14ac:dyDescent="0.25">
      <c r="A191" s="41" t="s">
        <v>597</v>
      </c>
      <c r="B191" s="41"/>
      <c r="C191" s="42">
        <v>2</v>
      </c>
      <c r="D191" s="42"/>
      <c r="E191" s="42"/>
      <c r="F191" s="42"/>
      <c r="G191" s="42">
        <f t="shared" si="12"/>
        <v>2</v>
      </c>
    </row>
    <row r="192" spans="1:7" x14ac:dyDescent="0.25">
      <c r="A192" s="41" t="s">
        <v>598</v>
      </c>
      <c r="B192" s="41"/>
      <c r="C192" s="42">
        <v>4</v>
      </c>
      <c r="D192" s="42"/>
      <c r="E192" s="42"/>
      <c r="F192" s="42"/>
      <c r="G192" s="42">
        <f t="shared" si="12"/>
        <v>4</v>
      </c>
    </row>
    <row r="193" spans="1:7" x14ac:dyDescent="0.25">
      <c r="A193" s="43" t="s">
        <v>607</v>
      </c>
      <c r="B193" s="43" t="s">
        <v>584</v>
      </c>
      <c r="C193" s="44" t="s">
        <v>591</v>
      </c>
      <c r="D193" s="44"/>
      <c r="E193" s="44"/>
      <c r="F193" s="44"/>
      <c r="G193" s="45"/>
    </row>
    <row r="194" spans="1:7" x14ac:dyDescent="0.25">
      <c r="A194" s="41" t="s">
        <v>592</v>
      </c>
      <c r="B194" s="41"/>
      <c r="C194" s="42">
        <v>10</v>
      </c>
      <c r="D194" s="42"/>
      <c r="E194" s="42"/>
      <c r="F194" s="42"/>
      <c r="G194" s="42">
        <f>PRODUCT(C194:F194)</f>
        <v>10</v>
      </c>
    </row>
    <row r="196" spans="1:7" ht="45" customHeight="1" x14ac:dyDescent="0.25">
      <c r="A196" s="38" t="s">
        <v>622</v>
      </c>
      <c r="B196" s="38" t="s">
        <v>581</v>
      </c>
      <c r="C196" s="38" t="s">
        <v>67</v>
      </c>
      <c r="D196" s="39" t="s">
        <v>34</v>
      </c>
      <c r="E196" s="10" t="s">
        <v>68</v>
      </c>
      <c r="F196" s="10" t="s">
        <v>68</v>
      </c>
      <c r="G196" s="40">
        <f>SUM(G197:G203)</f>
        <v>39</v>
      </c>
    </row>
    <row r="197" spans="1:7" x14ac:dyDescent="0.25">
      <c r="A197" s="43" t="s">
        <v>606</v>
      </c>
      <c r="B197" s="43" t="s">
        <v>584</v>
      </c>
      <c r="C197" s="44" t="s">
        <v>591</v>
      </c>
      <c r="D197" s="44"/>
      <c r="E197" s="44"/>
      <c r="F197" s="44"/>
      <c r="G197" s="45"/>
    </row>
    <row r="198" spans="1:7" x14ac:dyDescent="0.25">
      <c r="A198" s="41" t="s">
        <v>592</v>
      </c>
      <c r="B198" s="41"/>
      <c r="C198" s="42">
        <v>14</v>
      </c>
      <c r="D198" s="42"/>
      <c r="E198" s="42"/>
      <c r="F198" s="42"/>
      <c r="G198" s="42">
        <f t="shared" ref="G198:G203" si="13">PRODUCT(C198:F198)</f>
        <v>14</v>
      </c>
    </row>
    <row r="199" spans="1:7" x14ac:dyDescent="0.25">
      <c r="A199" s="41" t="s">
        <v>593</v>
      </c>
      <c r="B199" s="41"/>
      <c r="C199" s="42">
        <v>6</v>
      </c>
      <c r="D199" s="42"/>
      <c r="E199" s="42"/>
      <c r="F199" s="42"/>
      <c r="G199" s="42">
        <f t="shared" si="13"/>
        <v>6</v>
      </c>
    </row>
    <row r="200" spans="1:7" x14ac:dyDescent="0.25">
      <c r="A200" s="41" t="s">
        <v>594</v>
      </c>
      <c r="B200" s="41"/>
      <c r="C200" s="42">
        <v>6</v>
      </c>
      <c r="D200" s="42"/>
      <c r="E200" s="42"/>
      <c r="F200" s="42"/>
      <c r="G200" s="42">
        <f t="shared" si="13"/>
        <v>6</v>
      </c>
    </row>
    <row r="201" spans="1:7" x14ac:dyDescent="0.25">
      <c r="A201" s="41" t="s">
        <v>595</v>
      </c>
      <c r="B201" s="41"/>
      <c r="C201" s="42">
        <v>4</v>
      </c>
      <c r="D201" s="42"/>
      <c r="E201" s="42"/>
      <c r="F201" s="42"/>
      <c r="G201" s="42">
        <f t="shared" si="13"/>
        <v>4</v>
      </c>
    </row>
    <row r="202" spans="1:7" x14ac:dyDescent="0.25">
      <c r="A202" s="41" t="s">
        <v>596</v>
      </c>
      <c r="B202" s="41"/>
      <c r="C202" s="42">
        <v>4</v>
      </c>
      <c r="D202" s="42"/>
      <c r="E202" s="42"/>
      <c r="F202" s="42"/>
      <c r="G202" s="42">
        <f t="shared" si="13"/>
        <v>4</v>
      </c>
    </row>
    <row r="203" spans="1:7" x14ac:dyDescent="0.25">
      <c r="A203" s="41" t="s">
        <v>597</v>
      </c>
      <c r="B203" s="41"/>
      <c r="C203" s="42">
        <v>5</v>
      </c>
      <c r="D203" s="42"/>
      <c r="E203" s="42"/>
      <c r="F203" s="42"/>
      <c r="G203" s="42">
        <f t="shared" si="13"/>
        <v>5</v>
      </c>
    </row>
    <row r="205" spans="1:7" ht="45" customHeight="1" x14ac:dyDescent="0.25">
      <c r="A205" s="38" t="s">
        <v>623</v>
      </c>
      <c r="B205" s="38" t="s">
        <v>581</v>
      </c>
      <c r="C205" s="38" t="s">
        <v>69</v>
      </c>
      <c r="D205" s="39" t="s">
        <v>34</v>
      </c>
      <c r="E205" s="10" t="s">
        <v>70</v>
      </c>
      <c r="F205" s="10" t="s">
        <v>70</v>
      </c>
      <c r="G205" s="40">
        <f>SUM(G206:G208)</f>
        <v>14</v>
      </c>
    </row>
    <row r="206" spans="1:7" x14ac:dyDescent="0.25">
      <c r="A206" s="43" t="s">
        <v>606</v>
      </c>
      <c r="B206" s="43" t="s">
        <v>584</v>
      </c>
      <c r="C206" s="44" t="s">
        <v>591</v>
      </c>
      <c r="D206" s="44"/>
      <c r="E206" s="44"/>
      <c r="F206" s="44"/>
      <c r="G206" s="45"/>
    </row>
    <row r="207" spans="1:7" x14ac:dyDescent="0.25">
      <c r="A207" s="41" t="s">
        <v>592</v>
      </c>
      <c r="B207" s="41"/>
      <c r="C207" s="42">
        <v>6</v>
      </c>
      <c r="D207" s="42"/>
      <c r="E207" s="42"/>
      <c r="F207" s="42"/>
      <c r="G207" s="42">
        <f>PRODUCT(C207:F207)</f>
        <v>6</v>
      </c>
    </row>
    <row r="208" spans="1:7" x14ac:dyDescent="0.25">
      <c r="A208" s="41" t="s">
        <v>593</v>
      </c>
      <c r="B208" s="41"/>
      <c r="C208" s="42">
        <v>8</v>
      </c>
      <c r="D208" s="42"/>
      <c r="E208" s="42"/>
      <c r="F208" s="42"/>
      <c r="G208" s="42">
        <f>PRODUCT(C208:F208)</f>
        <v>8</v>
      </c>
    </row>
    <row r="210" spans="1:7" ht="45" customHeight="1" x14ac:dyDescent="0.25">
      <c r="A210" s="38" t="s">
        <v>624</v>
      </c>
      <c r="B210" s="38" t="s">
        <v>581</v>
      </c>
      <c r="C210" s="38" t="s">
        <v>71</v>
      </c>
      <c r="D210" s="39" t="s">
        <v>34</v>
      </c>
      <c r="E210" s="10" t="s">
        <v>72</v>
      </c>
      <c r="F210" s="10" t="s">
        <v>72</v>
      </c>
      <c r="G210" s="40">
        <f>SUM(G211:G212)</f>
        <v>8</v>
      </c>
    </row>
    <row r="211" spans="1:7" x14ac:dyDescent="0.25">
      <c r="A211" s="43" t="s">
        <v>606</v>
      </c>
      <c r="B211" s="43" t="s">
        <v>584</v>
      </c>
      <c r="C211" s="44" t="s">
        <v>591</v>
      </c>
      <c r="D211" s="44"/>
      <c r="E211" s="44"/>
      <c r="F211" s="44"/>
      <c r="G211" s="45"/>
    </row>
    <row r="212" spans="1:7" x14ac:dyDescent="0.25">
      <c r="A212" s="41" t="s">
        <v>592</v>
      </c>
      <c r="B212" s="41"/>
      <c r="C212" s="42">
        <v>8</v>
      </c>
      <c r="D212" s="42"/>
      <c r="E212" s="42"/>
      <c r="F212" s="42"/>
      <c r="G212" s="42">
        <f>PRODUCT(C212:F212)</f>
        <v>8</v>
      </c>
    </row>
    <row r="214" spans="1:7" ht="45" customHeight="1" x14ac:dyDescent="0.25">
      <c r="A214" s="38" t="s">
        <v>625</v>
      </c>
      <c r="B214" s="38" t="s">
        <v>581</v>
      </c>
      <c r="C214" s="38" t="s">
        <v>73</v>
      </c>
      <c r="D214" s="39" t="s">
        <v>34</v>
      </c>
      <c r="E214" s="10" t="s">
        <v>74</v>
      </c>
      <c r="F214" s="10" t="s">
        <v>74</v>
      </c>
      <c r="G214" s="40">
        <f>SUM(G215:G217)</f>
        <v>226.8</v>
      </c>
    </row>
    <row r="215" spans="1:7" x14ac:dyDescent="0.25">
      <c r="A215" s="43"/>
      <c r="B215" s="43" t="s">
        <v>584</v>
      </c>
      <c r="C215" s="44" t="s">
        <v>585</v>
      </c>
      <c r="D215" s="44" t="s">
        <v>591</v>
      </c>
      <c r="E215" s="44"/>
      <c r="F215" s="44"/>
      <c r="G215" s="45"/>
    </row>
    <row r="216" spans="1:7" x14ac:dyDescent="0.25">
      <c r="A216" s="41" t="s">
        <v>586</v>
      </c>
      <c r="B216" s="41"/>
      <c r="C216" s="42">
        <v>60</v>
      </c>
      <c r="D216" s="42">
        <v>1.8</v>
      </c>
      <c r="E216" s="42">
        <v>2</v>
      </c>
      <c r="F216" s="42"/>
      <c r="G216" s="42">
        <f>PRODUCT(C216:F216)</f>
        <v>216</v>
      </c>
    </row>
    <row r="217" spans="1:7" x14ac:dyDescent="0.25">
      <c r="A217" s="41" t="s">
        <v>587</v>
      </c>
      <c r="B217" s="41"/>
      <c r="C217" s="42">
        <v>3</v>
      </c>
      <c r="D217" s="42">
        <v>1.8</v>
      </c>
      <c r="E217" s="42">
        <v>2</v>
      </c>
      <c r="F217" s="42"/>
      <c r="G217" s="42">
        <f>PRODUCT(C217:F217)</f>
        <v>10.8</v>
      </c>
    </row>
    <row r="219" spans="1:7" x14ac:dyDescent="0.25">
      <c r="B219" t="s">
        <v>579</v>
      </c>
      <c r="C219" s="36" t="s">
        <v>5</v>
      </c>
      <c r="D219" s="37" t="s">
        <v>6</v>
      </c>
      <c r="E219" s="36" t="s">
        <v>7</v>
      </c>
    </row>
    <row r="220" spans="1:7" x14ac:dyDescent="0.25">
      <c r="B220" t="s">
        <v>579</v>
      </c>
      <c r="C220" s="36" t="s">
        <v>8</v>
      </c>
      <c r="D220" s="37" t="s">
        <v>28</v>
      </c>
      <c r="E220" s="36" t="s">
        <v>29</v>
      </c>
    </row>
    <row r="221" spans="1:7" x14ac:dyDescent="0.25">
      <c r="B221" t="s">
        <v>579</v>
      </c>
      <c r="C221" s="36" t="s">
        <v>30</v>
      </c>
      <c r="D221" s="37" t="s">
        <v>28</v>
      </c>
      <c r="E221" s="36" t="s">
        <v>75</v>
      </c>
    </row>
    <row r="223" spans="1:7" ht="45" customHeight="1" x14ac:dyDescent="0.25">
      <c r="A223" s="38" t="s">
        <v>626</v>
      </c>
      <c r="B223" s="38" t="s">
        <v>581</v>
      </c>
      <c r="C223" s="38" t="s">
        <v>77</v>
      </c>
      <c r="D223" s="39" t="s">
        <v>22</v>
      </c>
      <c r="E223" s="10" t="s">
        <v>627</v>
      </c>
      <c r="F223" s="10" t="s">
        <v>627</v>
      </c>
      <c r="G223" s="40">
        <f>SUM(G224:G234)</f>
        <v>60</v>
      </c>
    </row>
    <row r="224" spans="1:7" x14ac:dyDescent="0.25">
      <c r="A224" s="41" t="s">
        <v>628</v>
      </c>
      <c r="B224" s="41"/>
      <c r="C224" s="42">
        <v>10</v>
      </c>
      <c r="D224" s="42"/>
      <c r="E224" s="42"/>
      <c r="F224" s="42"/>
      <c r="G224" s="42">
        <f t="shared" ref="G224:G234" si="14">PRODUCT(C224:F224)</f>
        <v>10</v>
      </c>
    </row>
    <row r="225" spans="1:7" x14ac:dyDescent="0.25">
      <c r="A225" s="41" t="s">
        <v>629</v>
      </c>
      <c r="B225" s="41"/>
      <c r="C225" s="42">
        <v>10</v>
      </c>
      <c r="D225" s="42"/>
      <c r="E225" s="42"/>
      <c r="F225" s="42"/>
      <c r="G225" s="42">
        <f t="shared" si="14"/>
        <v>10</v>
      </c>
    </row>
    <row r="226" spans="1:7" x14ac:dyDescent="0.25">
      <c r="A226" s="41" t="s">
        <v>593</v>
      </c>
      <c r="B226" s="41"/>
      <c r="C226" s="42">
        <v>8</v>
      </c>
      <c r="D226" s="42"/>
      <c r="E226" s="42"/>
      <c r="F226" s="42"/>
      <c r="G226" s="42">
        <f t="shared" si="14"/>
        <v>8</v>
      </c>
    </row>
    <row r="227" spans="1:7" x14ac:dyDescent="0.25">
      <c r="A227" s="41" t="s">
        <v>630</v>
      </c>
      <c r="B227" s="41"/>
      <c r="C227" s="42">
        <v>5</v>
      </c>
      <c r="D227" s="42"/>
      <c r="E227" s="42"/>
      <c r="F227" s="42"/>
      <c r="G227" s="42">
        <f t="shared" si="14"/>
        <v>5</v>
      </c>
    </row>
    <row r="228" spans="1:7" x14ac:dyDescent="0.25">
      <c r="A228" s="41" t="s">
        <v>631</v>
      </c>
      <c r="B228" s="41"/>
      <c r="C228" s="42">
        <v>5</v>
      </c>
      <c r="D228" s="42"/>
      <c r="E228" s="42"/>
      <c r="F228" s="42"/>
      <c r="G228" s="42">
        <f t="shared" si="14"/>
        <v>5</v>
      </c>
    </row>
    <row r="229" spans="1:7" x14ac:dyDescent="0.25">
      <c r="A229" s="41" t="s">
        <v>595</v>
      </c>
      <c r="B229" s="41"/>
      <c r="C229" s="42">
        <v>6</v>
      </c>
      <c r="D229" s="42"/>
      <c r="E229" s="42"/>
      <c r="F229" s="42"/>
      <c r="G229" s="42">
        <f t="shared" si="14"/>
        <v>6</v>
      </c>
    </row>
    <row r="230" spans="1:7" x14ac:dyDescent="0.25">
      <c r="A230" s="41" t="s">
        <v>596</v>
      </c>
      <c r="B230" s="41"/>
      <c r="C230" s="42">
        <v>6</v>
      </c>
      <c r="D230" s="42"/>
      <c r="E230" s="42"/>
      <c r="F230" s="42"/>
      <c r="G230" s="42">
        <f t="shared" si="14"/>
        <v>6</v>
      </c>
    </row>
    <row r="231" spans="1:7" x14ac:dyDescent="0.25">
      <c r="A231" s="41" t="s">
        <v>597</v>
      </c>
      <c r="B231" s="41"/>
      <c r="C231" s="42">
        <v>4</v>
      </c>
      <c r="D231" s="42"/>
      <c r="E231" s="42"/>
      <c r="F231" s="42"/>
      <c r="G231" s="42">
        <f t="shared" si="14"/>
        <v>4</v>
      </c>
    </row>
    <row r="232" spans="1:7" x14ac:dyDescent="0.25">
      <c r="A232" s="41" t="s">
        <v>598</v>
      </c>
      <c r="B232" s="41"/>
      <c r="C232" s="42">
        <v>4</v>
      </c>
      <c r="D232" s="42"/>
      <c r="E232" s="42"/>
      <c r="F232" s="42"/>
      <c r="G232" s="42">
        <f t="shared" si="14"/>
        <v>4</v>
      </c>
    </row>
    <row r="233" spans="1:7" x14ac:dyDescent="0.25">
      <c r="A233" s="41" t="s">
        <v>632</v>
      </c>
      <c r="B233" s="41"/>
      <c r="C233" s="42">
        <v>1</v>
      </c>
      <c r="D233" s="42"/>
      <c r="E233" s="42"/>
      <c r="F233" s="42"/>
      <c r="G233" s="42">
        <f t="shared" si="14"/>
        <v>1</v>
      </c>
    </row>
    <row r="234" spans="1:7" x14ac:dyDescent="0.25">
      <c r="A234" s="41" t="s">
        <v>633</v>
      </c>
      <c r="B234" s="41"/>
      <c r="C234" s="42">
        <v>1</v>
      </c>
      <c r="D234" s="42"/>
      <c r="E234" s="42"/>
      <c r="F234" s="42"/>
      <c r="G234" s="42">
        <f t="shared" si="14"/>
        <v>1</v>
      </c>
    </row>
    <row r="236" spans="1:7" ht="45" customHeight="1" x14ac:dyDescent="0.25">
      <c r="A236" s="38" t="s">
        <v>634</v>
      </c>
      <c r="B236" s="38" t="s">
        <v>581</v>
      </c>
      <c r="C236" s="38" t="s">
        <v>79</v>
      </c>
      <c r="D236" s="39" t="s">
        <v>22</v>
      </c>
      <c r="E236" s="10" t="s">
        <v>635</v>
      </c>
      <c r="F236" s="10" t="s">
        <v>635</v>
      </c>
      <c r="G236" s="40">
        <f>SUM(G237:G239)</f>
        <v>3</v>
      </c>
    </row>
    <row r="237" spans="1:7" x14ac:dyDescent="0.25">
      <c r="A237" s="41" t="s">
        <v>628</v>
      </c>
      <c r="B237" s="41"/>
      <c r="C237" s="42">
        <v>1</v>
      </c>
      <c r="D237" s="42"/>
      <c r="E237" s="42"/>
      <c r="F237" s="42"/>
      <c r="G237" s="42">
        <f>PRODUCT(C237:F237)</f>
        <v>1</v>
      </c>
    </row>
    <row r="238" spans="1:7" x14ac:dyDescent="0.25">
      <c r="A238" s="41" t="s">
        <v>629</v>
      </c>
      <c r="B238" s="41"/>
      <c r="C238" s="42">
        <v>1</v>
      </c>
      <c r="D238" s="42"/>
      <c r="E238" s="42"/>
      <c r="F238" s="42"/>
      <c r="G238" s="42">
        <f>PRODUCT(C238:F238)</f>
        <v>1</v>
      </c>
    </row>
    <row r="239" spans="1:7" x14ac:dyDescent="0.25">
      <c r="A239" s="41" t="s">
        <v>597</v>
      </c>
      <c r="B239" s="41"/>
      <c r="C239" s="42">
        <v>1</v>
      </c>
      <c r="D239" s="42"/>
      <c r="E239" s="42"/>
      <c r="F239" s="42"/>
      <c r="G239" s="42">
        <f>PRODUCT(C239:F239)</f>
        <v>1</v>
      </c>
    </row>
    <row r="241" spans="1:7" ht="45" customHeight="1" x14ac:dyDescent="0.25">
      <c r="A241" s="38" t="s">
        <v>636</v>
      </c>
      <c r="B241" s="38" t="s">
        <v>581</v>
      </c>
      <c r="C241" s="38" t="s">
        <v>81</v>
      </c>
      <c r="D241" s="39" t="s">
        <v>22</v>
      </c>
      <c r="E241" s="10" t="s">
        <v>637</v>
      </c>
      <c r="F241" s="10" t="s">
        <v>637</v>
      </c>
      <c r="G241" s="40">
        <f>SUM(G242:G244)</f>
        <v>3</v>
      </c>
    </row>
    <row r="242" spans="1:7" x14ac:dyDescent="0.25">
      <c r="A242" s="41" t="s">
        <v>628</v>
      </c>
      <c r="B242" s="41"/>
      <c r="C242" s="42">
        <v>1</v>
      </c>
      <c r="D242" s="42"/>
      <c r="E242" s="42"/>
      <c r="F242" s="42"/>
      <c r="G242" s="42">
        <f>PRODUCT(C242:F242)</f>
        <v>1</v>
      </c>
    </row>
    <row r="243" spans="1:7" x14ac:dyDescent="0.25">
      <c r="A243" s="41" t="s">
        <v>629</v>
      </c>
      <c r="B243" s="41"/>
      <c r="C243" s="42">
        <v>1</v>
      </c>
      <c r="D243" s="42"/>
      <c r="E243" s="42"/>
      <c r="F243" s="42"/>
      <c r="G243" s="42">
        <f>PRODUCT(C243:F243)</f>
        <v>1</v>
      </c>
    </row>
    <row r="244" spans="1:7" x14ac:dyDescent="0.25">
      <c r="A244" s="41" t="s">
        <v>597</v>
      </c>
      <c r="B244" s="41"/>
      <c r="C244" s="42">
        <v>1</v>
      </c>
      <c r="D244" s="42"/>
      <c r="E244" s="42"/>
      <c r="F244" s="42"/>
      <c r="G244" s="42">
        <f>PRODUCT(C244:F244)</f>
        <v>1</v>
      </c>
    </row>
    <row r="246" spans="1:7" ht="45" customHeight="1" x14ac:dyDescent="0.25">
      <c r="A246" s="38" t="s">
        <v>638</v>
      </c>
      <c r="B246" s="38" t="s">
        <v>581</v>
      </c>
      <c r="C246" s="38" t="s">
        <v>83</v>
      </c>
      <c r="D246" s="39" t="s">
        <v>22</v>
      </c>
      <c r="E246" s="10" t="s">
        <v>639</v>
      </c>
      <c r="F246" s="10" t="s">
        <v>639</v>
      </c>
      <c r="G246" s="40">
        <f>SUM(G247:G249)</f>
        <v>3</v>
      </c>
    </row>
    <row r="247" spans="1:7" x14ac:dyDescent="0.25">
      <c r="A247" s="41" t="s">
        <v>628</v>
      </c>
      <c r="B247" s="41"/>
      <c r="C247" s="42">
        <v>1</v>
      </c>
      <c r="D247" s="42"/>
      <c r="E247" s="42"/>
      <c r="F247" s="42"/>
      <c r="G247" s="42">
        <f>PRODUCT(C247:F247)</f>
        <v>1</v>
      </c>
    </row>
    <row r="248" spans="1:7" x14ac:dyDescent="0.25">
      <c r="A248" s="41" t="s">
        <v>629</v>
      </c>
      <c r="B248" s="41"/>
      <c r="C248" s="42">
        <v>1</v>
      </c>
      <c r="D248" s="42"/>
      <c r="E248" s="42"/>
      <c r="F248" s="42"/>
      <c r="G248" s="42">
        <f>PRODUCT(C248:F248)</f>
        <v>1</v>
      </c>
    </row>
    <row r="249" spans="1:7" x14ac:dyDescent="0.25">
      <c r="A249" s="41" t="s">
        <v>597</v>
      </c>
      <c r="B249" s="41"/>
      <c r="C249" s="42">
        <v>1</v>
      </c>
      <c r="D249" s="42"/>
      <c r="E249" s="42"/>
      <c r="F249" s="42"/>
      <c r="G249" s="42">
        <f>PRODUCT(C249:F249)</f>
        <v>1</v>
      </c>
    </row>
    <row r="251" spans="1:7" ht="45" customHeight="1" x14ac:dyDescent="0.25">
      <c r="A251" s="38" t="s">
        <v>640</v>
      </c>
      <c r="B251" s="38" t="s">
        <v>581</v>
      </c>
      <c r="C251" s="38" t="s">
        <v>85</v>
      </c>
      <c r="D251" s="39" t="s">
        <v>22</v>
      </c>
      <c r="E251" s="10" t="s">
        <v>641</v>
      </c>
      <c r="F251" s="10" t="s">
        <v>641</v>
      </c>
      <c r="G251" s="40">
        <f>SUM(G252:G254)</f>
        <v>3</v>
      </c>
    </row>
    <row r="252" spans="1:7" x14ac:dyDescent="0.25">
      <c r="A252" s="41" t="s">
        <v>628</v>
      </c>
      <c r="B252" s="41"/>
      <c r="C252" s="42">
        <v>1</v>
      </c>
      <c r="D252" s="42"/>
      <c r="E252" s="42"/>
      <c r="F252" s="42"/>
      <c r="G252" s="42">
        <f>PRODUCT(C252:F252)</f>
        <v>1</v>
      </c>
    </row>
    <row r="253" spans="1:7" x14ac:dyDescent="0.25">
      <c r="A253" s="41" t="s">
        <v>629</v>
      </c>
      <c r="B253" s="41"/>
      <c r="C253" s="42">
        <v>1</v>
      </c>
      <c r="D253" s="42"/>
      <c r="E253" s="42"/>
      <c r="F253" s="42"/>
      <c r="G253" s="42">
        <f>PRODUCT(C253:F253)</f>
        <v>1</v>
      </c>
    </row>
    <row r="254" spans="1:7" x14ac:dyDescent="0.25">
      <c r="A254" s="41" t="s">
        <v>597</v>
      </c>
      <c r="B254" s="41"/>
      <c r="C254" s="42">
        <v>1</v>
      </c>
      <c r="D254" s="42"/>
      <c r="E254" s="42"/>
      <c r="F254" s="42"/>
      <c r="G254" s="42">
        <f>PRODUCT(C254:F254)</f>
        <v>1</v>
      </c>
    </row>
    <row r="256" spans="1:7" ht="45" customHeight="1" x14ac:dyDescent="0.25">
      <c r="A256" s="38" t="s">
        <v>642</v>
      </c>
      <c r="B256" s="38" t="s">
        <v>581</v>
      </c>
      <c r="C256" s="38" t="s">
        <v>87</v>
      </c>
      <c r="D256" s="39" t="s">
        <v>22</v>
      </c>
      <c r="E256" s="10" t="s">
        <v>643</v>
      </c>
      <c r="F256" s="10" t="s">
        <v>643</v>
      </c>
      <c r="G256" s="40">
        <f>SUM(G257:G259)</f>
        <v>3</v>
      </c>
    </row>
    <row r="257" spans="1:7" x14ac:dyDescent="0.25">
      <c r="A257" s="41" t="s">
        <v>628</v>
      </c>
      <c r="B257" s="41"/>
      <c r="C257" s="42">
        <v>1</v>
      </c>
      <c r="D257" s="42"/>
      <c r="E257" s="42"/>
      <c r="F257" s="42"/>
      <c r="G257" s="42">
        <f>PRODUCT(C257:F257)</f>
        <v>1</v>
      </c>
    </row>
    <row r="258" spans="1:7" x14ac:dyDescent="0.25">
      <c r="A258" s="41" t="s">
        <v>629</v>
      </c>
      <c r="B258" s="41"/>
      <c r="C258" s="42">
        <v>1</v>
      </c>
      <c r="D258" s="42"/>
      <c r="E258" s="42"/>
      <c r="F258" s="42"/>
      <c r="G258" s="42">
        <f>PRODUCT(C258:F258)</f>
        <v>1</v>
      </c>
    </row>
    <row r="259" spans="1:7" x14ac:dyDescent="0.25">
      <c r="A259" s="41" t="s">
        <v>597</v>
      </c>
      <c r="B259" s="41"/>
      <c r="C259" s="42">
        <v>1</v>
      </c>
      <c r="D259" s="42"/>
      <c r="E259" s="42"/>
      <c r="F259" s="42"/>
      <c r="G259" s="42">
        <f>PRODUCT(C259:F259)</f>
        <v>1</v>
      </c>
    </row>
    <row r="261" spans="1:7" x14ac:dyDescent="0.25">
      <c r="B261" t="s">
        <v>579</v>
      </c>
      <c r="C261" s="36" t="s">
        <v>5</v>
      </c>
      <c r="D261" s="37" t="s">
        <v>6</v>
      </c>
      <c r="E261" s="36" t="s">
        <v>7</v>
      </c>
    </row>
    <row r="262" spans="1:7" x14ac:dyDescent="0.25">
      <c r="B262" t="s">
        <v>579</v>
      </c>
      <c r="C262" s="36" t="s">
        <v>8</v>
      </c>
      <c r="D262" s="37" t="s">
        <v>28</v>
      </c>
      <c r="E262" s="36" t="s">
        <v>29</v>
      </c>
    </row>
    <row r="263" spans="1:7" x14ac:dyDescent="0.25">
      <c r="B263" t="s">
        <v>579</v>
      </c>
      <c r="C263" s="36" t="s">
        <v>30</v>
      </c>
      <c r="D263" s="37" t="s">
        <v>89</v>
      </c>
      <c r="E263" s="36" t="s">
        <v>90</v>
      </c>
    </row>
    <row r="265" spans="1:7" ht="45" customHeight="1" x14ac:dyDescent="0.25">
      <c r="A265" s="38" t="s">
        <v>644</v>
      </c>
      <c r="B265" s="38" t="s">
        <v>581</v>
      </c>
      <c r="C265" s="38" t="s">
        <v>92</v>
      </c>
      <c r="D265" s="39" t="s">
        <v>22</v>
      </c>
      <c r="E265" s="10" t="s">
        <v>93</v>
      </c>
      <c r="F265" s="10" t="s">
        <v>93</v>
      </c>
      <c r="G265" s="40">
        <f>SUM(G266:G267)</f>
        <v>28</v>
      </c>
    </row>
    <row r="266" spans="1:7" x14ac:dyDescent="0.25">
      <c r="A266" s="41" t="s">
        <v>606</v>
      </c>
      <c r="B266" s="41"/>
      <c r="C266" s="42">
        <v>7</v>
      </c>
      <c r="D266" s="42"/>
      <c r="E266" s="42"/>
      <c r="F266" s="42"/>
      <c r="G266" s="42">
        <f>PRODUCT(C266:F266)</f>
        <v>7</v>
      </c>
    </row>
    <row r="267" spans="1:7" x14ac:dyDescent="0.25">
      <c r="A267" s="41" t="s">
        <v>607</v>
      </c>
      <c r="B267" s="41"/>
      <c r="C267" s="42">
        <v>21</v>
      </c>
      <c r="D267" s="42"/>
      <c r="E267" s="42"/>
      <c r="F267" s="42"/>
      <c r="G267" s="42">
        <f>PRODUCT(C267:F267)</f>
        <v>21</v>
      </c>
    </row>
    <row r="269" spans="1:7" ht="45" customHeight="1" x14ac:dyDescent="0.25">
      <c r="A269" s="38" t="s">
        <v>645</v>
      </c>
      <c r="B269" s="38" t="s">
        <v>581</v>
      </c>
      <c r="C269" s="38" t="s">
        <v>94</v>
      </c>
      <c r="D269" s="39" t="s">
        <v>22</v>
      </c>
      <c r="E269" s="10" t="s">
        <v>95</v>
      </c>
      <c r="F269" s="10" t="s">
        <v>95</v>
      </c>
      <c r="G269" s="40">
        <f>SUM(G270:G273)</f>
        <v>140</v>
      </c>
    </row>
    <row r="270" spans="1:7" x14ac:dyDescent="0.25">
      <c r="A270" s="41" t="s">
        <v>590</v>
      </c>
      <c r="B270" s="41"/>
      <c r="C270" s="42">
        <v>7</v>
      </c>
      <c r="D270" s="42"/>
      <c r="E270" s="42"/>
      <c r="F270" s="42"/>
      <c r="G270" s="42">
        <f>PRODUCT(C270:F270)</f>
        <v>7</v>
      </c>
    </row>
    <row r="271" spans="1:7" x14ac:dyDescent="0.25">
      <c r="A271" s="41" t="s">
        <v>606</v>
      </c>
      <c r="B271" s="41"/>
      <c r="C271" s="42">
        <v>3</v>
      </c>
      <c r="D271" s="42"/>
      <c r="E271" s="42"/>
      <c r="F271" s="42"/>
      <c r="G271" s="42">
        <f>PRODUCT(C271:F271)</f>
        <v>3</v>
      </c>
    </row>
    <row r="272" spans="1:7" x14ac:dyDescent="0.25">
      <c r="A272" s="41" t="s">
        <v>607</v>
      </c>
      <c r="B272" s="41"/>
      <c r="C272" s="42">
        <v>4</v>
      </c>
      <c r="D272" s="42"/>
      <c r="E272" s="42"/>
      <c r="F272" s="42"/>
      <c r="G272" s="42">
        <f>PRODUCT(C272:F272)</f>
        <v>4</v>
      </c>
    </row>
    <row r="273" spans="1:7" x14ac:dyDescent="0.25">
      <c r="A273" s="41" t="s">
        <v>646</v>
      </c>
      <c r="B273" s="41"/>
      <c r="C273" s="42">
        <v>63</v>
      </c>
      <c r="D273" s="42">
        <v>2</v>
      </c>
      <c r="E273" s="42"/>
      <c r="F273" s="42"/>
      <c r="G273" s="42">
        <f>PRODUCT(C273:F273)</f>
        <v>126</v>
      </c>
    </row>
    <row r="275" spans="1:7" ht="45" customHeight="1" x14ac:dyDescent="0.25">
      <c r="A275" s="38" t="s">
        <v>647</v>
      </c>
      <c r="B275" s="38" t="s">
        <v>581</v>
      </c>
      <c r="C275" s="38" t="s">
        <v>96</v>
      </c>
      <c r="D275" s="39" t="s">
        <v>22</v>
      </c>
      <c r="E275" s="10" t="s">
        <v>97</v>
      </c>
      <c r="F275" s="10" t="s">
        <v>97</v>
      </c>
      <c r="G275" s="40">
        <f>SUM(G276:G276)</f>
        <v>9</v>
      </c>
    </row>
    <row r="276" spans="1:7" x14ac:dyDescent="0.25">
      <c r="A276" s="41" t="s">
        <v>606</v>
      </c>
      <c r="B276" s="41"/>
      <c r="C276" s="42">
        <v>9</v>
      </c>
      <c r="D276" s="42"/>
      <c r="E276" s="42"/>
      <c r="F276" s="42"/>
      <c r="G276" s="42">
        <f>PRODUCT(C276:F276)</f>
        <v>9</v>
      </c>
    </row>
    <row r="278" spans="1:7" ht="45" customHeight="1" x14ac:dyDescent="0.25">
      <c r="A278" s="38" t="s">
        <v>648</v>
      </c>
      <c r="B278" s="38" t="s">
        <v>581</v>
      </c>
      <c r="C278" s="38" t="s">
        <v>98</v>
      </c>
      <c r="D278" s="39" t="s">
        <v>22</v>
      </c>
      <c r="E278" s="10" t="s">
        <v>99</v>
      </c>
      <c r="F278" s="10" t="s">
        <v>99</v>
      </c>
      <c r="G278" s="40">
        <f>SUM(G279:G280)</f>
        <v>10</v>
      </c>
    </row>
    <row r="279" spans="1:7" x14ac:dyDescent="0.25">
      <c r="A279" s="41" t="s">
        <v>590</v>
      </c>
      <c r="B279" s="41"/>
      <c r="C279" s="42">
        <v>8</v>
      </c>
      <c r="D279" s="42"/>
      <c r="E279" s="42"/>
      <c r="F279" s="42"/>
      <c r="G279" s="42">
        <f>PRODUCT(C279:F279)</f>
        <v>8</v>
      </c>
    </row>
    <row r="280" spans="1:7" x14ac:dyDescent="0.25">
      <c r="A280" s="41" t="s">
        <v>606</v>
      </c>
      <c r="B280" s="41"/>
      <c r="C280" s="42">
        <v>2</v>
      </c>
      <c r="D280" s="42"/>
      <c r="E280" s="42"/>
      <c r="F280" s="42"/>
      <c r="G280" s="42">
        <f>PRODUCT(C280:F280)</f>
        <v>2</v>
      </c>
    </row>
    <row r="282" spans="1:7" ht="45" customHeight="1" x14ac:dyDescent="0.25">
      <c r="A282" s="38" t="s">
        <v>649</v>
      </c>
      <c r="B282" s="38" t="s">
        <v>581</v>
      </c>
      <c r="C282" s="38" t="s">
        <v>100</v>
      </c>
      <c r="D282" s="39" t="s">
        <v>22</v>
      </c>
      <c r="E282" s="10" t="s">
        <v>101</v>
      </c>
      <c r="F282" s="10" t="s">
        <v>101</v>
      </c>
      <c r="G282" s="40">
        <f>SUM(G283:G284)</f>
        <v>10</v>
      </c>
    </row>
    <row r="283" spans="1:7" x14ac:dyDescent="0.25">
      <c r="A283" s="41" t="s">
        <v>590</v>
      </c>
      <c r="B283" s="41"/>
      <c r="C283" s="42">
        <v>6</v>
      </c>
      <c r="D283" s="42"/>
      <c r="E283" s="42"/>
      <c r="F283" s="42"/>
      <c r="G283" s="42">
        <f>PRODUCT(C283:F283)</f>
        <v>6</v>
      </c>
    </row>
    <row r="284" spans="1:7" x14ac:dyDescent="0.25">
      <c r="A284" s="41" t="s">
        <v>606</v>
      </c>
      <c r="B284" s="41"/>
      <c r="C284" s="42">
        <v>4</v>
      </c>
      <c r="D284" s="42"/>
      <c r="E284" s="42"/>
      <c r="F284" s="42"/>
      <c r="G284" s="42">
        <f>PRODUCT(C284:F284)</f>
        <v>4</v>
      </c>
    </row>
    <row r="286" spans="1:7" ht="45" customHeight="1" x14ac:dyDescent="0.25">
      <c r="A286" s="38" t="s">
        <v>650</v>
      </c>
      <c r="B286" s="38" t="s">
        <v>581</v>
      </c>
      <c r="C286" s="38" t="s">
        <v>102</v>
      </c>
      <c r="D286" s="39" t="s">
        <v>22</v>
      </c>
      <c r="E286" s="10" t="s">
        <v>103</v>
      </c>
      <c r="F286" s="10" t="s">
        <v>103</v>
      </c>
      <c r="G286" s="40">
        <f>SUM(G287:G287)</f>
        <v>4</v>
      </c>
    </row>
    <row r="287" spans="1:7" x14ac:dyDescent="0.25">
      <c r="A287" s="41" t="s">
        <v>590</v>
      </c>
      <c r="B287" s="41"/>
      <c r="C287" s="42">
        <v>4</v>
      </c>
      <c r="D287" s="42"/>
      <c r="E287" s="42"/>
      <c r="F287" s="42"/>
      <c r="G287" s="42">
        <f>PRODUCT(C287:F287)</f>
        <v>4</v>
      </c>
    </row>
    <row r="289" spans="1:7" ht="45" customHeight="1" x14ac:dyDescent="0.25">
      <c r="A289" s="38" t="s">
        <v>651</v>
      </c>
      <c r="B289" s="38" t="s">
        <v>581</v>
      </c>
      <c r="C289" s="38" t="s">
        <v>104</v>
      </c>
      <c r="D289" s="39" t="s">
        <v>22</v>
      </c>
      <c r="E289" s="10" t="s">
        <v>105</v>
      </c>
      <c r="F289" s="10" t="s">
        <v>105</v>
      </c>
      <c r="G289" s="40">
        <f>SUM(G290:G291)</f>
        <v>11</v>
      </c>
    </row>
    <row r="290" spans="1:7" x14ac:dyDescent="0.25">
      <c r="A290" s="41" t="s">
        <v>606</v>
      </c>
      <c r="B290" s="41"/>
      <c r="C290" s="42">
        <v>2</v>
      </c>
      <c r="D290" s="42"/>
      <c r="E290" s="42"/>
      <c r="F290" s="42"/>
      <c r="G290" s="42">
        <f>PRODUCT(C290:F290)</f>
        <v>2</v>
      </c>
    </row>
    <row r="291" spans="1:7" x14ac:dyDescent="0.25">
      <c r="A291" s="41" t="s">
        <v>607</v>
      </c>
      <c r="B291" s="41"/>
      <c r="C291" s="42">
        <v>9</v>
      </c>
      <c r="D291" s="42"/>
      <c r="E291" s="42"/>
      <c r="F291" s="42"/>
      <c r="G291" s="42">
        <f>PRODUCT(C291:F291)</f>
        <v>9</v>
      </c>
    </row>
    <row r="293" spans="1:7" ht="45" customHeight="1" x14ac:dyDescent="0.25">
      <c r="A293" s="38" t="s">
        <v>652</v>
      </c>
      <c r="B293" s="38" t="s">
        <v>581</v>
      </c>
      <c r="C293" s="38" t="s">
        <v>106</v>
      </c>
      <c r="D293" s="39" t="s">
        <v>22</v>
      </c>
      <c r="E293" s="10" t="s">
        <v>107</v>
      </c>
      <c r="F293" s="10" t="s">
        <v>107</v>
      </c>
      <c r="G293" s="40">
        <f>SUM(G294:G296)</f>
        <v>5</v>
      </c>
    </row>
    <row r="294" spans="1:7" x14ac:dyDescent="0.25">
      <c r="A294" s="41" t="s">
        <v>590</v>
      </c>
      <c r="B294" s="41"/>
      <c r="C294" s="42">
        <v>2</v>
      </c>
      <c r="D294" s="42"/>
      <c r="E294" s="42"/>
      <c r="F294" s="42"/>
      <c r="G294" s="42">
        <f>PRODUCT(C294:F294)</f>
        <v>2</v>
      </c>
    </row>
    <row r="295" spans="1:7" x14ac:dyDescent="0.25">
      <c r="A295" s="41" t="s">
        <v>606</v>
      </c>
      <c r="B295" s="41"/>
      <c r="C295" s="42">
        <v>1</v>
      </c>
      <c r="D295" s="42"/>
      <c r="E295" s="42"/>
      <c r="F295" s="42"/>
      <c r="G295" s="42">
        <f>PRODUCT(C295:F295)</f>
        <v>1</v>
      </c>
    </row>
    <row r="296" spans="1:7" x14ac:dyDescent="0.25">
      <c r="A296" s="41" t="s">
        <v>607</v>
      </c>
      <c r="B296" s="41"/>
      <c r="C296" s="42">
        <v>2</v>
      </c>
      <c r="D296" s="42"/>
      <c r="E296" s="42"/>
      <c r="F296" s="42"/>
      <c r="G296" s="42">
        <f>PRODUCT(C296:F296)</f>
        <v>2</v>
      </c>
    </row>
    <row r="298" spans="1:7" ht="45" customHeight="1" x14ac:dyDescent="0.25">
      <c r="A298" s="38" t="s">
        <v>653</v>
      </c>
      <c r="B298" s="38" t="s">
        <v>581</v>
      </c>
      <c r="C298" s="38" t="s">
        <v>108</v>
      </c>
      <c r="D298" s="39" t="s">
        <v>22</v>
      </c>
      <c r="E298" s="10" t="s">
        <v>109</v>
      </c>
      <c r="F298" s="10" t="s">
        <v>109</v>
      </c>
      <c r="G298" s="40">
        <f>SUM(G299:G299)</f>
        <v>5</v>
      </c>
    </row>
    <row r="299" spans="1:7" x14ac:dyDescent="0.25">
      <c r="A299" s="41" t="s">
        <v>606</v>
      </c>
      <c r="B299" s="41"/>
      <c r="C299" s="42">
        <v>5</v>
      </c>
      <c r="D299" s="42"/>
      <c r="E299" s="42"/>
      <c r="F299" s="42"/>
      <c r="G299" s="42">
        <f>PRODUCT(C299:F299)</f>
        <v>5</v>
      </c>
    </row>
    <row r="301" spans="1:7" ht="45" customHeight="1" x14ac:dyDescent="0.25">
      <c r="A301" s="38" t="s">
        <v>654</v>
      </c>
      <c r="B301" s="38" t="s">
        <v>581</v>
      </c>
      <c r="C301" s="38" t="s">
        <v>110</v>
      </c>
      <c r="D301" s="39" t="s">
        <v>22</v>
      </c>
      <c r="E301" s="10" t="s">
        <v>111</v>
      </c>
      <c r="F301" s="10" t="s">
        <v>111</v>
      </c>
      <c r="G301" s="40">
        <f>SUM(G302:G303)</f>
        <v>5</v>
      </c>
    </row>
    <row r="302" spans="1:7" x14ac:dyDescent="0.25">
      <c r="A302" s="41" t="s">
        <v>590</v>
      </c>
      <c r="B302" s="41"/>
      <c r="C302" s="42">
        <v>4</v>
      </c>
      <c r="D302" s="42"/>
      <c r="E302" s="42"/>
      <c r="F302" s="42"/>
      <c r="G302" s="42">
        <f>PRODUCT(C302:F302)</f>
        <v>4</v>
      </c>
    </row>
    <row r="303" spans="1:7" x14ac:dyDescent="0.25">
      <c r="A303" s="41" t="s">
        <v>606</v>
      </c>
      <c r="B303" s="41"/>
      <c r="C303" s="42">
        <v>1</v>
      </c>
      <c r="D303" s="42"/>
      <c r="E303" s="42"/>
      <c r="F303" s="42"/>
      <c r="G303" s="42">
        <f>PRODUCT(C303:F303)</f>
        <v>1</v>
      </c>
    </row>
    <row r="305" spans="1:7" ht="45" customHeight="1" x14ac:dyDescent="0.25">
      <c r="A305" s="38" t="s">
        <v>655</v>
      </c>
      <c r="B305" s="38" t="s">
        <v>581</v>
      </c>
      <c r="C305" s="38" t="s">
        <v>112</v>
      </c>
      <c r="D305" s="39" t="s">
        <v>22</v>
      </c>
      <c r="E305" s="10" t="s">
        <v>113</v>
      </c>
      <c r="F305" s="10" t="s">
        <v>113</v>
      </c>
      <c r="G305" s="40">
        <f>SUM(G306:G307)</f>
        <v>5</v>
      </c>
    </row>
    <row r="306" spans="1:7" x14ac:dyDescent="0.25">
      <c r="A306" s="41" t="s">
        <v>590</v>
      </c>
      <c r="B306" s="41"/>
      <c r="C306" s="42">
        <v>3</v>
      </c>
      <c r="D306" s="42"/>
      <c r="E306" s="42"/>
      <c r="F306" s="42"/>
      <c r="G306" s="42">
        <f>PRODUCT(C306:F306)</f>
        <v>3</v>
      </c>
    </row>
    <row r="307" spans="1:7" x14ac:dyDescent="0.25">
      <c r="A307" s="41" t="s">
        <v>606</v>
      </c>
      <c r="B307" s="41"/>
      <c r="C307" s="42">
        <v>2</v>
      </c>
      <c r="D307" s="42"/>
      <c r="E307" s="42"/>
      <c r="F307" s="42"/>
      <c r="G307" s="42">
        <f>PRODUCT(C307:F307)</f>
        <v>2</v>
      </c>
    </row>
    <row r="309" spans="1:7" ht="45" customHeight="1" x14ac:dyDescent="0.25">
      <c r="A309" s="38" t="s">
        <v>656</v>
      </c>
      <c r="B309" s="38" t="s">
        <v>581</v>
      </c>
      <c r="C309" s="38" t="s">
        <v>114</v>
      </c>
      <c r="D309" s="39" t="s">
        <v>22</v>
      </c>
      <c r="E309" s="10" t="s">
        <v>115</v>
      </c>
      <c r="F309" s="10" t="s">
        <v>115</v>
      </c>
      <c r="G309" s="40">
        <f>SUM(G310:G310)</f>
        <v>2</v>
      </c>
    </row>
    <row r="310" spans="1:7" x14ac:dyDescent="0.25">
      <c r="A310" s="41" t="s">
        <v>590</v>
      </c>
      <c r="B310" s="41"/>
      <c r="C310" s="42">
        <v>2</v>
      </c>
      <c r="D310" s="42"/>
      <c r="E310" s="42"/>
      <c r="F310" s="42"/>
      <c r="G310" s="42">
        <f>PRODUCT(C310:F310)</f>
        <v>2</v>
      </c>
    </row>
    <row r="312" spans="1:7" x14ac:dyDescent="0.25">
      <c r="B312" t="s">
        <v>579</v>
      </c>
      <c r="C312" s="36" t="s">
        <v>5</v>
      </c>
      <c r="D312" s="37" t="s">
        <v>6</v>
      </c>
      <c r="E312" s="36" t="s">
        <v>7</v>
      </c>
    </row>
    <row r="313" spans="1:7" x14ac:dyDescent="0.25">
      <c r="B313" t="s">
        <v>579</v>
      </c>
      <c r="C313" s="36" t="s">
        <v>8</v>
      </c>
      <c r="D313" s="37" t="s">
        <v>89</v>
      </c>
      <c r="E313" s="36" t="s">
        <v>116</v>
      </c>
    </row>
    <row r="315" spans="1:7" ht="45" customHeight="1" x14ac:dyDescent="0.25">
      <c r="A315" s="38" t="s">
        <v>657</v>
      </c>
      <c r="B315" s="38" t="s">
        <v>581</v>
      </c>
      <c r="C315" s="38" t="s">
        <v>120</v>
      </c>
      <c r="D315" s="39" t="s">
        <v>22</v>
      </c>
      <c r="E315" s="10" t="s">
        <v>121</v>
      </c>
      <c r="F315" s="10" t="s">
        <v>121</v>
      </c>
      <c r="G315" s="40">
        <f>SUM(G316:G317)</f>
        <v>63</v>
      </c>
    </row>
    <row r="316" spans="1:7" x14ac:dyDescent="0.25">
      <c r="A316" s="41" t="s">
        <v>586</v>
      </c>
      <c r="B316" s="41"/>
      <c r="C316" s="42">
        <v>60</v>
      </c>
      <c r="D316" s="42"/>
      <c r="E316" s="42"/>
      <c r="F316" s="42"/>
      <c r="G316" s="42">
        <f>PRODUCT(C316:F316)</f>
        <v>60</v>
      </c>
    </row>
    <row r="317" spans="1:7" x14ac:dyDescent="0.25">
      <c r="A317" s="41" t="s">
        <v>587</v>
      </c>
      <c r="B317" s="41"/>
      <c r="C317" s="42">
        <v>3</v>
      </c>
      <c r="D317" s="42"/>
      <c r="E317" s="42"/>
      <c r="F317" s="42"/>
      <c r="G317" s="42">
        <f>PRODUCT(C317:F317)</f>
        <v>3</v>
      </c>
    </row>
    <row r="319" spans="1:7" ht="45" customHeight="1" x14ac:dyDescent="0.25">
      <c r="A319" s="38" t="s">
        <v>658</v>
      </c>
      <c r="B319" s="38" t="s">
        <v>581</v>
      </c>
      <c r="C319" s="38" t="s">
        <v>124</v>
      </c>
      <c r="D319" s="39" t="s">
        <v>19</v>
      </c>
      <c r="E319" s="10" t="s">
        <v>125</v>
      </c>
      <c r="F319" s="10" t="s">
        <v>125</v>
      </c>
      <c r="G319" s="40">
        <f>SUM(G320:G320)</f>
        <v>60</v>
      </c>
    </row>
    <row r="320" spans="1:7" x14ac:dyDescent="0.25">
      <c r="A320" s="41" t="s">
        <v>582</v>
      </c>
      <c r="B320" s="41"/>
      <c r="C320" s="42">
        <v>60</v>
      </c>
      <c r="D320" s="42"/>
      <c r="E320" s="42"/>
      <c r="F320" s="42"/>
      <c r="G320" s="42">
        <f>PRODUCT(C320:F320)</f>
        <v>60</v>
      </c>
    </row>
  </sheetData>
  <sheetProtection sheet="1"/>
  <mergeCells count="49">
    <mergeCell ref="E305:F305"/>
    <mergeCell ref="E309:F309"/>
    <mergeCell ref="E315:F315"/>
    <mergeCell ref="E319:F319"/>
    <mergeCell ref="E286:F286"/>
    <mergeCell ref="E289:F289"/>
    <mergeCell ref="E293:F293"/>
    <mergeCell ref="E298:F298"/>
    <mergeCell ref="E301:F301"/>
    <mergeCell ref="E265:F265"/>
    <mergeCell ref="E269:F269"/>
    <mergeCell ref="E275:F275"/>
    <mergeCell ref="E278:F278"/>
    <mergeCell ref="E282:F282"/>
    <mergeCell ref="E236:F236"/>
    <mergeCell ref="E241:F241"/>
    <mergeCell ref="E246:F246"/>
    <mergeCell ref="E251:F251"/>
    <mergeCell ref="E256:F256"/>
    <mergeCell ref="E196:F196"/>
    <mergeCell ref="E205:F205"/>
    <mergeCell ref="E210:F210"/>
    <mergeCell ref="E214:F214"/>
    <mergeCell ref="E223:F223"/>
    <mergeCell ref="E143:F143"/>
    <mergeCell ref="E153:F153"/>
    <mergeCell ref="E160:F160"/>
    <mergeCell ref="E164:F164"/>
    <mergeCell ref="E184:F184"/>
    <mergeCell ref="E104:F104"/>
    <mergeCell ref="E113:F113"/>
    <mergeCell ref="E118:F118"/>
    <mergeCell ref="E122:F122"/>
    <mergeCell ref="E133:F133"/>
    <mergeCell ref="E51:F51"/>
    <mergeCell ref="E61:F61"/>
    <mergeCell ref="E68:F68"/>
    <mergeCell ref="E72:F72"/>
    <mergeCell ref="E92:F92"/>
    <mergeCell ref="E13:F13"/>
    <mergeCell ref="E16:F16"/>
    <mergeCell ref="E21:F21"/>
    <mergeCell ref="E30:F30"/>
    <mergeCell ref="E41:F41"/>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Pons</cp:lastModifiedBy>
  <dcterms:created xsi:type="dcterms:W3CDTF">2025-07-31T15:01:11Z</dcterms:created>
  <dcterms:modified xsi:type="dcterms:W3CDTF">2025-07-31T15:02:38Z</dcterms:modified>
</cp:coreProperties>
</file>