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CONTRACTACIONS\GESTIO\EXPEDIENTS\EXPEDIENTS 2025\165-2025 SARHA Manteniment elevadors - 25566\1. PER PUBLICAR\"/>
    </mc:Choice>
  </mc:AlternateContent>
  <workbookProtection workbookAlgorithmName="SHA-512" workbookHashValue="d5yiXBfve2vcuFaZhiMZgSnKgxxiap4m2s3bZ8T/z9jlckv5SQDJAWIUtkSRjs7vBH+k2kJMfQRcHGTDORFu6Q==" workbookSaltValue="+IQUesZhD/GFTX/2Sdu0Cg==" workbookSpinCount="100000" lockStructure="1"/>
  <bookViews>
    <workbookView xWindow="0" yWindow="0" windowWidth="28800" windowHeight="12435" activeTab="1"/>
  </bookViews>
  <sheets>
    <sheet name="Preventiu" sheetId="1" r:id="rId1"/>
    <sheet name="Correctiu_Material" sheetId="5" r:id="rId2"/>
    <sheet name="Correctiu_Mà d'obra" sheetId="6" r:id="rId3"/>
  </sheets>
  <definedNames>
    <definedName name="_xlnm._FilterDatabase" localSheetId="0" hidden="1">Preventiu!$A$6:$F$11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F18" i="5"/>
  <c r="E18" i="5"/>
  <c r="B8" i="6" l="1"/>
  <c r="B7" i="6"/>
  <c r="B9" i="6" l="1"/>
  <c r="F9" i="1" l="1"/>
  <c r="E15" i="1" l="1"/>
  <c r="E16" i="1" l="1"/>
  <c r="E17" i="1" s="1"/>
  <c r="F10" i="1"/>
  <c r="F8" i="1"/>
  <c r="F7" i="1"/>
  <c r="D7" i="1"/>
  <c r="D9" i="1"/>
  <c r="D10" i="1" l="1"/>
  <c r="D8" i="1"/>
  <c r="D11" i="1" l="1"/>
  <c r="D15" i="1" s="1"/>
  <c r="D16" i="1" s="1"/>
  <c r="D17" i="1" s="1"/>
  <c r="C9" i="6"/>
  <c r="F11" i="1" l="1"/>
  <c r="F15" i="1" s="1"/>
  <c r="F16" i="1" s="1"/>
  <c r="F17" i="1" s="1"/>
</calcChain>
</file>

<file path=xl/sharedStrings.xml><?xml version="1.0" encoding="utf-8"?>
<sst xmlns="http://schemas.openxmlformats.org/spreadsheetml/2006/main" count="73" uniqueCount="56">
  <si>
    <t>OFERTA LICITADOR</t>
  </si>
  <si>
    <t>COMPLIMENTAR NOMÉS LES CASELLES VERDES</t>
  </si>
  <si>
    <t>LES GRISES S'OMPLEN AUTOMÀTICAMENT</t>
  </si>
  <si>
    <t>Import (sense IVA)</t>
  </si>
  <si>
    <t>Percentatge de Ponderació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</si>
  <si>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</si>
  <si>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</si>
  <si>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</si>
  <si>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</si>
  <si>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</si>
  <si>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</si>
  <si>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</si>
  <si>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</si>
  <si>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</si>
  <si>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COST DE MATERIAL -  MANTENIMENT CORRECTIU</t>
  </si>
  <si>
    <t>COST DE LA MÀ D'OBRA - MANTENIMENT CORRECTIU</t>
  </si>
  <si>
    <t>TOTAL PREVENTIU</t>
  </si>
  <si>
    <t>Import màxim (sense IVA)</t>
  </si>
  <si>
    <t>ut</t>
  </si>
  <si>
    <t>Unitats</t>
  </si>
  <si>
    <t>Preventiu anual (sense IVA)</t>
  </si>
  <si>
    <t>€/unitat</t>
  </si>
  <si>
    <t>IVA (21%)</t>
  </si>
  <si>
    <t>TOTAL</t>
  </si>
  <si>
    <t>Total (sense IVA)</t>
  </si>
  <si>
    <t>COST  LICITACIÓ</t>
  </si>
  <si>
    <t>COST MANTENIMENT PREVENTIU</t>
  </si>
  <si>
    <t>€/total</t>
  </si>
  <si>
    <t>Descripció Preventiu</t>
  </si>
  <si>
    <t>Preventiu anual            (sense IVA)</t>
  </si>
  <si>
    <t xml:space="preserve">MATERIAL (sense incloure la mà d'obra) </t>
  </si>
  <si>
    <t>*Els preus oferts inclouran la mà d’obra indirecta corresponent als tècnics i encarregats i la resta de costos indirectes: despeses generals, benefici industrial, desplaçaments, etc.</t>
  </si>
  <si>
    <r>
      <t>*Es consideraran</t>
    </r>
    <r>
      <rPr>
        <b/>
        <sz val="10"/>
        <color theme="1"/>
        <rFont val="Arial"/>
        <family val="2"/>
      </rPr>
      <t xml:space="preserve"> valors anormals o desproporcionats</t>
    </r>
    <r>
      <rPr>
        <sz val="10"/>
        <color theme="1"/>
        <rFont val="Arial"/>
        <family val="2"/>
      </rPr>
      <t xml:space="preserve"> aquells imports que siguin inferiors als mínims que estableix la reglamentació vigent en matèria de contractació (taules salarials segons conveni i categoria professional) i de cotització a la seguretat social. Tal i com estableix l’article 152 de la LCSP  la justificació de la valoració de les ofertes s’ha de basar, entre d’altres, en el respecte de les disposicions relatives a la protecció de l’ocupació i les condicions de treball vigents.</t>
    </r>
  </si>
  <si>
    <t xml:space="preserve">Preu hora Oficial 1ª </t>
  </si>
  <si>
    <t xml:space="preserve">Preu hora Ajudant  </t>
  </si>
  <si>
    <t>TOTAL PARELLA:</t>
  </si>
  <si>
    <t>Import oferta    (sense IVA)</t>
  </si>
  <si>
    <t>Signatura electrònica licitador</t>
  </si>
  <si>
    <t>Manteniment preventiu ascensors</t>
  </si>
  <si>
    <t>Manteniment preventiu muntacàrregues</t>
  </si>
  <si>
    <t>Acompanyament inspeccions Indústria</t>
  </si>
  <si>
    <t>Manteniment preventiu  plataforma salvaescales</t>
  </si>
  <si>
    <t>€ anual/equip</t>
  </si>
  <si>
    <t xml:space="preserve">Equips </t>
  </si>
  <si>
    <t>Botoneres i polsadors</t>
  </si>
  <si>
    <t xml:space="preserve">Cortina Fotoelèctrica </t>
  </si>
  <si>
    <t xml:space="preserve">Aparells elevadors </t>
  </si>
  <si>
    <t xml:space="preserve">Quadre de maniobra </t>
  </si>
  <si>
    <t>Portes de cabina automàtiques</t>
  </si>
  <si>
    <t xml:space="preserve">llums LED per cabina </t>
  </si>
  <si>
    <t>Mòdul de comunicació (GSM,etc)</t>
  </si>
  <si>
    <t xml:space="preserve">Guiadors, capçals i pistons </t>
  </si>
  <si>
    <t xml:space="preserve">Placa base </t>
  </si>
  <si>
    <t xml:space="preserve">Micro de Freno </t>
  </si>
  <si>
    <r>
      <t xml:space="preserve">ImT (Import Total) </t>
    </r>
    <r>
      <rPr>
        <sz val="10"/>
        <color theme="1"/>
        <rFont val="Arial"/>
        <family val="2"/>
      </rPr>
      <t>= (B1x10%) + (B2x15%) + (B3x15%) + (B4x5%) + (B5x5%) + (B6x20%)+ (B7x5%)+(B8x15%)+(B9x10%)</t>
    </r>
  </si>
  <si>
    <t xml:space="preserve">Contracte de servei de manteniment d’instal.lacions d'aparells elevadors en edificis municipals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</si>
</sst>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rgb="FFC0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140">
    <xf numFmtId="0" fontId="0" fillId="0" borderId="0" xfId="0"/>
    <xf numFmtId="0" fontId="1" fillId="0" borderId="0" xfId="0" applyFont="1"/>
    <xf numFmtId="44" fontId="5" fillId="0" borderId="0" xfId="1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Font="1" applyAlignment="1">
      <alignment horizontal="center"/>
    </xf>
    <xf numFmtId="44" fontId="5" fillId="3" borderId="8" xfId="0" applyNumberFormat="1" applyFont="1" applyFill="1" applyBorder="1"/>
    <xf numFmtId="44" fontId="7" fillId="3" borderId="6" xfId="0" applyNumberFormat="1" applyFont="1" applyFill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0" fontId="12" fillId="0" borderId="5" xfId="0" applyFont="1" applyFill="1" applyBorder="1" applyAlignment="1">
      <alignment vertical="top" shrinkToFit="1"/>
    </xf>
    <xf numFmtId="0" fontId="12" fillId="0" borderId="9" xfId="0" applyFont="1" applyFill="1" applyBorder="1" applyAlignment="1">
      <alignment vertical="top" shrinkToFit="1"/>
    </xf>
    <xf numFmtId="0" fontId="13" fillId="0" borderId="0" xfId="0" applyFont="1" applyFill="1" applyBorder="1" applyAlignment="1">
      <alignment vertical="top" shrinkToFit="1"/>
    </xf>
    <xf numFmtId="0" fontId="3" fillId="0" borderId="0" xfId="0" applyFont="1" applyFill="1"/>
    <xf numFmtId="0" fontId="14" fillId="0" borderId="1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vertical="center" shrinkToFit="1"/>
    </xf>
    <xf numFmtId="44" fontId="7" fillId="9" borderId="6" xfId="0" applyNumberFormat="1" applyFont="1" applyFill="1" applyBorder="1"/>
    <xf numFmtId="164" fontId="3" fillId="0" borderId="0" xfId="0" applyNumberFormat="1" applyFont="1"/>
    <xf numFmtId="164" fontId="13" fillId="0" borderId="9" xfId="0" applyNumberFormat="1" applyFont="1" applyFill="1" applyBorder="1" applyAlignment="1">
      <alignment vertical="top" shrinkToFit="1"/>
    </xf>
    <xf numFmtId="164" fontId="7" fillId="9" borderId="6" xfId="0" applyNumberFormat="1" applyFont="1" applyFill="1" applyBorder="1" applyAlignment="1">
      <alignment horizontal="center" vertical="center" wrapText="1" shrinkToFit="1"/>
    </xf>
    <xf numFmtId="164" fontId="5" fillId="0" borderId="0" xfId="0" applyNumberFormat="1" applyFont="1"/>
    <xf numFmtId="164" fontId="7" fillId="0" borderId="6" xfId="0" applyNumberFormat="1" applyFont="1" applyBorder="1"/>
    <xf numFmtId="164" fontId="5" fillId="0" borderId="6" xfId="0" applyNumberFormat="1" applyFont="1" applyBorder="1"/>
    <xf numFmtId="164" fontId="7" fillId="9" borderId="6" xfId="0" applyNumberFormat="1" applyFont="1" applyFill="1" applyBorder="1"/>
    <xf numFmtId="164" fontId="5" fillId="0" borderId="0" xfId="1" applyNumberFormat="1" applyFont="1"/>
    <xf numFmtId="164" fontId="5" fillId="0" borderId="8" xfId="0" applyNumberFormat="1" applyFont="1" applyBorder="1"/>
    <xf numFmtId="0" fontId="15" fillId="0" borderId="9" xfId="0" applyFont="1" applyFill="1" applyBorder="1" applyAlignment="1">
      <alignment vertical="top" shrinkToFit="1"/>
    </xf>
    <xf numFmtId="0" fontId="1" fillId="0" borderId="0" xfId="0" applyFont="1" applyAlignment="1">
      <alignment horizontal="center"/>
    </xf>
    <xf numFmtId="44" fontId="1" fillId="0" borderId="0" xfId="1" applyFont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44" fontId="5" fillId="3" borderId="6" xfId="0" applyNumberFormat="1" applyFont="1" applyFill="1" applyBorder="1"/>
    <xf numFmtId="0" fontId="5" fillId="0" borderId="10" xfId="0" applyFont="1" applyFill="1" applyBorder="1" applyAlignment="1">
      <alignment horizontal="center" vertical="center" wrapText="1"/>
    </xf>
    <xf numFmtId="164" fontId="5" fillId="0" borderId="10" xfId="0" applyNumberFormat="1" applyFont="1" applyBorder="1"/>
    <xf numFmtId="44" fontId="5" fillId="3" borderId="10" xfId="0" applyNumberFormat="1" applyFont="1" applyFill="1" applyBorder="1"/>
    <xf numFmtId="0" fontId="11" fillId="0" borderId="0" xfId="0" applyFont="1" applyBorder="1"/>
    <xf numFmtId="0" fontId="7" fillId="9" borderId="6" xfId="0" applyFont="1" applyFill="1" applyBorder="1" applyAlignment="1">
      <alignment vertical="center"/>
    </xf>
    <xf numFmtId="0" fontId="3" fillId="0" borderId="10" xfId="0" applyFont="1" applyFill="1" applyBorder="1"/>
    <xf numFmtId="0" fontId="3" fillId="0" borderId="8" xfId="0" applyFont="1" applyFill="1" applyBorder="1"/>
    <xf numFmtId="0" fontId="7" fillId="9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44" fontId="1" fillId="7" borderId="6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44" fontId="1" fillId="4" borderId="10" xfId="1" applyFont="1" applyFill="1" applyBorder="1" applyAlignment="1" applyProtection="1">
      <alignment horizontal="center" vertical="center" wrapText="1"/>
      <protection locked="0"/>
    </xf>
    <xf numFmtId="44" fontId="1" fillId="4" borderId="7" xfId="1" applyFont="1" applyFill="1" applyBorder="1" applyAlignment="1" applyProtection="1">
      <alignment horizontal="center" vertical="center" wrapText="1"/>
      <protection locked="0"/>
    </xf>
    <xf numFmtId="44" fontId="18" fillId="4" borderId="10" xfId="0" applyNumberFormat="1" applyFont="1" applyFill="1" applyBorder="1"/>
    <xf numFmtId="44" fontId="5" fillId="4" borderId="8" xfId="0" applyNumberFormat="1" applyFont="1" applyFill="1" applyBorder="1"/>
    <xf numFmtId="164" fontId="5" fillId="3" borderId="6" xfId="0" applyNumberFormat="1" applyFont="1" applyFill="1" applyBorder="1"/>
    <xf numFmtId="0" fontId="9" fillId="5" borderId="18" xfId="2" applyFont="1" applyFill="1" applyBorder="1" applyAlignment="1">
      <alignment horizontal="center" vertical="center" wrapText="1"/>
    </xf>
    <xf numFmtId="11" fontId="9" fillId="5" borderId="18" xfId="1" applyNumberFormat="1" applyFont="1" applyFill="1" applyBorder="1" applyAlignment="1">
      <alignment horizontal="center" vertical="center" wrapText="1"/>
    </xf>
    <xf numFmtId="7" fontId="9" fillId="5" borderId="18" xfId="1" applyNumberFormat="1" applyFont="1" applyFill="1" applyBorder="1" applyAlignment="1">
      <alignment horizontal="center" vertical="center" wrapText="1"/>
    </xf>
    <xf numFmtId="11" fontId="9" fillId="5" borderId="18" xfId="1" applyNumberFormat="1" applyFont="1" applyFill="1" applyBorder="1" applyAlignment="1">
      <alignment horizontal="left" vertical="center" wrapText="1"/>
    </xf>
    <xf numFmtId="10" fontId="3" fillId="0" borderId="0" xfId="0" applyNumberFormat="1" applyFont="1"/>
    <xf numFmtId="10" fontId="12" fillId="0" borderId="9" xfId="0" applyNumberFormat="1" applyFont="1" applyFill="1" applyBorder="1" applyAlignment="1">
      <alignment vertical="top" shrinkToFit="1"/>
    </xf>
    <xf numFmtId="10" fontId="9" fillId="5" borderId="18" xfId="2" applyNumberFormat="1" applyFont="1" applyFill="1" applyBorder="1" applyAlignment="1">
      <alignment horizontal="center" vertical="center" wrapText="1"/>
    </xf>
    <xf numFmtId="10" fontId="1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10" fontId="19" fillId="0" borderId="0" xfId="0" applyNumberFormat="1" applyFont="1" applyAlignment="1">
      <alignment vertical="center"/>
    </xf>
    <xf numFmtId="44" fontId="3" fillId="0" borderId="0" xfId="1" applyFont="1"/>
    <xf numFmtId="44" fontId="12" fillId="0" borderId="9" xfId="1" applyFont="1" applyFill="1" applyBorder="1" applyAlignment="1">
      <alignment vertical="top" shrinkToFit="1"/>
    </xf>
    <xf numFmtId="44" fontId="9" fillId="5" borderId="18" xfId="1" applyFont="1" applyFill="1" applyBorder="1" applyAlignment="1">
      <alignment horizontal="center" vertical="center" wrapText="1"/>
    </xf>
    <xf numFmtId="44" fontId="19" fillId="0" borderId="0" xfId="1" applyFont="1"/>
    <xf numFmtId="44" fontId="1" fillId="0" borderId="0" xfId="1" applyFont="1"/>
    <xf numFmtId="0" fontId="4" fillId="0" borderId="2" xfId="0" applyFont="1" applyBorder="1" applyAlignment="1">
      <alignment horizontal="left" vertical="top" wrapText="1" shrinkToFit="1"/>
    </xf>
    <xf numFmtId="7" fontId="7" fillId="6" borderId="6" xfId="1" applyNumberFormat="1" applyFont="1" applyFill="1" applyBorder="1" applyAlignment="1">
      <alignment horizontal="center" vertical="center" shrinkToFit="1"/>
    </xf>
    <xf numFmtId="44" fontId="7" fillId="6" borderId="6" xfId="1" applyFont="1" applyFill="1" applyBorder="1" applyAlignment="1">
      <alignment horizontal="center" vertical="center" shrinkToFit="1"/>
    </xf>
    <xf numFmtId="10" fontId="7" fillId="0" borderId="6" xfId="2" applyNumberFormat="1" applyFont="1" applyBorder="1" applyAlignment="1">
      <alignment horizontal="center" vertical="center" shrinkToFit="1"/>
    </xf>
    <xf numFmtId="44" fontId="1" fillId="0" borderId="11" xfId="1" applyFont="1" applyBorder="1" applyAlignment="1">
      <alignment vertical="center" wrapText="1"/>
    </xf>
    <xf numFmtId="44" fontId="1" fillId="0" borderId="12" xfId="1" applyFont="1" applyBorder="1" applyAlignment="1">
      <alignment vertical="center" wrapText="1"/>
    </xf>
    <xf numFmtId="44" fontId="2" fillId="0" borderId="6" xfId="1" applyFont="1" applyBorder="1" applyAlignment="1">
      <alignment vertical="center" wrapText="1"/>
    </xf>
    <xf numFmtId="0" fontId="21" fillId="0" borderId="0" xfId="0" applyFont="1"/>
    <xf numFmtId="164" fontId="1" fillId="0" borderId="0" xfId="0" applyNumberFormat="1" applyFont="1"/>
    <xf numFmtId="4" fontId="7" fillId="0" borderId="0" xfId="0" applyNumberFormat="1" applyFont="1"/>
    <xf numFmtId="4" fontId="1" fillId="0" borderId="0" xfId="0" applyNumberFormat="1" applyFont="1"/>
    <xf numFmtId="4" fontId="2" fillId="0" borderId="0" xfId="0" applyNumberFormat="1" applyFont="1"/>
    <xf numFmtId="0" fontId="11" fillId="5" borderId="11" xfId="2" applyFont="1" applyFill="1" applyBorder="1" applyAlignment="1">
      <alignment horizontal="center" vertical="center" wrapText="1"/>
    </xf>
    <xf numFmtId="0" fontId="11" fillId="5" borderId="19" xfId="2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44" fontId="3" fillId="0" borderId="6" xfId="1" applyFont="1" applyBorder="1" applyAlignment="1">
      <alignment horizontal="right" vertical="center" wrapText="1" indent="1"/>
    </xf>
    <xf numFmtId="44" fontId="10" fillId="4" borderId="6" xfId="1" applyFont="1" applyFill="1" applyBorder="1" applyAlignment="1" applyProtection="1">
      <alignment horizontal="right" vertical="center" wrapText="1"/>
      <protection locked="0"/>
    </xf>
    <xf numFmtId="10" fontId="10" fillId="0" borderId="6" xfId="2" applyNumberFormat="1" applyFont="1" applyBorder="1" applyAlignment="1">
      <alignment horizontal="center" vertical="center" wrapText="1"/>
    </xf>
    <xf numFmtId="2" fontId="5" fillId="0" borderId="0" xfId="0" applyNumberFormat="1" applyFont="1"/>
    <xf numFmtId="0" fontId="1" fillId="0" borderId="0" xfId="0" applyFont="1" applyAlignment="1">
      <alignment horizontal="left" indent="3"/>
    </xf>
    <xf numFmtId="0" fontId="15" fillId="8" borderId="1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7" fillId="4" borderId="13" xfId="0" applyFont="1" applyFill="1" applyBorder="1" applyAlignment="1">
      <alignment horizontal="left"/>
    </xf>
    <xf numFmtId="0" fontId="0" fillId="0" borderId="0" xfId="0" applyAlignment="1"/>
    <xf numFmtId="0" fontId="2" fillId="3" borderId="4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8" fillId="2" borderId="1" xfId="0" applyFont="1" applyFill="1" applyBorder="1" applyAlignment="1">
      <alignment horizontal="center" shrinkToFit="1"/>
    </xf>
    <xf numFmtId="0" fontId="0" fillId="0" borderId="3" xfId="0" applyBorder="1" applyAlignment="1"/>
    <xf numFmtId="0" fontId="8" fillId="10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2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8" fillId="2" borderId="14" xfId="0" applyFont="1" applyFill="1" applyBorder="1" applyAlignment="1">
      <alignment horizontal="center" shrinkToFit="1"/>
    </xf>
    <xf numFmtId="0" fontId="0" fillId="0" borderId="15" xfId="0" applyBorder="1" applyAlignment="1"/>
    <xf numFmtId="0" fontId="8" fillId="2" borderId="14" xfId="0" applyFont="1" applyFill="1" applyBorder="1" applyAlignment="1">
      <alignment horizontal="left" shrinkToFit="1"/>
    </xf>
    <xf numFmtId="0" fontId="0" fillId="0" borderId="15" xfId="0" applyBorder="1" applyAlignment="1">
      <alignment horizontal="left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/>
    <xf numFmtId="0" fontId="7" fillId="0" borderId="1" xfId="2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0" fontId="9" fillId="5" borderId="16" xfId="2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wrapText="1"/>
    </xf>
    <xf numFmtId="0" fontId="9" fillId="5" borderId="16" xfId="2" applyFont="1" applyFill="1" applyBorder="1" applyAlignment="1">
      <alignment horizontal="center" vertical="center" wrapText="1"/>
    </xf>
    <xf numFmtId="0" fontId="9" fillId="5" borderId="17" xfId="2" applyFont="1" applyFill="1" applyBorder="1" applyAlignment="1">
      <alignment horizontal="center" vertical="center" wrapText="1"/>
    </xf>
    <xf numFmtId="10" fontId="9" fillId="5" borderId="16" xfId="2" applyNumberFormat="1" applyFont="1" applyFill="1" applyBorder="1" applyAlignment="1">
      <alignment horizontal="center" vertical="center" wrapText="1"/>
    </xf>
    <xf numFmtId="10" fontId="9" fillId="5" borderId="17" xfId="2" applyNumberFormat="1" applyFont="1" applyFill="1" applyBorder="1" applyAlignment="1">
      <alignment horizontal="center" vertical="center" wrapText="1"/>
    </xf>
    <xf numFmtId="44" fontId="9" fillId="5" borderId="16" xfId="1" applyFont="1" applyFill="1" applyBorder="1" applyAlignment="1">
      <alignment horizontal="center" vertical="center" wrapText="1"/>
    </xf>
    <xf numFmtId="44" fontId="9" fillId="5" borderId="17" xfId="1" applyFont="1" applyFill="1" applyBorder="1" applyAlignment="1">
      <alignment horizontal="center" vertical="center" wrapText="1"/>
    </xf>
    <xf numFmtId="7" fontId="9" fillId="5" borderId="16" xfId="1" applyNumberFormat="1" applyFont="1" applyFill="1" applyBorder="1" applyAlignment="1">
      <alignment horizontal="center" vertical="center" wrapText="1"/>
    </xf>
    <xf numFmtId="7" fontId="9" fillId="5" borderId="17" xfId="1" applyNumberFormat="1" applyFont="1" applyFill="1" applyBorder="1" applyAlignment="1">
      <alignment horizontal="center" vertical="center" wrapText="1"/>
    </xf>
    <xf numFmtId="11" fontId="9" fillId="5" borderId="16" xfId="1" applyNumberFormat="1" applyFont="1" applyFill="1" applyBorder="1" applyAlignment="1">
      <alignment horizontal="center" vertical="center" wrapText="1"/>
    </xf>
    <xf numFmtId="11" fontId="9" fillId="5" borderId="17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7" fillId="0" borderId="0" xfId="0" applyFont="1" applyAlignment="1">
      <alignment horizontal="justify" vertical="center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44" fontId="1" fillId="0" borderId="0" xfId="0" applyNumberFormat="1" applyFont="1"/>
  </cellXfs>
  <cellStyles count="3">
    <cellStyle name="Moneda" xfId="1" builtinId="4"/>
    <cellStyle name="Normal" xfId="0" builtinId="0"/>
    <cellStyle name="Normal 6" xfId="2"/>
  </cellStyles>
  <dxfs count="0"/>
  <tableStyles count="0" defaultTableStyle="TableStyleMedium2" defaultPivotStyle="PivotStyleLight16"/>
  <colors>
    <mruColors>
      <color rgb="FFF19393"/>
      <color rgb="FFEA6060"/>
      <color rgb="FFAA7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77880</xdr:colOff>
      <xdr:row>0</xdr:row>
      <xdr:rowOff>45385</xdr:rowOff>
    </xdr:from>
    <xdr:to>
      <xdr:col>0</xdr:col>
      <xdr:colOff>1636059</xdr:colOff>
      <xdr:row>0</xdr:row>
      <xdr:rowOff>705971</xdr:rowOff>
    </xdr:to>
    <xdr:pic>
      <xdr:nvPicPr>
        <xdr:cNvPr id="2" name="Picture 1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888"/>
        <a:stretch>
          <a:fillRect/>
        </a:stretch>
      </xdr:blipFill>
      <xdr:spPr bwMode="auto">
        <a:xfrm>
          <a:off x="77880" y="45385"/>
          <a:ext cx="1546973" cy="660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10</xdr:row>
      <xdr:rowOff>0</xdr:rowOff>
    </xdr:from>
    <xdr:to>
      <xdr:col>0</xdr:col>
      <xdr:colOff>1419225</xdr:colOff>
      <xdr:row>10</xdr:row>
      <xdr:rowOff>0</xdr:rowOff>
    </xdr:to>
    <xdr:sp macro="" textlink="">
      <xdr:nvSpPr>
        <xdr:cNvPr id="4" name="Text Box 20"/>
        <xdr:cNvSpPr txBox="1">
          <a:spLocks noChangeArrowheads="1"/>
        </xdr:cNvSpPr>
      </xdr:nvSpPr>
      <xdr:spPr bwMode="auto">
        <a:xfrm>
          <a:off x="537210" y="3185160"/>
          <a:ext cx="1400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ca-ES" sz="1000" b="0" i="0" strike="noStrike">
              <a:solidFill>
                <a:srgbClr val="000000"/>
              </a:solidFill>
              <a:latin typeface="TradeGothic-BoldTwo"/>
            </a:rPr>
            <a:t>Ajuntament d Mataró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77881</xdr:colOff>
      <xdr:row>0</xdr:row>
      <xdr:rowOff>45385</xdr:rowOff>
    </xdr:from>
    <xdr:to>
      <xdr:col>1</xdr:col>
      <xdr:colOff>1176619</xdr:colOff>
      <xdr:row>0</xdr:row>
      <xdr:rowOff>750794</xdr:rowOff>
    </xdr:to>
    <xdr:pic>
      <xdr:nvPicPr>
        <xdr:cNvPr id="2" name="Picture 1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888"/>
        <a:stretch>
          <a:fillRect/>
        </a:stretch>
      </xdr:blipFill>
      <xdr:spPr bwMode="auto">
        <a:xfrm>
          <a:off x="77881" y="45385"/>
          <a:ext cx="1457326" cy="7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49306</xdr:colOff>
      <xdr:row>0</xdr:row>
      <xdr:rowOff>178735</xdr:rowOff>
    </xdr:from>
    <xdr:to>
      <xdr:col>0</xdr:col>
      <xdr:colOff>1352550</xdr:colOff>
      <xdr:row>0</xdr:row>
      <xdr:rowOff>762000</xdr:rowOff>
    </xdr:to>
    <xdr:pic>
      <xdr:nvPicPr>
        <xdr:cNvPr id="2" name="Picture 1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888"/>
        <a:stretch>
          <a:fillRect/>
        </a:stretch>
      </xdr:blipFill>
      <xdr:spPr bwMode="auto">
        <a:xfrm>
          <a:off x="49306" y="178735"/>
          <a:ext cx="1303244" cy="583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2"/>
  <sheetViews>
    <sheetView zoomScale="85" zoomScaleNormal="85" workbookViewId="0">
      <pane xSplit="1" ySplit="6" topLeftCell="B7" activePane="bottomRight" state="frozen"/>
      <selection pane="topRight" activeCell="C1" sqref="C1"/>
      <selection pane="bottomLeft" activeCell="A4" sqref="A4"/>
      <selection pane="bottomRight" activeCell="F17" sqref="F17"/>
    </sheetView>
  </sheetViews>
  <sheetFormatPr baseColWidth="10" defaultColWidth="11.42578125" defaultRowHeight="14.25" x14ac:dyDescent="0.2"/>
  <cols>
    <col min="1" max="1" width="47.28515625" style="1" bestFit="1" customWidth="1"/>
    <col min="2" max="2" width="7.28515625" style="1" bestFit="1" customWidth="1"/>
    <col min="3" max="3" width="14.42578125" style="1" customWidth="1"/>
    <col min="4" max="4" width="12.28515625" style="29" customWidth="1"/>
    <col min="5" max="5" width="12.140625" style="29" customWidth="1"/>
    <col min="6" max="6" width="11.28515625" style="29" customWidth="1"/>
    <col min="7" max="7" width="12.28515625" style="3" bestFit="1" customWidth="1"/>
    <col min="8" max="8" width="5.5703125" style="3" customWidth="1"/>
    <col min="9" max="9" width="7.5703125" style="2" customWidth="1"/>
    <col min="10" max="10" width="11.7109375" style="3" bestFit="1" customWidth="1"/>
    <col min="11" max="11" width="5.5703125" style="3" customWidth="1"/>
    <col min="12" max="12" width="8.28515625" style="2" customWidth="1"/>
    <col min="13" max="13" width="9.140625" style="3" customWidth="1"/>
    <col min="14" max="14" width="5.5703125" style="3" customWidth="1"/>
    <col min="15" max="15" width="8.28515625" style="2" customWidth="1"/>
    <col min="16" max="16" width="9.140625" style="3" customWidth="1"/>
    <col min="17" max="17" width="5.5703125" style="3" customWidth="1"/>
    <col min="18" max="18" width="9.28515625" style="2" customWidth="1"/>
    <col min="19" max="19" width="9.140625" style="3" customWidth="1"/>
    <col min="20" max="20" width="5.5703125" style="3" customWidth="1"/>
    <col min="21" max="21" width="7.5703125" style="2" customWidth="1"/>
    <col min="22" max="22" width="9.140625" style="3" customWidth="1"/>
    <col min="23" max="23" width="5.5703125" style="3" customWidth="1"/>
    <col min="24" max="24" width="8.28515625" style="2" customWidth="1"/>
    <col min="25" max="25" width="9.140625" style="3" customWidth="1"/>
    <col min="26" max="26" width="5.5703125" style="3" customWidth="1"/>
    <col min="27" max="27" width="8.28515625" style="2" customWidth="1"/>
    <col min="28" max="28" width="9.140625" style="3" customWidth="1"/>
    <col min="29" max="29" width="5.5703125" style="3" customWidth="1"/>
    <col min="30" max="30" width="8.28515625" style="2" customWidth="1"/>
    <col min="31" max="31" width="9.140625" style="3" customWidth="1"/>
    <col min="32" max="32" width="5.5703125" style="3" customWidth="1"/>
    <col min="33" max="33" width="8.28515625" style="2" customWidth="1"/>
    <col min="34" max="34" width="9.140625" style="3" customWidth="1"/>
    <col min="35" max="35" width="5.5703125" style="3" customWidth="1"/>
    <col min="36" max="36" width="8.28515625" style="2" customWidth="1"/>
    <col min="37" max="37" width="9.140625" style="3" customWidth="1"/>
    <col min="38" max="38" width="5.5703125" style="3" customWidth="1"/>
    <col min="39" max="39" width="8.28515625" style="2" customWidth="1"/>
    <col min="40" max="40" width="9.140625" style="3" customWidth="1"/>
    <col min="41" max="41" width="5.5703125" style="3" customWidth="1"/>
    <col min="42" max="42" width="8.28515625" style="2" customWidth="1"/>
    <col min="43" max="43" width="9.140625" style="3" customWidth="1"/>
    <col min="44" max="44" width="15.7109375" style="3" bestFit="1" customWidth="1"/>
    <col min="45" max="45" width="13.85546875" style="3" bestFit="1" customWidth="1"/>
    <col min="46" max="46" width="12.28515625" style="3" customWidth="1"/>
    <col min="47" max="47" width="14.42578125" style="3" customWidth="1"/>
    <col min="48" max="49" width="13.28515625" style="3" customWidth="1"/>
    <col min="50" max="16384" width="11.42578125" style="1"/>
  </cols>
  <sheetData>
    <row r="1" spans="1:49" s="9" customFormat="1" ht="57.75" customHeight="1" x14ac:dyDescent="0.2">
      <c r="D1" s="22"/>
      <c r="E1" s="22"/>
      <c r="F1" s="22"/>
    </row>
    <row r="2" spans="1:49" s="9" customFormat="1" ht="27.6" customHeight="1" x14ac:dyDescent="0.2">
      <c r="A2" s="96" t="s">
        <v>55</v>
      </c>
      <c r="B2" s="97"/>
      <c r="C2" s="97"/>
      <c r="D2" s="97"/>
      <c r="E2" s="97"/>
      <c r="F2" s="98"/>
    </row>
    <row r="3" spans="1:49" s="18" customFormat="1" ht="10.5" customHeight="1" x14ac:dyDescent="0.2">
      <c r="A3" s="15"/>
      <c r="B3" s="16"/>
      <c r="C3" s="16"/>
      <c r="D3" s="23"/>
      <c r="E3" s="23"/>
      <c r="F3" s="23"/>
      <c r="G3" s="14"/>
      <c r="H3" s="14"/>
    </row>
    <row r="4" spans="1:49" s="5" customFormat="1" ht="15" x14ac:dyDescent="0.25">
      <c r="A4" s="109" t="s">
        <v>26</v>
      </c>
      <c r="B4" s="110"/>
      <c r="C4" s="105" t="s">
        <v>25</v>
      </c>
      <c r="D4" s="106"/>
      <c r="E4" s="105" t="s">
        <v>0</v>
      </c>
      <c r="F4" s="106"/>
    </row>
    <row r="5" spans="1:49" s="5" customFormat="1" ht="28.15" customHeight="1" x14ac:dyDescent="0.25">
      <c r="A5" s="35"/>
      <c r="B5" s="36"/>
      <c r="C5" s="107" t="s">
        <v>20</v>
      </c>
      <c r="D5" s="108"/>
      <c r="E5" s="107" t="s">
        <v>29</v>
      </c>
      <c r="F5" s="108"/>
    </row>
    <row r="6" spans="1:49" s="4" customFormat="1" ht="26.25" customHeight="1" x14ac:dyDescent="0.25">
      <c r="A6" s="44" t="s">
        <v>28</v>
      </c>
      <c r="B6" s="47" t="s">
        <v>43</v>
      </c>
      <c r="C6" s="24" t="s">
        <v>42</v>
      </c>
      <c r="D6" s="24" t="s">
        <v>27</v>
      </c>
      <c r="E6" s="24" t="s">
        <v>21</v>
      </c>
      <c r="F6" s="24" t="s">
        <v>27</v>
      </c>
    </row>
    <row r="7" spans="1:49" x14ac:dyDescent="0.2">
      <c r="A7" s="45" t="s">
        <v>38</v>
      </c>
      <c r="B7" s="40">
        <v>51</v>
      </c>
      <c r="C7" s="41">
        <v>780.43</v>
      </c>
      <c r="D7" s="41">
        <f>C7*B7</f>
        <v>39801.93</v>
      </c>
      <c r="E7" s="56"/>
      <c r="F7" s="42">
        <f>E7*B7</f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">
      <c r="A8" s="46" t="s">
        <v>39</v>
      </c>
      <c r="B8" s="34">
        <v>4</v>
      </c>
      <c r="C8" s="30">
        <v>652.91</v>
      </c>
      <c r="D8" s="30">
        <f t="shared" ref="D8:D10" si="0">C8*B8</f>
        <v>2611.64</v>
      </c>
      <c r="E8" s="57"/>
      <c r="F8" s="7">
        <f t="shared" ref="F8:F10" si="1">E8*B8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">
      <c r="A9" s="46" t="s">
        <v>41</v>
      </c>
      <c r="B9" s="34">
        <v>5</v>
      </c>
      <c r="C9" s="30">
        <v>268.93</v>
      </c>
      <c r="D9" s="30">
        <f t="shared" si="0"/>
        <v>1344.65</v>
      </c>
      <c r="E9" s="57"/>
      <c r="F9" s="7">
        <f t="shared" si="1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">
      <c r="A10" s="46" t="s">
        <v>40</v>
      </c>
      <c r="B10" s="34">
        <v>55</v>
      </c>
      <c r="C10" s="30">
        <v>50.43</v>
      </c>
      <c r="D10" s="30">
        <f t="shared" si="0"/>
        <v>2773.65</v>
      </c>
      <c r="E10" s="57"/>
      <c r="F10" s="7">
        <f t="shared" si="1"/>
        <v>0</v>
      </c>
      <c r="G10" s="8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s="5" customFormat="1" ht="15" x14ac:dyDescent="0.25">
      <c r="A11" s="43"/>
      <c r="B11" s="43"/>
      <c r="C11" s="43"/>
      <c r="D11" s="26">
        <f>SUM(D7:D10)</f>
        <v>46531.87</v>
      </c>
      <c r="E11" s="39"/>
      <c r="F11" s="8">
        <f>SUM(F7:F10)</f>
        <v>0</v>
      </c>
    </row>
    <row r="12" spans="1:49" ht="6" customHeight="1" x14ac:dyDescent="0.2">
      <c r="A12" s="9"/>
      <c r="B12" s="9"/>
      <c r="C12" s="9"/>
      <c r="D12" s="25"/>
      <c r="E12" s="25"/>
      <c r="F12" s="2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s="5" customFormat="1" ht="15" x14ac:dyDescent="0.25">
      <c r="A13" s="102" t="s">
        <v>16</v>
      </c>
      <c r="B13" s="103"/>
      <c r="C13" s="103"/>
      <c r="D13" s="104"/>
      <c r="E13" s="105" t="s">
        <v>0</v>
      </c>
      <c r="F13" s="104"/>
    </row>
    <row r="14" spans="1:49" ht="6" customHeight="1" x14ac:dyDescent="0.2">
      <c r="A14" s="9"/>
      <c r="B14" s="9"/>
      <c r="C14" s="9"/>
      <c r="D14" s="25"/>
      <c r="E14" s="25"/>
      <c r="F14" s="2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2">
      <c r="A15" s="9"/>
      <c r="B15" s="9"/>
      <c r="C15" s="38" t="s">
        <v>24</v>
      </c>
      <c r="D15" s="26">
        <f>D11</f>
        <v>46531.87</v>
      </c>
      <c r="E15" s="8">
        <f>E11</f>
        <v>0</v>
      </c>
      <c r="F15" s="8">
        <f>F11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x14ac:dyDescent="0.2">
      <c r="A16" s="3"/>
      <c r="B16" s="3"/>
      <c r="C16" s="38" t="s">
        <v>22</v>
      </c>
      <c r="D16" s="27">
        <f>D15*21%</f>
        <v>9771.6926999999996</v>
      </c>
      <c r="E16" s="58">
        <f>E15*21%</f>
        <v>0</v>
      </c>
      <c r="F16" s="39">
        <f>F15*21%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">
      <c r="A17" s="3"/>
      <c r="B17" s="3"/>
      <c r="C17" s="37" t="s">
        <v>23</v>
      </c>
      <c r="D17" s="28">
        <f>D15+D16</f>
        <v>56303.562700000002</v>
      </c>
      <c r="E17" s="28">
        <f>E15+E16</f>
        <v>0</v>
      </c>
      <c r="F17" s="21">
        <f>F15+F16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9" spans="1:49" ht="15" x14ac:dyDescent="0.25">
      <c r="A19" s="99" t="s">
        <v>1</v>
      </c>
      <c r="B19" s="100"/>
      <c r="C19" s="100"/>
      <c r="D19" s="100"/>
      <c r="E19" s="100"/>
      <c r="F19" s="100"/>
    </row>
    <row r="20" spans="1:49" ht="15" x14ac:dyDescent="0.25">
      <c r="A20" s="101" t="s">
        <v>2</v>
      </c>
      <c r="B20" s="100"/>
      <c r="C20" s="100"/>
      <c r="D20" s="100"/>
      <c r="E20" s="100"/>
      <c r="F20" s="100"/>
    </row>
    <row r="24" spans="1:49" x14ac:dyDescent="0.2">
      <c r="A24" s="1" t="s">
        <v>37</v>
      </c>
    </row>
    <row r="25" spans="1:49" x14ac:dyDescent="0.2">
      <c r="J25" s="94"/>
    </row>
    <row r="26" spans="1:49" x14ac:dyDescent="0.2">
      <c r="C26" s="85"/>
    </row>
    <row r="27" spans="1:49" x14ac:dyDescent="0.2">
      <c r="C27" s="85"/>
      <c r="J27" s="94"/>
    </row>
    <row r="28" spans="1:49" x14ac:dyDescent="0.2">
      <c r="C28" s="84"/>
    </row>
    <row r="29" spans="1:49" x14ac:dyDescent="0.2">
      <c r="C29" s="85"/>
    </row>
    <row r="30" spans="1:49" x14ac:dyDescent="0.2">
      <c r="C30" s="85"/>
    </row>
    <row r="31" spans="1:49" ht="15" x14ac:dyDescent="0.25">
      <c r="C31" s="86"/>
    </row>
    <row r="32" spans="1:49" x14ac:dyDescent="0.2">
      <c r="C32" s="85"/>
    </row>
  </sheetData>
  <protectedRanges>
    <protectedRange sqref="E7:E10" name="Rango1"/>
  </protectedRanges>
  <mergeCells count="10">
    <mergeCell ref="A2:F2"/>
    <mergeCell ref="A19:F19"/>
    <mergeCell ref="A20:F20"/>
    <mergeCell ref="A13:D13"/>
    <mergeCell ref="E4:F4"/>
    <mergeCell ref="E13:F13"/>
    <mergeCell ref="C5:D5"/>
    <mergeCell ref="E5:F5"/>
    <mergeCell ref="C4:D4"/>
    <mergeCell ref="A4:B4"/>
  </mergeCells>
  <dataValidations count="1">
    <dataValidation allowBlank="1" showDropDown="1" showInputMessage="1" showErrorMessage="1" sqref="B7:B10"/>
  </dataValidation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G4" sqref="G4"/>
    </sheetView>
  </sheetViews>
  <sheetFormatPr baseColWidth="10" defaultColWidth="11.42578125" defaultRowHeight="14.25" x14ac:dyDescent="0.2"/>
  <cols>
    <col min="1" max="1" width="5.42578125" style="10" customWidth="1"/>
    <col min="2" max="2" width="66.5703125" style="1" customWidth="1"/>
    <col min="3" max="3" width="9.85546875" style="1" customWidth="1"/>
    <col min="4" max="4" width="16.7109375" style="1" customWidth="1"/>
    <col min="5" max="5" width="13.28515625" style="74" customWidth="1"/>
    <col min="6" max="6" width="14.140625" style="66" customWidth="1"/>
    <col min="7" max="7" width="11.42578125" style="1"/>
    <col min="8" max="8" width="17.85546875" style="1" customWidth="1"/>
    <col min="9" max="16384" width="11.42578125" style="1"/>
  </cols>
  <sheetData>
    <row r="1" spans="1:9" s="9" customFormat="1" ht="63.95" customHeight="1" x14ac:dyDescent="0.2">
      <c r="B1" s="12"/>
      <c r="C1" s="13"/>
      <c r="D1" s="13"/>
      <c r="E1" s="70"/>
      <c r="F1" s="63"/>
    </row>
    <row r="2" spans="1:9" s="9" customFormat="1" ht="27.6" customHeight="1" x14ac:dyDescent="0.25">
      <c r="A2" s="96" t="s">
        <v>55</v>
      </c>
      <c r="B2" s="115"/>
      <c r="C2" s="116"/>
      <c r="D2" s="116"/>
      <c r="E2" s="116"/>
      <c r="F2" s="106"/>
    </row>
    <row r="3" spans="1:9" s="18" customFormat="1" ht="13.5" customHeight="1" x14ac:dyDescent="0.2">
      <c r="A3" s="15"/>
      <c r="B3" s="31"/>
      <c r="C3" s="17"/>
      <c r="D3" s="17"/>
      <c r="E3" s="71"/>
      <c r="F3" s="64"/>
      <c r="G3" s="17"/>
      <c r="H3" s="14"/>
      <c r="I3" s="14"/>
    </row>
    <row r="4" spans="1:9" s="5" customFormat="1" ht="15" x14ac:dyDescent="0.25">
      <c r="A4" s="113" t="s">
        <v>14</v>
      </c>
      <c r="B4" s="114"/>
      <c r="C4" s="111" t="s">
        <v>25</v>
      </c>
      <c r="D4" s="112"/>
      <c r="E4" s="111" t="s">
        <v>0</v>
      </c>
      <c r="F4" s="112"/>
    </row>
    <row r="5" spans="1:9" x14ac:dyDescent="0.2">
      <c r="A5" s="121"/>
      <c r="B5" s="119" t="s">
        <v>30</v>
      </c>
      <c r="C5" s="129" t="s">
        <v>19</v>
      </c>
      <c r="D5" s="127" t="s">
        <v>17</v>
      </c>
      <c r="E5" s="125" t="s">
        <v>3</v>
      </c>
      <c r="F5" s="123" t="s">
        <v>4</v>
      </c>
    </row>
    <row r="6" spans="1:9" ht="22.9" customHeight="1" x14ac:dyDescent="0.2">
      <c r="A6" s="122"/>
      <c r="B6" s="120"/>
      <c r="C6" s="130"/>
      <c r="D6" s="128"/>
      <c r="E6" s="126"/>
      <c r="F6" s="124"/>
    </row>
    <row r="7" spans="1:9" x14ac:dyDescent="0.2">
      <c r="A7" s="59"/>
      <c r="B7" s="62" t="s">
        <v>46</v>
      </c>
      <c r="C7" s="60"/>
      <c r="D7" s="61"/>
      <c r="E7" s="72"/>
      <c r="F7" s="65"/>
    </row>
    <row r="8" spans="1:9" x14ac:dyDescent="0.2">
      <c r="A8" s="87" t="s">
        <v>5</v>
      </c>
      <c r="B8" s="89" t="s">
        <v>44</v>
      </c>
      <c r="C8" s="90" t="s">
        <v>18</v>
      </c>
      <c r="D8" s="91">
        <v>350</v>
      </c>
      <c r="E8" s="92"/>
      <c r="F8" s="93">
        <v>0.1</v>
      </c>
      <c r="H8" s="139"/>
    </row>
    <row r="9" spans="1:9" x14ac:dyDescent="0.2">
      <c r="A9" s="88" t="s">
        <v>6</v>
      </c>
      <c r="B9" s="89" t="s">
        <v>48</v>
      </c>
      <c r="C9" s="90" t="s">
        <v>18</v>
      </c>
      <c r="D9" s="91">
        <v>6000</v>
      </c>
      <c r="E9" s="92"/>
      <c r="F9" s="93">
        <v>0.15</v>
      </c>
      <c r="H9" s="139"/>
    </row>
    <row r="10" spans="1:9" x14ac:dyDescent="0.2">
      <c r="A10" s="88" t="s">
        <v>7</v>
      </c>
      <c r="B10" s="89" t="s">
        <v>52</v>
      </c>
      <c r="C10" s="90" t="s">
        <v>18</v>
      </c>
      <c r="D10" s="91">
        <v>3500</v>
      </c>
      <c r="E10" s="92"/>
      <c r="F10" s="93">
        <v>0.15</v>
      </c>
      <c r="H10" s="139"/>
    </row>
    <row r="11" spans="1:9" x14ac:dyDescent="0.2">
      <c r="A11" s="88" t="s">
        <v>8</v>
      </c>
      <c r="B11" s="89" t="s">
        <v>51</v>
      </c>
      <c r="C11" s="90" t="s">
        <v>18</v>
      </c>
      <c r="D11" s="91">
        <v>420</v>
      </c>
      <c r="E11" s="92"/>
      <c r="F11" s="93">
        <v>0.05</v>
      </c>
      <c r="H11" s="139"/>
    </row>
    <row r="12" spans="1:9" x14ac:dyDescent="0.2">
      <c r="A12" s="88" t="s">
        <v>9</v>
      </c>
      <c r="B12" s="89" t="s">
        <v>49</v>
      </c>
      <c r="C12" s="90" t="s">
        <v>18</v>
      </c>
      <c r="D12" s="91">
        <v>210</v>
      </c>
      <c r="E12" s="92"/>
      <c r="F12" s="93">
        <v>0.05</v>
      </c>
      <c r="H12" s="139"/>
    </row>
    <row r="13" spans="1:9" x14ac:dyDescent="0.2">
      <c r="A13" s="88" t="s">
        <v>10</v>
      </c>
      <c r="B13" s="89" t="s">
        <v>47</v>
      </c>
      <c r="C13" s="90" t="s">
        <v>18</v>
      </c>
      <c r="D13" s="91">
        <v>12000</v>
      </c>
      <c r="E13" s="92"/>
      <c r="F13" s="93">
        <v>0.2</v>
      </c>
      <c r="H13" s="139"/>
    </row>
    <row r="14" spans="1:9" x14ac:dyDescent="0.2">
      <c r="A14" s="88" t="s">
        <v>11</v>
      </c>
      <c r="B14" s="89" t="s">
        <v>53</v>
      </c>
      <c r="C14" s="90" t="s">
        <v>18</v>
      </c>
      <c r="D14" s="91">
        <v>330</v>
      </c>
      <c r="E14" s="92"/>
      <c r="F14" s="93">
        <v>0.05</v>
      </c>
      <c r="H14" s="139"/>
    </row>
    <row r="15" spans="1:9" x14ac:dyDescent="0.2">
      <c r="A15" s="88" t="s">
        <v>12</v>
      </c>
      <c r="B15" s="89" t="s">
        <v>45</v>
      </c>
      <c r="C15" s="90" t="s">
        <v>18</v>
      </c>
      <c r="D15" s="91">
        <v>500</v>
      </c>
      <c r="E15" s="92"/>
      <c r="F15" s="93">
        <v>0.15</v>
      </c>
      <c r="H15" s="139"/>
    </row>
    <row r="16" spans="1:9" x14ac:dyDescent="0.2">
      <c r="A16" s="88" t="s">
        <v>13</v>
      </c>
      <c r="B16" s="89" t="s">
        <v>50</v>
      </c>
      <c r="C16" s="90" t="s">
        <v>18</v>
      </c>
      <c r="D16" s="91">
        <v>350</v>
      </c>
      <c r="E16" s="92"/>
      <c r="F16" s="93">
        <v>0.1</v>
      </c>
      <c r="H16" s="139"/>
    </row>
    <row r="17" spans="1:8" x14ac:dyDescent="0.2">
      <c r="A17" s="67"/>
      <c r="B17" s="68"/>
      <c r="C17" s="68"/>
      <c r="D17" s="68"/>
      <c r="E17" s="73"/>
      <c r="F17" s="69"/>
      <c r="G17" s="68"/>
      <c r="H17" s="68"/>
    </row>
    <row r="18" spans="1:8" ht="53.45" customHeight="1" x14ac:dyDescent="0.2">
      <c r="A18" s="117" t="s">
        <v>54</v>
      </c>
      <c r="B18" s="118"/>
      <c r="C18" s="75"/>
      <c r="D18" s="76">
        <f>D8*F8+D9*F9+D10*F10+D11*F11+D12*F12+D13*F13+D14*F14+D15*F15+D16*F16</f>
        <v>4018</v>
      </c>
      <c r="E18" s="77">
        <f>E8*F8+E9*F9+E10*F10+E11*F11+E12*F12+E13*F13+E14*F14+E15*F15+E16*F16</f>
        <v>0</v>
      </c>
      <c r="F18" s="78">
        <f>SUM(F8:F16)</f>
        <v>1</v>
      </c>
    </row>
    <row r="19" spans="1:8" x14ac:dyDescent="0.2">
      <c r="A19" s="67"/>
      <c r="B19" s="68"/>
      <c r="C19" s="68"/>
      <c r="D19" s="68"/>
      <c r="E19" s="73"/>
      <c r="F19" s="69"/>
      <c r="G19" s="68"/>
      <c r="H19" s="68"/>
    </row>
    <row r="20" spans="1:8" x14ac:dyDescent="0.2">
      <c r="A20" s="67"/>
      <c r="B20" s="68"/>
      <c r="C20" s="68"/>
      <c r="D20" s="68"/>
      <c r="E20" s="73"/>
      <c r="F20" s="69"/>
      <c r="G20" s="68"/>
      <c r="H20" s="68"/>
    </row>
    <row r="21" spans="1:8" x14ac:dyDescent="0.2">
      <c r="A21" s="67"/>
      <c r="B21" s="68"/>
      <c r="C21" s="68"/>
      <c r="D21" s="68"/>
      <c r="E21" s="73"/>
      <c r="F21" s="69"/>
      <c r="G21" s="68"/>
      <c r="H21" s="68"/>
    </row>
    <row r="22" spans="1:8" x14ac:dyDescent="0.2">
      <c r="A22" s="67"/>
      <c r="B22" s="68"/>
      <c r="C22" s="68"/>
      <c r="D22" s="68"/>
      <c r="E22" s="73"/>
      <c r="F22" s="69"/>
      <c r="G22" s="68"/>
      <c r="H22" s="68"/>
    </row>
    <row r="23" spans="1:8" ht="13.9" customHeight="1" x14ac:dyDescent="0.2">
      <c r="A23" s="67"/>
      <c r="B23" s="82" t="s">
        <v>37</v>
      </c>
      <c r="C23" s="68"/>
      <c r="D23" s="68"/>
      <c r="E23" s="73"/>
      <c r="F23" s="69"/>
      <c r="G23" s="68"/>
      <c r="H23" s="68"/>
    </row>
    <row r="24" spans="1:8" x14ac:dyDescent="0.2">
      <c r="A24" s="67"/>
      <c r="B24" s="68"/>
      <c r="C24" s="68"/>
      <c r="D24" s="68"/>
      <c r="E24" s="73"/>
      <c r="F24" s="69"/>
      <c r="G24" s="68"/>
      <c r="H24" s="68"/>
    </row>
    <row r="25" spans="1:8" x14ac:dyDescent="0.2">
      <c r="A25" s="67"/>
      <c r="B25" s="68"/>
      <c r="C25" s="68"/>
      <c r="D25" s="68"/>
      <c r="E25" s="73"/>
      <c r="F25" s="69"/>
      <c r="G25" s="68"/>
      <c r="H25" s="68"/>
    </row>
  </sheetData>
  <protectedRanges>
    <protectedRange sqref="E8:E16" name="Rango1"/>
  </protectedRanges>
  <mergeCells count="11">
    <mergeCell ref="C4:D4"/>
    <mergeCell ref="E4:F4"/>
    <mergeCell ref="A4:B4"/>
    <mergeCell ref="A2:F2"/>
    <mergeCell ref="A18:B18"/>
    <mergeCell ref="B5:B6"/>
    <mergeCell ref="A5:A6"/>
    <mergeCell ref="F5:F6"/>
    <mergeCell ref="E5:E6"/>
    <mergeCell ref="D5:D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85" zoomScaleNormal="85" workbookViewId="0">
      <selection activeCell="C9" sqref="C9"/>
    </sheetView>
  </sheetViews>
  <sheetFormatPr baseColWidth="10" defaultColWidth="11.42578125" defaultRowHeight="15" x14ac:dyDescent="0.25"/>
  <cols>
    <col min="1" max="1" width="49.42578125" style="11" customWidth="1"/>
    <col min="2" max="2" width="20.7109375" style="11" customWidth="1"/>
    <col min="3" max="3" width="20.7109375" style="6" customWidth="1"/>
    <col min="4" max="16384" width="11.42578125" style="11"/>
  </cols>
  <sheetData>
    <row r="1" spans="1:5" s="9" customFormat="1" ht="63.95" customHeight="1" x14ac:dyDescent="0.2">
      <c r="C1" s="12"/>
    </row>
    <row r="2" spans="1:5" s="9" customFormat="1" ht="27.6" customHeight="1" x14ac:dyDescent="0.2">
      <c r="A2" s="96" t="s">
        <v>55</v>
      </c>
      <c r="B2" s="133"/>
      <c r="C2" s="134"/>
    </row>
    <row r="3" spans="1:5" s="18" customFormat="1" ht="15.75" customHeight="1" x14ac:dyDescent="0.2">
      <c r="A3" s="19"/>
      <c r="B3" s="20"/>
      <c r="C3" s="20"/>
    </row>
    <row r="4" spans="1:5" s="3" customFormat="1" ht="12.75" x14ac:dyDescent="0.2">
      <c r="A4" s="109" t="s">
        <v>15</v>
      </c>
      <c r="B4" s="131"/>
      <c r="C4" s="132"/>
    </row>
    <row r="5" spans="1:5" s="1" customFormat="1" ht="14.25" x14ac:dyDescent="0.2">
      <c r="C5" s="32"/>
    </row>
    <row r="6" spans="1:5" s="1" customFormat="1" ht="30" x14ac:dyDescent="0.2">
      <c r="A6" s="48"/>
      <c r="B6" s="49" t="s">
        <v>17</v>
      </c>
      <c r="C6" s="49" t="s">
        <v>36</v>
      </c>
    </row>
    <row r="7" spans="1:5" s="1" customFormat="1" ht="14.25" x14ac:dyDescent="0.2">
      <c r="A7" s="52" t="s">
        <v>33</v>
      </c>
      <c r="B7" s="79">
        <f>21.19*1.19</f>
        <v>25.216100000000001</v>
      </c>
      <c r="C7" s="54"/>
    </row>
    <row r="8" spans="1:5" s="1" customFormat="1" ht="14.25" x14ac:dyDescent="0.2">
      <c r="A8" s="53" t="s">
        <v>34</v>
      </c>
      <c r="B8" s="80">
        <f>20.33*1.19</f>
        <v>24.192699999999999</v>
      </c>
      <c r="C8" s="55"/>
      <c r="E8" s="95"/>
    </row>
    <row r="9" spans="1:5" s="1" customFormat="1" x14ac:dyDescent="0.2">
      <c r="A9" s="50" t="s">
        <v>35</v>
      </c>
      <c r="B9" s="81">
        <f>SUM(B7:B8)</f>
        <v>49.408799999999999</v>
      </c>
      <c r="C9" s="51">
        <f>SUM(C7:C8)</f>
        <v>0</v>
      </c>
    </row>
    <row r="10" spans="1:5" s="1" customFormat="1" ht="14.25" x14ac:dyDescent="0.2">
      <c r="C10" s="33"/>
    </row>
    <row r="12" spans="1:5" ht="27.6" customHeight="1" x14ac:dyDescent="0.25">
      <c r="A12" s="135" t="s">
        <v>31</v>
      </c>
      <c r="B12" s="135"/>
      <c r="C12" s="136"/>
    </row>
    <row r="13" spans="1:5" ht="71.45" customHeight="1" x14ac:dyDescent="0.25">
      <c r="A13" s="137" t="s">
        <v>32</v>
      </c>
      <c r="B13" s="137"/>
      <c r="C13" s="138"/>
    </row>
    <row r="17" spans="1:8" s="1" customFormat="1" ht="13.9" customHeight="1" x14ac:dyDescent="0.2">
      <c r="A17" s="67"/>
      <c r="B17" s="82"/>
      <c r="C17" s="68"/>
      <c r="D17" s="68"/>
      <c r="E17" s="73"/>
      <c r="F17" s="69"/>
      <c r="G17" s="68"/>
      <c r="H17" s="68"/>
    </row>
    <row r="18" spans="1:8" x14ac:dyDescent="0.25">
      <c r="A18" s="11" t="s">
        <v>37</v>
      </c>
    </row>
  </sheetData>
  <protectedRanges>
    <protectedRange sqref="C7:C8" name="Rango1"/>
  </protectedRanges>
  <mergeCells count="4">
    <mergeCell ref="A4:C4"/>
    <mergeCell ref="A2:C2"/>
    <mergeCell ref="A12:C12"/>
    <mergeCell ref="A13:C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Preventiu</vt:lpstr>
      <vt:lpstr>Correctiu_Material</vt:lpstr>
      <vt:lpstr>Correctiu_Mà d'obra</vt:lpstr>
    </vt:vector>
  </TitlesOfParts>
  <Company>Ajuntament de Mataró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Servei de Sistemes d'Informació i Telecomunicacions</dc:creator>
  <cp:lastModifiedBy>Servei de Sistemes d'Informació i Telecomunicacions</cp:lastModifiedBy>
  <cp:lastPrinted>2022-05-13T09:44:36Z</cp:lastPrinted>
  <dcterms:created xsi:type="dcterms:W3CDTF">2021-10-13T11:53:48Z</dcterms:created>
  <dcterms:modified xsi:type="dcterms:W3CDTF">2025-09-26T12:37:37Z</dcterms:modified>
</cp:coreProperties>
</file>