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srv-fs-02\Compres\12- CONTRACTACIO\0000 LCSP-2017 09-2017\D00 PROCEDIMENTO ABIERTO\2025 ABIERTOS\Exp.2025.4_(Obert) Gasos\30.00 PCAP\Oferta excels\"/>
    </mc:Choice>
  </mc:AlternateContent>
  <xr:revisionPtr revIDLastSave="0" documentId="13_ncr:1_{BCE731ED-F9C4-41ED-85B1-3BB13C17EA07}" xr6:coauthVersionLast="47" xr6:coauthVersionMax="47" xr10:uidLastSave="{00000000-0000-0000-0000-000000000000}"/>
  <bookViews>
    <workbookView xWindow="-108" yWindow="-108" windowWidth="23256" windowHeight="12576" xr2:uid="{03860E40-C4FC-40EA-A3FA-AEF3109C3675}"/>
  </bookViews>
  <sheets>
    <sheet name="Criteri Preu Lot 2" sheetId="3" r:id="rId1"/>
    <sheet name="Personal Lot 2" sheetId="6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3" i="3" l="1"/>
  <c r="H18" i="3"/>
  <c r="H11" i="3"/>
  <c r="H12" i="3"/>
  <c r="H13" i="3"/>
  <c r="H14" i="3"/>
  <c r="H15" i="3"/>
  <c r="H16" i="3"/>
  <c r="H17" i="3"/>
  <c r="H35" i="3"/>
  <c r="H36" i="3" s="1"/>
  <c r="H29" i="3"/>
  <c r="H28" i="3"/>
  <c r="H25" i="3"/>
  <c r="H26" i="3"/>
  <c r="H27" i="3"/>
  <c r="H30" i="3"/>
  <c r="H24" i="3"/>
  <c r="H8" i="3"/>
  <c r="H9" i="3"/>
  <c r="H6" i="3"/>
  <c r="H10" i="3"/>
  <c r="H7" i="3"/>
  <c r="H31" i="3" l="1"/>
  <c r="H19" i="3"/>
  <c r="H40" i="3" l="1"/>
</calcChain>
</file>

<file path=xl/sharedStrings.xml><?xml version="1.0" encoding="utf-8"?>
<sst xmlns="http://schemas.openxmlformats.org/spreadsheetml/2006/main" count="112" uniqueCount="84">
  <si>
    <t>DNI</t>
  </si>
  <si>
    <t>*Usar este resultado para rellenar la casilla de oferta del licitador en la pestaña de CRITERIOS POR FÓRMULA Lote 2</t>
  </si>
  <si>
    <t>10 L</t>
  </si>
  <si>
    <t>H2 5% N2 95%</t>
  </si>
  <si>
    <t>H2 5% AR 95%</t>
  </si>
  <si>
    <t>ppm NO2 80 %N2 99,992</t>
  </si>
  <si>
    <t>ppm CH4 160 %N2 99,984</t>
  </si>
  <si>
    <t>O2 21% N2 79%</t>
  </si>
  <si>
    <t>Exp.2025/4</t>
  </si>
  <si>
    <t>* Omplir únicament les cel·les de color blanc de les taules</t>
  </si>
  <si>
    <t>Empresa</t>
  </si>
  <si>
    <t>NIF Empresa</t>
  </si>
  <si>
    <r>
      <rPr>
        <b/>
        <sz val="11"/>
        <color theme="1"/>
        <rFont val="Segoe UI"/>
        <family val="2"/>
      </rPr>
      <t xml:space="preserve">Perfil 1: Responsable tècnic/comercial </t>
    </r>
    <r>
      <rPr>
        <sz val="11"/>
        <color theme="1"/>
        <rFont val="Segoe UI"/>
        <family val="2"/>
      </rPr>
      <t>que serà el responsable del contracte. S'ha de acreditar una experiència tècnica mínima de 5 anys i una vincle amb l'empresa no inferior a 3 anys.</t>
    </r>
  </si>
  <si>
    <r>
      <rPr>
        <b/>
        <sz val="11"/>
        <color theme="1"/>
        <rFont val="Segoe UI"/>
        <family val="2"/>
      </rPr>
      <t>Perfil 2: Responsable de facturació</t>
    </r>
    <r>
      <rPr>
        <sz val="11"/>
        <color theme="1"/>
        <rFont val="Segoe UI"/>
        <family val="2"/>
      </rPr>
      <t>. S'ha de acreditar una experiència tècnica mínima de 3 anys i una vinculació amb l'empresa no inferior a 3 anys.</t>
    </r>
  </si>
  <si>
    <t>Vinculació amb el licitador</t>
  </si>
  <si>
    <t>Nom i Cognoms</t>
  </si>
  <si>
    <t>Mail de contacte</t>
  </si>
  <si>
    <t>Anys d'experiència</t>
  </si>
  <si>
    <t>Anys de vinculació amb licitador</t>
  </si>
  <si>
    <t>Preu màxim Lot 2</t>
  </si>
  <si>
    <t>L'import de cadascuna de les ampolles enumerades, siguin gasos tècnics com mescles, serà el cost total, és a dir, el preu inclourà els següents conceptes:</t>
  </si>
  <si>
    <t xml:space="preserve">o   Import del gas </t>
  </si>
  <si>
    <t>o   Acord Europeu sobre el Transport Internacional de Mercaderies Perilloses per Carretera (ADR)</t>
  </si>
  <si>
    <t>ALTRES conceptes</t>
  </si>
  <si>
    <t>Lloquer anual ampolla</t>
  </si>
  <si>
    <t>Estimació Nº ampolles a ICRA</t>
  </si>
  <si>
    <t xml:space="preserve">Preu unitari ofert pel licitador   </t>
  </si>
  <si>
    <t>Preu màxim per ampolla /any</t>
  </si>
  <si>
    <t>Preu a efecte de càlcul de puntuació del  LICITADOR</t>
  </si>
  <si>
    <t>Mescles</t>
  </si>
  <si>
    <t>Observacions</t>
  </si>
  <si>
    <t>Mida de l'ampolla</t>
  </si>
  <si>
    <t>Estimació consum ampolles anuals</t>
  </si>
  <si>
    <t xml:space="preserve">Preu unitari ampolla ofert pel licitador   </t>
  </si>
  <si>
    <t xml:space="preserve">Preu màxim per unitat </t>
  </si>
  <si>
    <t>Gasos Purs</t>
  </si>
  <si>
    <t>Impureses ppm/v</t>
  </si>
  <si>
    <t xml:space="preserve">Preu màxim per ampolla total </t>
  </si>
  <si>
    <t>Lot 2: Subministrament de gasos tècnics i mescles</t>
  </si>
  <si>
    <t>Oxigen 6.0</t>
  </si>
  <si>
    <t xml:space="preserve">H2O&lt;0,5; CO2&lt;0,1; CnHmz&lt;0,1; N2&lt;0,5 </t>
  </si>
  <si>
    <t>Oxigen 5.0</t>
  </si>
  <si>
    <t xml:space="preserve">N2 &lt; 5 Ar &lt; 2 H2O &lt; 3  CnHm &lt; 0,2 CO2 &lt; 0,2 
 </t>
  </si>
  <si>
    <t>Nitrogen 6.0</t>
  </si>
  <si>
    <t>H2O&lt;0,5; O2&lt;0,5; CO&lt;0,1; CO2&lt;0,1; CnHmz&lt;0,1</t>
  </si>
  <si>
    <t>Argó 6.0</t>
  </si>
  <si>
    <t>Argó 5.0</t>
  </si>
  <si>
    <t>O2 &lt; 2 H2O &lt; 3 CnHm &lt; 0,2 N2 &lt; 5 CO2 - CO - H2 -</t>
  </si>
  <si>
    <t>Hidrogen 6.0</t>
  </si>
  <si>
    <t>H2O&lt;0,5; O2&lt;0,3; CO&lt;0,1; CO2&lt;0,1; CnHmz&lt;0,1</t>
  </si>
  <si>
    <t>Heli 6.0</t>
  </si>
  <si>
    <t xml:space="preserve">Heli 5.0 </t>
  </si>
  <si>
    <t>O2&lt;2; N2&lt;3; H2O&lt;3; CnHm&lt;0,2</t>
  </si>
  <si>
    <t xml:space="preserve">Aire sintètic </t>
  </si>
  <si>
    <t>H2O&lt;3;  CnHmz0&lt;0,1; CO&lt;1; CO2&lt;1</t>
  </si>
  <si>
    <t>Metà 4.5</t>
  </si>
  <si>
    <t xml:space="preserve">H2O&lt;5; O2&lt;5; </t>
  </si>
  <si>
    <t>N2≤ 20; O2≤5; H2O≤5; H2≤5; other HC≤20</t>
  </si>
  <si>
    <t xml:space="preserve">Metà 5.5 </t>
  </si>
  <si>
    <t>N2≤4; O2≤0,5; H2O≤2; H2≤0,1 ; other HC≤ 1</t>
  </si>
  <si>
    <t>Diòxid de carboni 4.5</t>
  </si>
  <si>
    <t>H2O≤5; O2≤15; N2≤30; CnHmz≤2; CO≤1</t>
  </si>
  <si>
    <t>10,6 m3</t>
  </si>
  <si>
    <t>9,5 m3</t>
  </si>
  <si>
    <t>10,7 m3</t>
  </si>
  <si>
    <t>8,9 m3</t>
  </si>
  <si>
    <t>9,1 m3</t>
  </si>
  <si>
    <t>1,9 m3</t>
  </si>
  <si>
    <t>10 m3</t>
  </si>
  <si>
    <t>2,5 m3</t>
  </si>
  <si>
    <t>2 L (0,24m3)</t>
  </si>
  <si>
    <t>5L</t>
  </si>
  <si>
    <t xml:space="preserve">Contingut </t>
  </si>
  <si>
    <t>PREU MÀX MESCLES</t>
  </si>
  <si>
    <t>PREU MÀX ALTRES conceptes</t>
  </si>
  <si>
    <t>PREU MÀX GASOS PURS</t>
  </si>
  <si>
    <t>contenint 1,5 m3 de gas</t>
  </si>
  <si>
    <t>Mescla gas 95% CH4+ 5% CO2</t>
  </si>
  <si>
    <t>contenint 2 m3 de gas</t>
  </si>
  <si>
    <t>Mescla gas 70% CH4+30% CO2</t>
  </si>
  <si>
    <t>Mescla gas 80 ppmv N2O amb N2</t>
  </si>
  <si>
    <t>o   Servei de distribució</t>
  </si>
  <si>
    <r>
      <t>o</t>
    </r>
    <r>
      <rPr>
        <sz val="7"/>
        <color theme="0"/>
        <rFont val="Times New Roman"/>
        <family val="1"/>
      </rPr>
      <t xml:space="preserve">   </t>
    </r>
    <r>
      <rPr>
        <sz val="11"/>
        <color theme="0"/>
        <rFont val="Segoe UI"/>
        <family val="2"/>
      </rPr>
      <t>Servei d’entrega a punt de consum</t>
    </r>
  </si>
  <si>
    <r>
      <t>o</t>
    </r>
    <r>
      <rPr>
        <sz val="7"/>
        <color theme="0"/>
        <rFont val="Times New Roman"/>
        <family val="1"/>
      </rPr>
      <t xml:space="preserve">   </t>
    </r>
    <r>
      <rPr>
        <sz val="11"/>
        <color theme="0"/>
        <rFont val="Segoe UI"/>
        <family val="2"/>
      </rPr>
      <t>Qualsevol altre concepte no contemplat específicament en la present licitació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</si>
</sst>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_-* #,##0.00\ [$€-403]_-;\-* #,##0.00\ [$€-403]_-;_-* &quot;-&quot;??\ [$€-403]_-;_-@_-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rebuchet MS"/>
      <family val="2"/>
    </font>
    <font>
      <b/>
      <sz val="14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Segoe UI"/>
      <family val="2"/>
    </font>
    <font>
      <sz val="11"/>
      <color theme="1"/>
      <name val="Segoe UI"/>
      <family val="2"/>
    </font>
    <font>
      <i/>
      <sz val="11"/>
      <color theme="0" tint="-0.499984740745262"/>
      <name val="Segoe UI"/>
      <family val="2"/>
    </font>
    <font>
      <i/>
      <sz val="9"/>
      <color theme="0" tint="-0.499984740745262"/>
      <name val="Segoe UI"/>
      <family val="2"/>
    </font>
    <font>
      <b/>
      <sz val="9"/>
      <name val="Segoe UI"/>
      <family val="2"/>
    </font>
    <font>
      <sz val="11"/>
      <name val="Segoe UI"/>
      <family val="2"/>
    </font>
    <font>
      <sz val="10"/>
      <name val="Segoe UI"/>
      <family val="2"/>
    </font>
    <font>
      <sz val="9"/>
      <name val="Segoe UI"/>
      <family val="2"/>
    </font>
    <font>
      <b/>
      <sz val="9"/>
      <color rgb="FFFFFF00"/>
      <name val="Segoe UI"/>
      <family val="2"/>
    </font>
    <font>
      <sz val="9"/>
      <color rgb="FFFFFF00"/>
      <name val="Segoe UI"/>
      <family val="2"/>
    </font>
    <font>
      <b/>
      <sz val="9"/>
      <color rgb="FFFF0000"/>
      <name val="Segoe UI"/>
      <family val="2"/>
    </font>
    <font>
      <b/>
      <sz val="9"/>
      <color theme="1"/>
      <name val="Segoe UI"/>
      <family val="2"/>
    </font>
    <font>
      <sz val="10"/>
      <color theme="1"/>
      <name val="Segoe UI"/>
      <family val="2"/>
    </font>
    <font>
      <i/>
      <sz val="11"/>
      <color theme="0"/>
      <name val="Segoe UI"/>
      <family val="2"/>
    </font>
    <font>
      <sz val="11"/>
      <color theme="0"/>
      <name val="Segoe UI"/>
      <family val="2"/>
    </font>
    <font>
      <b/>
      <sz val="11"/>
      <color theme="1"/>
      <name val="Calibri"/>
      <family val="2"/>
      <scheme val="minor"/>
    </font>
    <font>
      <sz val="7"/>
      <color theme="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99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6" fillId="0" borderId="0" xfId="0" applyFont="1"/>
    <xf numFmtId="0" fontId="7" fillId="0" borderId="0" xfId="0" applyFont="1"/>
    <xf numFmtId="0" fontId="8" fillId="2" borderId="0" xfId="0" applyFont="1" applyFill="1"/>
    <xf numFmtId="0" fontId="9" fillId="2" borderId="0" xfId="0" applyFont="1" applyFill="1"/>
    <xf numFmtId="0" fontId="10" fillId="2" borderId="0" xfId="0" applyFont="1" applyFill="1"/>
    <xf numFmtId="0" fontId="8" fillId="6" borderId="1" xfId="0" applyFont="1" applyFill="1" applyBorder="1" applyAlignment="1">
      <alignment vertical="center" wrapText="1"/>
    </xf>
    <xf numFmtId="0" fontId="8" fillId="6" borderId="1" xfId="0" applyFont="1" applyFill="1" applyBorder="1"/>
    <xf numFmtId="0" fontId="0" fillId="2" borderId="0" xfId="0" applyFill="1"/>
    <xf numFmtId="0" fontId="11" fillId="2" borderId="0" xfId="0" applyFont="1" applyFill="1"/>
    <xf numFmtId="0" fontId="12" fillId="3" borderId="7" xfId="0" applyFont="1" applyFill="1" applyBorder="1" applyAlignment="1">
      <alignment horizontal="center" vertical="center" wrapText="1"/>
    </xf>
    <xf numFmtId="8" fontId="12" fillId="4" borderId="10" xfId="0" applyNumberFormat="1" applyFont="1" applyFill="1" applyBorder="1" applyAlignment="1">
      <alignment horizontal="right" vertical="center" wrapText="1" indent="5"/>
    </xf>
    <xf numFmtId="0" fontId="15" fillId="0" borderId="0" xfId="0" applyFont="1"/>
    <xf numFmtId="0" fontId="16" fillId="0" borderId="0" xfId="0" applyFont="1" applyAlignment="1">
      <alignment vertical="center" wrapText="1"/>
    </xf>
    <xf numFmtId="8" fontId="17" fillId="0" borderId="0" xfId="0" applyNumberFormat="1" applyFont="1" applyAlignment="1">
      <alignment horizontal="right" vertical="center" wrapText="1" indent="5"/>
    </xf>
    <xf numFmtId="0" fontId="18" fillId="3" borderId="6" xfId="0" applyFont="1" applyFill="1" applyBorder="1" applyAlignment="1">
      <alignment horizontal="center" vertical="center" wrapText="1"/>
    </xf>
    <xf numFmtId="0" fontId="19" fillId="3" borderId="6" xfId="0" applyFont="1" applyFill="1" applyBorder="1" applyAlignment="1">
      <alignment horizontal="center" vertical="center" wrapText="1"/>
    </xf>
    <xf numFmtId="0" fontId="18" fillId="3" borderId="7" xfId="0" applyFont="1" applyFill="1" applyBorder="1" applyAlignment="1">
      <alignment horizontal="center" vertical="center" wrapText="1"/>
    </xf>
    <xf numFmtId="0" fontId="14" fillId="0" borderId="0" xfId="0" applyFont="1"/>
    <xf numFmtId="0" fontId="14" fillId="0" borderId="0" xfId="0" applyFont="1" applyAlignment="1">
      <alignment horizontal="center"/>
    </xf>
    <xf numFmtId="0" fontId="20" fillId="0" borderId="0" xfId="0" applyFont="1" applyAlignment="1">
      <alignment horizontal="center" vertical="center" wrapText="1"/>
    </xf>
    <xf numFmtId="8" fontId="20" fillId="0" borderId="0" xfId="0" applyNumberFormat="1" applyFont="1" applyAlignment="1">
      <alignment horizontal="center" vertical="center" wrapText="1"/>
    </xf>
    <xf numFmtId="8" fontId="20" fillId="0" borderId="0" xfId="0" applyNumberFormat="1" applyFont="1" applyAlignment="1">
      <alignment horizontal="right" vertical="center" wrapText="1" indent="5"/>
    </xf>
    <xf numFmtId="0" fontId="9" fillId="0" borderId="12" xfId="0" applyFont="1" applyBorder="1"/>
    <xf numFmtId="0" fontId="8" fillId="0" borderId="0" xfId="0" applyFont="1"/>
    <xf numFmtId="8" fontId="8" fillId="4" borderId="10" xfId="0" applyNumberFormat="1" applyFont="1" applyFill="1" applyBorder="1"/>
    <xf numFmtId="0" fontId="9" fillId="0" borderId="0" xfId="0" applyFont="1"/>
    <xf numFmtId="0" fontId="22" fillId="5" borderId="0" xfId="0" applyFont="1" applyFill="1"/>
    <xf numFmtId="0" fontId="21" fillId="5" borderId="0" xfId="0" applyFont="1" applyFill="1" applyAlignment="1">
      <alignment horizontal="justify" vertical="center"/>
    </xf>
    <xf numFmtId="0" fontId="21" fillId="5" borderId="0" xfId="0" applyFont="1" applyFill="1"/>
    <xf numFmtId="8" fontId="15" fillId="6" borderId="11" xfId="0" applyNumberFormat="1" applyFont="1" applyFill="1" applyBorder="1" applyAlignment="1">
      <alignment horizontal="right" vertical="center" wrapText="1" indent="5"/>
    </xf>
    <xf numFmtId="164" fontId="14" fillId="0" borderId="5" xfId="0" applyNumberFormat="1" applyFont="1" applyBorder="1" applyAlignment="1">
      <alignment horizontal="center"/>
    </xf>
    <xf numFmtId="44" fontId="14" fillId="6" borderId="1" xfId="1" applyFont="1" applyFill="1" applyBorder="1"/>
    <xf numFmtId="0" fontId="12" fillId="4" borderId="6" xfId="0" applyFont="1" applyFill="1" applyBorder="1" applyAlignment="1">
      <alignment horizontal="center" vertical="center" wrapText="1"/>
    </xf>
    <xf numFmtId="0" fontId="12" fillId="4" borderId="7" xfId="0" applyFont="1" applyFill="1" applyBorder="1" applyAlignment="1">
      <alignment horizontal="center" vertical="center" wrapText="1"/>
    </xf>
    <xf numFmtId="0" fontId="15" fillId="6" borderId="1" xfId="0" applyFont="1" applyFill="1" applyBorder="1"/>
    <xf numFmtId="0" fontId="15" fillId="6" borderId="1" xfId="0" applyFont="1" applyFill="1" applyBorder="1" applyAlignment="1">
      <alignment horizontal="center"/>
    </xf>
    <xf numFmtId="0" fontId="15" fillId="6" borderId="3" xfId="0" applyFont="1" applyFill="1" applyBorder="1" applyAlignment="1">
      <alignment horizontal="center"/>
    </xf>
    <xf numFmtId="44" fontId="14" fillId="0" borderId="1" xfId="1" applyFont="1" applyFill="1" applyBorder="1"/>
    <xf numFmtId="44" fontId="14" fillId="0" borderId="5" xfId="1" applyFont="1" applyFill="1" applyBorder="1"/>
    <xf numFmtId="0" fontId="14" fillId="6" borderId="1" xfId="0" applyFont="1" applyFill="1" applyBorder="1"/>
    <xf numFmtId="0" fontId="14" fillId="6" borderId="4" xfId="0" applyFont="1" applyFill="1" applyBorder="1" applyAlignment="1">
      <alignment horizontal="center"/>
    </xf>
    <xf numFmtId="0" fontId="14" fillId="6" borderId="5" xfId="0" applyFont="1" applyFill="1" applyBorder="1" applyAlignment="1">
      <alignment horizontal="center"/>
    </xf>
    <xf numFmtId="0" fontId="14" fillId="6" borderId="1" xfId="0" applyFont="1" applyFill="1" applyBorder="1" applyAlignment="1">
      <alignment horizontal="center"/>
    </xf>
    <xf numFmtId="0" fontId="14" fillId="6" borderId="14" xfId="0" applyFont="1" applyFill="1" applyBorder="1" applyAlignment="1">
      <alignment horizontal="center"/>
    </xf>
    <xf numFmtId="0" fontId="14" fillId="6" borderId="15" xfId="0" applyFont="1" applyFill="1" applyBorder="1" applyAlignment="1">
      <alignment horizontal="center"/>
    </xf>
    <xf numFmtId="164" fontId="14" fillId="6" borderId="5" xfId="0" applyNumberFormat="1" applyFont="1" applyFill="1" applyBorder="1" applyAlignment="1">
      <alignment horizontal="center"/>
    </xf>
    <xf numFmtId="0" fontId="14" fillId="6" borderId="19" xfId="0" applyFont="1" applyFill="1" applyBorder="1"/>
    <xf numFmtId="0" fontId="14" fillId="6" borderId="20" xfId="0" applyFont="1" applyFill="1" applyBorder="1"/>
    <xf numFmtId="0" fontId="14" fillId="6" borderId="21" xfId="0" applyFont="1" applyFill="1" applyBorder="1" applyAlignment="1">
      <alignment horizontal="center"/>
    </xf>
    <xf numFmtId="0" fontId="14" fillId="6" borderId="20" xfId="0" applyFont="1" applyFill="1" applyBorder="1" applyAlignment="1">
      <alignment horizontal="center"/>
    </xf>
    <xf numFmtId="164" fontId="14" fillId="0" borderId="20" xfId="0" applyNumberFormat="1" applyFont="1" applyBorder="1" applyAlignment="1">
      <alignment horizontal="center"/>
    </xf>
    <xf numFmtId="164" fontId="14" fillId="6" borderId="20" xfId="0" applyNumberFormat="1" applyFont="1" applyFill="1" applyBorder="1" applyAlignment="1">
      <alignment horizontal="center"/>
    </xf>
    <xf numFmtId="8" fontId="15" fillId="6" borderId="22" xfId="0" applyNumberFormat="1" applyFont="1" applyFill="1" applyBorder="1" applyAlignment="1">
      <alignment horizontal="right" vertical="center" wrapText="1" indent="5"/>
    </xf>
    <xf numFmtId="0" fontId="14" fillId="6" borderId="23" xfId="0" applyFont="1" applyFill="1" applyBorder="1"/>
    <xf numFmtId="0" fontId="14" fillId="6" borderId="24" xfId="0" applyFont="1" applyFill="1" applyBorder="1"/>
    <xf numFmtId="0" fontId="23" fillId="0" borderId="0" xfId="0" applyFont="1"/>
    <xf numFmtId="0" fontId="14" fillId="6" borderId="27" xfId="0" applyFont="1" applyFill="1" applyBorder="1"/>
    <xf numFmtId="0" fontId="14" fillId="6" borderId="15" xfId="0" applyFont="1" applyFill="1" applyBorder="1"/>
    <xf numFmtId="0" fontId="14" fillId="6" borderId="28" xfId="0" applyFont="1" applyFill="1" applyBorder="1" applyAlignment="1">
      <alignment horizontal="center"/>
    </xf>
    <xf numFmtId="164" fontId="14" fillId="0" borderId="15" xfId="0" applyNumberFormat="1" applyFont="1" applyBorder="1" applyAlignment="1">
      <alignment horizontal="center"/>
    </xf>
    <xf numFmtId="164" fontId="14" fillId="6" borderId="15" xfId="0" applyNumberFormat="1" applyFont="1" applyFill="1" applyBorder="1" applyAlignment="1">
      <alignment horizontal="center"/>
    </xf>
    <xf numFmtId="8" fontId="15" fillId="6" borderId="26" xfId="0" applyNumberFormat="1" applyFont="1" applyFill="1" applyBorder="1" applyAlignment="1">
      <alignment horizontal="right" vertical="center" wrapText="1" indent="5"/>
    </xf>
    <xf numFmtId="0" fontId="14" fillId="6" borderId="16" xfId="0" applyFont="1" applyFill="1" applyBorder="1"/>
    <xf numFmtId="0" fontId="14" fillId="6" borderId="5" xfId="0" applyFont="1" applyFill="1" applyBorder="1"/>
    <xf numFmtId="0" fontId="14" fillId="6" borderId="17" xfId="0" applyFont="1" applyFill="1" applyBorder="1"/>
    <xf numFmtId="0" fontId="14" fillId="6" borderId="13" xfId="0" applyFont="1" applyFill="1" applyBorder="1"/>
    <xf numFmtId="0" fontId="14" fillId="6" borderId="13" xfId="0" applyFont="1" applyFill="1" applyBorder="1" applyAlignment="1">
      <alignment horizontal="center"/>
    </xf>
    <xf numFmtId="44" fontId="14" fillId="6" borderId="5" xfId="1" applyFont="1" applyFill="1" applyBorder="1"/>
    <xf numFmtId="0" fontId="21" fillId="5" borderId="0" xfId="0" applyFont="1" applyFill="1" applyAlignment="1">
      <alignment horizontal="left" vertical="center"/>
    </xf>
    <xf numFmtId="0" fontId="21" fillId="5" borderId="0" xfId="0" applyFont="1" applyFill="1" applyAlignment="1">
      <alignment horizontal="justify" vertical="center"/>
    </xf>
    <xf numFmtId="0" fontId="21" fillId="5" borderId="0" xfId="0" applyFont="1" applyFill="1"/>
    <xf numFmtId="0" fontId="21" fillId="5" borderId="0" xfId="0" applyFont="1" applyFill="1" applyAlignment="1">
      <alignment horizontal="justify" vertical="center" wrapText="1"/>
    </xf>
    <xf numFmtId="0" fontId="21" fillId="5" borderId="0" xfId="0" applyFont="1" applyFill="1" applyAlignment="1">
      <alignment wrapText="1"/>
    </xf>
    <xf numFmtId="0" fontId="22" fillId="5" borderId="0" xfId="0" applyFont="1" applyFill="1"/>
    <xf numFmtId="0" fontId="12" fillId="0" borderId="25" xfId="0" applyFont="1" applyBorder="1" applyAlignment="1">
      <alignment vertical="center" wrapText="1"/>
    </xf>
    <xf numFmtId="0" fontId="12" fillId="0" borderId="0" xfId="0" applyFont="1" applyAlignment="1">
      <alignment vertical="center" wrapText="1"/>
    </xf>
    <xf numFmtId="0" fontId="12" fillId="4" borderId="6" xfId="0" applyFont="1" applyFill="1" applyBorder="1" applyAlignment="1">
      <alignment horizontal="center" vertical="center" wrapText="1"/>
    </xf>
    <xf numFmtId="0" fontId="12" fillId="4" borderId="7" xfId="0" applyFont="1" applyFill="1" applyBorder="1" applyAlignment="1">
      <alignment horizontal="center" vertical="center" wrapText="1"/>
    </xf>
    <xf numFmtId="0" fontId="12" fillId="0" borderId="8" xfId="0" applyFont="1" applyBorder="1" applyAlignment="1">
      <alignment vertical="center" wrapText="1"/>
    </xf>
    <xf numFmtId="0" fontId="12" fillId="0" borderId="9" xfId="0" applyFont="1" applyBorder="1" applyAlignment="1">
      <alignment vertical="center" wrapText="1"/>
    </xf>
    <xf numFmtId="0" fontId="19" fillId="3" borderId="6" xfId="0" applyFont="1" applyFill="1" applyBorder="1" applyAlignment="1">
      <alignment horizontal="center" vertical="center" wrapText="1"/>
    </xf>
    <xf numFmtId="0" fontId="19" fillId="3" borderId="7" xfId="0" applyFont="1" applyFill="1" applyBorder="1" applyAlignment="1">
      <alignment horizontal="center" vertical="center" wrapText="1"/>
    </xf>
    <xf numFmtId="0" fontId="13" fillId="4" borderId="7" xfId="0" applyFont="1" applyFill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12" fillId="3" borderId="6" xfId="0" applyFont="1" applyFill="1" applyBorder="1" applyAlignment="1">
      <alignment horizontal="center" vertical="center" wrapText="1"/>
    </xf>
    <xf numFmtId="0" fontId="12" fillId="3" borderId="7" xfId="0" applyFont="1" applyFill="1" applyBorder="1" applyAlignment="1">
      <alignment horizontal="center" vertical="center" wrapText="1"/>
    </xf>
    <xf numFmtId="0" fontId="9" fillId="0" borderId="1" xfId="0" applyFont="1" applyBorder="1" applyProtection="1">
      <protection locked="0"/>
    </xf>
    <xf numFmtId="0" fontId="9" fillId="0" borderId="2" xfId="0" applyFont="1" applyBorder="1" applyProtection="1">
      <protection locked="0"/>
    </xf>
    <xf numFmtId="0" fontId="9" fillId="0" borderId="18" xfId="0" applyFont="1" applyBorder="1" applyProtection="1">
      <protection locked="0"/>
    </xf>
    <xf numFmtId="0" fontId="9" fillId="0" borderId="4" xfId="0" applyFont="1" applyBorder="1" applyProtection="1">
      <protection locked="0"/>
    </xf>
    <xf numFmtId="0" fontId="9" fillId="6" borderId="3" xfId="0" applyFont="1" applyFill="1" applyBorder="1" applyAlignment="1">
      <alignment vertical="top" wrapText="1"/>
    </xf>
    <xf numFmtId="0" fontId="0" fillId="6" borderId="3" xfId="0" applyFill="1" applyBorder="1" applyAlignment="1">
      <alignment vertical="top" wrapText="1"/>
    </xf>
    <xf numFmtId="0" fontId="0" fillId="0" borderId="1" xfId="0" applyBorder="1" applyProtection="1">
      <protection locked="0"/>
    </xf>
    <xf numFmtId="0" fontId="0" fillId="0" borderId="18" xfId="0" applyBorder="1" applyProtection="1">
      <protection locked="0"/>
    </xf>
    <xf numFmtId="0" fontId="0" fillId="0" borderId="4" xfId="0" applyBorder="1" applyProtection="1">
      <protection locked="0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D5785B-F585-4466-AE09-902F6C9CAA42}">
  <sheetPr>
    <pageSetUpPr fitToPage="1"/>
  </sheetPr>
  <dimension ref="A1:K48"/>
  <sheetViews>
    <sheetView tabSelected="1" zoomScale="85" zoomScaleNormal="85" workbookViewId="0">
      <selection activeCell="C4" sqref="C4:C5"/>
    </sheetView>
  </sheetViews>
  <sheetFormatPr baseColWidth="10" defaultRowHeight="14.4" x14ac:dyDescent="0.3"/>
  <cols>
    <col min="1" max="1" width="32.109375" customWidth="1"/>
    <col min="2" max="2" width="61.44140625" bestFit="1" customWidth="1"/>
    <col min="8" max="8" width="18.6640625" customWidth="1"/>
    <col min="9" max="9" width="17.44140625" customWidth="1"/>
  </cols>
  <sheetData>
    <row r="1" spans="1:8" ht="16.8" x14ac:dyDescent="0.4">
      <c r="A1" s="6" t="s">
        <v>8</v>
      </c>
      <c r="B1" s="4"/>
    </row>
    <row r="2" spans="1:8" ht="18.600000000000001" x14ac:dyDescent="0.4">
      <c r="A2" s="6" t="s">
        <v>38</v>
      </c>
      <c r="B2" s="2"/>
    </row>
    <row r="3" spans="1:8" ht="15" thickBot="1" x14ac:dyDescent="0.35">
      <c r="A3" s="12" t="s">
        <v>9</v>
      </c>
    </row>
    <row r="4" spans="1:8" ht="15" customHeight="1" x14ac:dyDescent="0.3">
      <c r="A4" s="80" t="s">
        <v>35</v>
      </c>
      <c r="B4" s="80" t="s">
        <v>36</v>
      </c>
      <c r="C4" s="80" t="s">
        <v>72</v>
      </c>
      <c r="D4" s="36"/>
      <c r="E4" s="84" t="s">
        <v>25</v>
      </c>
      <c r="F4" s="84" t="s">
        <v>33</v>
      </c>
      <c r="G4" s="80" t="s">
        <v>37</v>
      </c>
      <c r="H4" s="84" t="s">
        <v>28</v>
      </c>
    </row>
    <row r="5" spans="1:8" ht="81" customHeight="1" thickBot="1" x14ac:dyDescent="0.35">
      <c r="A5" s="81"/>
      <c r="B5" s="81"/>
      <c r="C5" s="81"/>
      <c r="D5" s="37" t="s">
        <v>32</v>
      </c>
      <c r="E5" s="87"/>
      <c r="F5" s="85"/>
      <c r="G5" s="81"/>
      <c r="H5" s="85"/>
    </row>
    <row r="6" spans="1:8" ht="15" customHeight="1" x14ac:dyDescent="0.35">
      <c r="A6" s="50" t="s">
        <v>39</v>
      </c>
      <c r="B6" s="51" t="s">
        <v>40</v>
      </c>
      <c r="C6" s="52" t="s">
        <v>62</v>
      </c>
      <c r="D6" s="53">
        <v>3</v>
      </c>
      <c r="E6" s="53">
        <v>3</v>
      </c>
      <c r="F6" s="54"/>
      <c r="G6" s="55">
        <v>128.17500000000001</v>
      </c>
      <c r="H6" s="56">
        <f>(D6*F6)</f>
        <v>0</v>
      </c>
    </row>
    <row r="7" spans="1:8" ht="15" x14ac:dyDescent="0.35">
      <c r="A7" s="57" t="s">
        <v>41</v>
      </c>
      <c r="B7" s="43" t="s">
        <v>42</v>
      </c>
      <c r="C7" s="46" t="s">
        <v>62</v>
      </c>
      <c r="D7" s="45">
        <v>7</v>
      </c>
      <c r="E7" s="45">
        <v>2</v>
      </c>
      <c r="F7" s="34"/>
      <c r="G7" s="49">
        <v>130.20499999999998</v>
      </c>
      <c r="H7" s="33">
        <f t="shared" ref="H7:H17" si="0">(D7*F7)</f>
        <v>0</v>
      </c>
    </row>
    <row r="8" spans="1:8" ht="15" x14ac:dyDescent="0.35">
      <c r="A8" s="57" t="s">
        <v>43</v>
      </c>
      <c r="B8" s="43" t="s">
        <v>44</v>
      </c>
      <c r="C8" s="44" t="s">
        <v>63</v>
      </c>
      <c r="D8" s="45">
        <v>3</v>
      </c>
      <c r="E8" s="45">
        <v>3</v>
      </c>
      <c r="F8" s="34"/>
      <c r="G8" s="49">
        <v>100.66</v>
      </c>
      <c r="H8" s="33">
        <f t="shared" si="0"/>
        <v>0</v>
      </c>
    </row>
    <row r="9" spans="1:8" ht="15" x14ac:dyDescent="0.35">
      <c r="A9" s="57" t="s">
        <v>45</v>
      </c>
      <c r="B9" s="43" t="s">
        <v>44</v>
      </c>
      <c r="C9" s="44" t="s">
        <v>64</v>
      </c>
      <c r="D9" s="45">
        <v>3</v>
      </c>
      <c r="E9" s="45">
        <v>3</v>
      </c>
      <c r="F9" s="34"/>
      <c r="G9" s="49">
        <v>128.685</v>
      </c>
      <c r="H9" s="33">
        <f t="shared" si="0"/>
        <v>0</v>
      </c>
    </row>
    <row r="10" spans="1:8" ht="15" x14ac:dyDescent="0.35">
      <c r="A10" s="57" t="s">
        <v>46</v>
      </c>
      <c r="B10" s="43" t="s">
        <v>47</v>
      </c>
      <c r="C10" s="44" t="s">
        <v>64</v>
      </c>
      <c r="D10" s="45">
        <v>20</v>
      </c>
      <c r="E10" s="45">
        <v>8</v>
      </c>
      <c r="F10" s="34"/>
      <c r="G10" s="49">
        <v>113.925</v>
      </c>
      <c r="H10" s="33">
        <f t="shared" si="0"/>
        <v>0</v>
      </c>
    </row>
    <row r="11" spans="1:8" ht="15" x14ac:dyDescent="0.35">
      <c r="A11" s="57" t="s">
        <v>48</v>
      </c>
      <c r="B11" s="43" t="s">
        <v>49</v>
      </c>
      <c r="C11" s="44" t="s">
        <v>65</v>
      </c>
      <c r="D11" s="46">
        <v>2</v>
      </c>
      <c r="E11" s="46">
        <v>3</v>
      </c>
      <c r="F11" s="34"/>
      <c r="G11" s="49">
        <v>97.025000000000006</v>
      </c>
      <c r="H11" s="33">
        <f t="shared" si="0"/>
        <v>0</v>
      </c>
    </row>
    <row r="12" spans="1:8" ht="15" x14ac:dyDescent="0.35">
      <c r="A12" s="57" t="s">
        <v>50</v>
      </c>
      <c r="B12" s="43" t="s">
        <v>44</v>
      </c>
      <c r="C12" s="44" t="s">
        <v>66</v>
      </c>
      <c r="D12" s="46">
        <v>15</v>
      </c>
      <c r="E12" s="46">
        <v>3</v>
      </c>
      <c r="F12" s="34"/>
      <c r="G12" s="49">
        <v>462.58000000000004</v>
      </c>
      <c r="H12" s="33">
        <f t="shared" si="0"/>
        <v>0</v>
      </c>
    </row>
    <row r="13" spans="1:8" ht="15" x14ac:dyDescent="0.35">
      <c r="A13" s="57" t="s">
        <v>51</v>
      </c>
      <c r="B13" s="43" t="s">
        <v>52</v>
      </c>
      <c r="C13" s="44" t="s">
        <v>67</v>
      </c>
      <c r="D13" s="46">
        <v>6</v>
      </c>
      <c r="E13" s="46">
        <v>2</v>
      </c>
      <c r="F13" s="34"/>
      <c r="G13" s="49">
        <v>293.28999999999996</v>
      </c>
      <c r="H13" s="33">
        <f t="shared" si="0"/>
        <v>0</v>
      </c>
    </row>
    <row r="14" spans="1:8" ht="15" x14ac:dyDescent="0.35">
      <c r="A14" s="57" t="s">
        <v>53</v>
      </c>
      <c r="B14" s="43" t="s">
        <v>54</v>
      </c>
      <c r="C14" s="44" t="s">
        <v>68</v>
      </c>
      <c r="D14" s="46">
        <v>7</v>
      </c>
      <c r="E14" s="46">
        <v>3</v>
      </c>
      <c r="F14" s="34"/>
      <c r="G14" s="49">
        <v>101.56</v>
      </c>
      <c r="H14" s="33">
        <f t="shared" si="0"/>
        <v>0</v>
      </c>
    </row>
    <row r="15" spans="1:8" ht="15" x14ac:dyDescent="0.35">
      <c r="A15" s="58" t="s">
        <v>55</v>
      </c>
      <c r="B15" s="43" t="s">
        <v>56</v>
      </c>
      <c r="C15" s="47" t="s">
        <v>69</v>
      </c>
      <c r="D15" s="46">
        <v>1</v>
      </c>
      <c r="E15" s="46">
        <v>1</v>
      </c>
      <c r="F15" s="34"/>
      <c r="G15" s="49">
        <v>285</v>
      </c>
      <c r="H15" s="33">
        <f t="shared" si="0"/>
        <v>0</v>
      </c>
    </row>
    <row r="16" spans="1:8" ht="15" x14ac:dyDescent="0.35">
      <c r="A16" s="58" t="s">
        <v>55</v>
      </c>
      <c r="B16" s="43" t="s">
        <v>57</v>
      </c>
      <c r="C16" s="47" t="s">
        <v>70</v>
      </c>
      <c r="D16" s="46">
        <v>1</v>
      </c>
      <c r="E16" s="46">
        <v>1</v>
      </c>
      <c r="F16" s="34"/>
      <c r="G16" s="49">
        <v>201.24475000000001</v>
      </c>
      <c r="H16" s="33">
        <f t="shared" si="0"/>
        <v>0</v>
      </c>
    </row>
    <row r="17" spans="1:11" ht="15" x14ac:dyDescent="0.35">
      <c r="A17" s="58" t="s">
        <v>58</v>
      </c>
      <c r="B17" s="43" t="s">
        <v>59</v>
      </c>
      <c r="C17" s="47" t="s">
        <v>70</v>
      </c>
      <c r="D17" s="46">
        <v>5</v>
      </c>
      <c r="E17" s="46">
        <v>2</v>
      </c>
      <c r="F17" s="34"/>
      <c r="G17" s="49">
        <v>390.2</v>
      </c>
      <c r="H17" s="33">
        <f t="shared" si="0"/>
        <v>0</v>
      </c>
    </row>
    <row r="18" spans="1:11" ht="15.6" thickBot="1" x14ac:dyDescent="0.4">
      <c r="A18" s="60" t="s">
        <v>60</v>
      </c>
      <c r="B18" s="61" t="s">
        <v>61</v>
      </c>
      <c r="C18" s="62" t="s">
        <v>71</v>
      </c>
      <c r="D18" s="48">
        <v>1</v>
      </c>
      <c r="E18" s="48">
        <v>1</v>
      </c>
      <c r="F18" s="63"/>
      <c r="G18" s="64">
        <v>243.93</v>
      </c>
      <c r="H18" s="65">
        <f>(D18*F18)</f>
        <v>0</v>
      </c>
    </row>
    <row r="19" spans="1:11" ht="15" thickBot="1" x14ac:dyDescent="0.35">
      <c r="A19" s="59" t="s">
        <v>75</v>
      </c>
      <c r="H19" s="14">
        <f>SUM(H6:H18)</f>
        <v>0</v>
      </c>
    </row>
    <row r="20" spans="1:11" ht="15" thickBot="1" x14ac:dyDescent="0.35">
      <c r="A20" s="78"/>
      <c r="B20" s="79"/>
      <c r="C20" s="79"/>
      <c r="D20" s="79"/>
      <c r="E20" s="79"/>
      <c r="F20" s="79"/>
      <c r="G20" s="79"/>
      <c r="H20" s="15"/>
    </row>
    <row r="21" spans="1:11" ht="14.4" customHeight="1" x14ac:dyDescent="0.3">
      <c r="A21" s="80" t="s">
        <v>29</v>
      </c>
      <c r="B21" s="80" t="s">
        <v>30</v>
      </c>
      <c r="C21" s="80" t="s">
        <v>31</v>
      </c>
      <c r="D21" s="36"/>
      <c r="E21" s="84" t="s">
        <v>25</v>
      </c>
      <c r="F21" s="84" t="s">
        <v>33</v>
      </c>
      <c r="G21" s="80" t="s">
        <v>34</v>
      </c>
      <c r="H21" s="80" t="s">
        <v>28</v>
      </c>
    </row>
    <row r="22" spans="1:11" ht="81" customHeight="1" thickBot="1" x14ac:dyDescent="0.35">
      <c r="A22" s="81"/>
      <c r="B22" s="86"/>
      <c r="C22" s="81"/>
      <c r="D22" s="37" t="s">
        <v>32</v>
      </c>
      <c r="E22" s="87"/>
      <c r="F22" s="85"/>
      <c r="G22" s="81"/>
      <c r="H22" s="81"/>
    </row>
    <row r="23" spans="1:11" ht="15" x14ac:dyDescent="0.35">
      <c r="A23" s="66" t="s">
        <v>3</v>
      </c>
      <c r="B23" s="67" t="s">
        <v>76</v>
      </c>
      <c r="C23" s="45" t="s">
        <v>2</v>
      </c>
      <c r="D23" s="45">
        <v>1</v>
      </c>
      <c r="E23" s="45">
        <v>1</v>
      </c>
      <c r="F23" s="42"/>
      <c r="G23" s="71">
        <v>270.14999999999998</v>
      </c>
      <c r="H23" s="33">
        <f>(D23*F23)</f>
        <v>0</v>
      </c>
    </row>
    <row r="24" spans="1:11" ht="15" x14ac:dyDescent="0.35">
      <c r="A24" s="66" t="s">
        <v>4</v>
      </c>
      <c r="B24" s="67" t="s">
        <v>76</v>
      </c>
      <c r="C24" s="45" t="s">
        <v>2</v>
      </c>
      <c r="D24" s="45">
        <v>1</v>
      </c>
      <c r="E24" s="45">
        <v>1</v>
      </c>
      <c r="F24" s="41"/>
      <c r="G24" s="35">
        <v>285.55</v>
      </c>
      <c r="H24" s="33">
        <f t="shared" ref="H24:H30" si="1">(D24*F24)</f>
        <v>0</v>
      </c>
    </row>
    <row r="25" spans="1:11" ht="15" x14ac:dyDescent="0.35">
      <c r="A25" s="66" t="s">
        <v>77</v>
      </c>
      <c r="B25" s="67" t="s">
        <v>78</v>
      </c>
      <c r="C25" s="45" t="s">
        <v>2</v>
      </c>
      <c r="D25" s="45">
        <v>10</v>
      </c>
      <c r="E25" s="45">
        <v>5</v>
      </c>
      <c r="F25" s="41"/>
      <c r="G25" s="35">
        <v>459.75</v>
      </c>
      <c r="H25" s="33">
        <f t="shared" si="1"/>
        <v>0</v>
      </c>
    </row>
    <row r="26" spans="1:11" ht="15" x14ac:dyDescent="0.35">
      <c r="A26" s="66" t="s">
        <v>79</v>
      </c>
      <c r="B26" s="67" t="s">
        <v>78</v>
      </c>
      <c r="C26" s="45" t="s">
        <v>2</v>
      </c>
      <c r="D26" s="45">
        <v>8</v>
      </c>
      <c r="E26" s="45">
        <v>4</v>
      </c>
      <c r="F26" s="41"/>
      <c r="G26" s="35">
        <v>459.75</v>
      </c>
      <c r="H26" s="33">
        <f t="shared" si="1"/>
        <v>0</v>
      </c>
    </row>
    <row r="27" spans="1:11" ht="15" x14ac:dyDescent="0.35">
      <c r="A27" s="66" t="s">
        <v>80</v>
      </c>
      <c r="B27" s="67" t="s">
        <v>78</v>
      </c>
      <c r="C27" s="45" t="s">
        <v>2</v>
      </c>
      <c r="D27" s="45">
        <v>1</v>
      </c>
      <c r="E27" s="45">
        <v>1</v>
      </c>
      <c r="F27" s="41"/>
      <c r="G27" s="35">
        <v>290.45</v>
      </c>
      <c r="H27" s="33">
        <f t="shared" si="1"/>
        <v>0</v>
      </c>
    </row>
    <row r="28" spans="1:11" ht="15" x14ac:dyDescent="0.35">
      <c r="A28" s="66" t="s">
        <v>5</v>
      </c>
      <c r="B28" s="67" t="s">
        <v>76</v>
      </c>
      <c r="C28" s="45" t="s">
        <v>2</v>
      </c>
      <c r="D28" s="45">
        <v>1</v>
      </c>
      <c r="E28" s="45">
        <v>1</v>
      </c>
      <c r="F28" s="41"/>
      <c r="G28" s="35">
        <v>528.92499999999995</v>
      </c>
      <c r="H28" s="33">
        <f t="shared" si="1"/>
        <v>0</v>
      </c>
    </row>
    <row r="29" spans="1:11" ht="15" x14ac:dyDescent="0.35">
      <c r="A29" s="66" t="s">
        <v>6</v>
      </c>
      <c r="B29" s="67" t="s">
        <v>76</v>
      </c>
      <c r="C29" s="45" t="s">
        <v>2</v>
      </c>
      <c r="D29" s="45">
        <v>1</v>
      </c>
      <c r="E29" s="45">
        <v>1</v>
      </c>
      <c r="F29" s="41"/>
      <c r="G29" s="35">
        <v>336.1</v>
      </c>
      <c r="H29" s="33">
        <f t="shared" si="1"/>
        <v>0</v>
      </c>
    </row>
    <row r="30" spans="1:11" ht="15.6" thickBot="1" x14ac:dyDescent="0.4">
      <c r="A30" s="68" t="s">
        <v>7</v>
      </c>
      <c r="B30" s="69" t="s">
        <v>78</v>
      </c>
      <c r="C30" s="70" t="s">
        <v>2</v>
      </c>
      <c r="D30" s="70">
        <v>1</v>
      </c>
      <c r="E30" s="70">
        <v>1</v>
      </c>
      <c r="F30" s="41"/>
      <c r="G30" s="35">
        <v>179.57499999999999</v>
      </c>
      <c r="H30" s="33">
        <f t="shared" si="1"/>
        <v>0</v>
      </c>
    </row>
    <row r="31" spans="1:11" ht="15.6" thickBot="1" x14ac:dyDescent="0.4">
      <c r="A31" s="82" t="s">
        <v>73</v>
      </c>
      <c r="B31" s="83"/>
      <c r="C31" s="83"/>
      <c r="D31" s="83"/>
      <c r="E31" s="83"/>
      <c r="F31" s="83"/>
      <c r="G31" s="83"/>
      <c r="H31" s="14">
        <f>SUM(H23:H30)</f>
        <v>0</v>
      </c>
      <c r="I31" s="1"/>
      <c r="J31" s="1"/>
      <c r="K31" s="1"/>
    </row>
    <row r="32" spans="1:11" ht="15.6" thickBot="1" x14ac:dyDescent="0.4">
      <c r="A32" s="16"/>
      <c r="B32" s="16"/>
      <c r="C32" s="16"/>
      <c r="D32" s="16"/>
      <c r="E32" s="16"/>
      <c r="F32" s="16"/>
      <c r="G32" s="16"/>
      <c r="H32" s="17"/>
      <c r="I32" s="1"/>
      <c r="J32" s="1"/>
      <c r="K32" s="1"/>
    </row>
    <row r="33" spans="1:11" ht="15" x14ac:dyDescent="0.35">
      <c r="A33" s="88" t="s">
        <v>23</v>
      </c>
      <c r="B33" s="18"/>
      <c r="C33" s="84"/>
      <c r="D33" s="19"/>
      <c r="E33" s="84" t="s">
        <v>25</v>
      </c>
      <c r="F33" s="84" t="s">
        <v>26</v>
      </c>
      <c r="G33" s="84" t="s">
        <v>27</v>
      </c>
      <c r="H33" s="84" t="s">
        <v>28</v>
      </c>
      <c r="I33" s="1"/>
      <c r="J33" s="1"/>
      <c r="K33" s="1"/>
    </row>
    <row r="34" spans="1:11" ht="53.25" customHeight="1" thickBot="1" x14ac:dyDescent="0.4">
      <c r="A34" s="89"/>
      <c r="B34" s="20"/>
      <c r="C34" s="85"/>
      <c r="D34" s="13"/>
      <c r="E34" s="87"/>
      <c r="F34" s="85"/>
      <c r="G34" s="85"/>
      <c r="H34" s="85"/>
      <c r="I34" s="1"/>
      <c r="J34" s="1"/>
      <c r="K34" s="1"/>
    </row>
    <row r="35" spans="1:11" s="5" customFormat="1" ht="15.6" thickBot="1" x14ac:dyDescent="0.4">
      <c r="A35" s="38" t="s">
        <v>24</v>
      </c>
      <c r="B35" s="38"/>
      <c r="C35" s="39"/>
      <c r="D35" s="40"/>
      <c r="E35" s="40">
        <v>50</v>
      </c>
      <c r="F35" s="41"/>
      <c r="G35" s="35">
        <v>43.5</v>
      </c>
      <c r="H35" s="33">
        <f>(E35*F35)</f>
        <v>0</v>
      </c>
      <c r="I35" s="1"/>
      <c r="J35" s="1"/>
      <c r="K35" s="1"/>
    </row>
    <row r="36" spans="1:11" s="5" customFormat="1" ht="15.6" thickBot="1" x14ac:dyDescent="0.4">
      <c r="A36" s="82" t="s">
        <v>74</v>
      </c>
      <c r="B36" s="83"/>
      <c r="C36" s="83"/>
      <c r="D36" s="83"/>
      <c r="E36" s="83"/>
      <c r="F36" s="83"/>
      <c r="G36" s="83"/>
      <c r="H36" s="14">
        <f>H35</f>
        <v>0</v>
      </c>
      <c r="I36" s="1"/>
      <c r="J36" s="1"/>
      <c r="K36" s="1"/>
    </row>
    <row r="37" spans="1:11" ht="15" x14ac:dyDescent="0.35">
      <c r="A37" s="21"/>
      <c r="B37" s="21"/>
      <c r="C37" s="22"/>
      <c r="D37" s="22"/>
      <c r="E37" s="22"/>
      <c r="F37" s="23"/>
      <c r="G37" s="24"/>
      <c r="H37" s="25"/>
      <c r="I37" s="1"/>
      <c r="J37" s="1"/>
      <c r="K37" s="1"/>
    </row>
    <row r="38" spans="1:11" ht="15" x14ac:dyDescent="0.35">
      <c r="A38" s="21"/>
      <c r="B38" s="21"/>
      <c r="C38" s="21"/>
      <c r="D38" s="21"/>
      <c r="E38" s="21"/>
      <c r="F38" s="21"/>
      <c r="G38" s="21"/>
      <c r="H38" s="21"/>
      <c r="I38" s="1"/>
      <c r="J38" s="1"/>
      <c r="K38" s="1"/>
    </row>
    <row r="39" spans="1:11" ht="17.399999999999999" thickBot="1" x14ac:dyDescent="0.45">
      <c r="A39" s="26"/>
      <c r="B39" s="26"/>
      <c r="C39" s="26"/>
      <c r="D39" s="26"/>
      <c r="E39" s="26"/>
      <c r="F39" s="26"/>
      <c r="G39" s="26"/>
      <c r="H39" s="26"/>
    </row>
    <row r="40" spans="1:11" ht="17.399999999999999" thickBot="1" x14ac:dyDescent="0.45">
      <c r="A40" s="27" t="s">
        <v>19</v>
      </c>
      <c r="B40" s="27"/>
      <c r="C40" s="27"/>
      <c r="D40" s="27"/>
      <c r="E40" s="27"/>
      <c r="F40" s="27"/>
      <c r="G40" s="27"/>
      <c r="H40" s="28">
        <f>H19+H31+H36</f>
        <v>0</v>
      </c>
      <c r="I40" s="3" t="s">
        <v>1</v>
      </c>
    </row>
    <row r="41" spans="1:11" ht="16.8" x14ac:dyDescent="0.4">
      <c r="A41" s="29"/>
      <c r="B41" s="29"/>
      <c r="C41" s="29"/>
      <c r="D41" s="29"/>
      <c r="E41" s="29"/>
      <c r="F41" s="29"/>
      <c r="G41" s="29"/>
      <c r="H41" s="29"/>
    </row>
    <row r="42" spans="1:11" ht="13.8" customHeight="1" x14ac:dyDescent="0.4">
      <c r="A42" s="29"/>
      <c r="B42" s="29"/>
      <c r="C42" s="29"/>
      <c r="D42" s="29"/>
      <c r="E42" s="29"/>
      <c r="F42" s="29"/>
      <c r="G42" s="29"/>
      <c r="H42" s="29"/>
    </row>
    <row r="43" spans="1:11" ht="19.2" customHeight="1" x14ac:dyDescent="0.4">
      <c r="A43" s="75" t="s">
        <v>20</v>
      </c>
      <c r="B43" s="76"/>
      <c r="C43" s="76"/>
      <c r="D43" s="76"/>
      <c r="E43" s="76"/>
      <c r="F43" s="76"/>
      <c r="G43" s="77"/>
      <c r="H43" s="77"/>
    </row>
    <row r="44" spans="1:11" ht="16.8" x14ac:dyDescent="0.4">
      <c r="A44" s="31" t="s">
        <v>21</v>
      </c>
      <c r="B44" s="32"/>
      <c r="C44" s="32"/>
      <c r="D44" s="32"/>
      <c r="E44" s="32"/>
      <c r="F44" s="32"/>
      <c r="G44" s="30"/>
      <c r="H44" s="30"/>
    </row>
    <row r="45" spans="1:11" ht="16.8" x14ac:dyDescent="0.4">
      <c r="A45" s="73" t="s">
        <v>22</v>
      </c>
      <c r="B45" s="74"/>
      <c r="C45" s="74"/>
      <c r="D45" s="74"/>
      <c r="E45" s="74"/>
      <c r="F45" s="74"/>
      <c r="G45" s="30"/>
      <c r="H45" s="30"/>
    </row>
    <row r="46" spans="1:11" ht="16.8" x14ac:dyDescent="0.4">
      <c r="A46" s="31" t="s">
        <v>81</v>
      </c>
      <c r="B46" s="32"/>
      <c r="C46" s="32"/>
      <c r="D46" s="32"/>
      <c r="E46" s="32"/>
      <c r="F46" s="32"/>
      <c r="G46" s="30"/>
      <c r="H46" s="30"/>
    </row>
    <row r="47" spans="1:11" ht="16.8" x14ac:dyDescent="0.3">
      <c r="A47" s="72" t="s">
        <v>82</v>
      </c>
      <c r="B47" s="72"/>
      <c r="C47" s="72"/>
      <c r="D47" s="72"/>
      <c r="E47" s="72"/>
      <c r="F47" s="72"/>
      <c r="G47" s="72"/>
      <c r="H47" s="72"/>
    </row>
    <row r="48" spans="1:11" ht="16.8" x14ac:dyDescent="0.3">
      <c r="A48" s="72" t="s">
        <v>83</v>
      </c>
      <c r="B48" s="72"/>
      <c r="C48" s="72"/>
      <c r="D48" s="72"/>
      <c r="E48" s="72"/>
      <c r="F48" s="72"/>
      <c r="G48" s="72"/>
      <c r="H48" s="72"/>
    </row>
  </sheetData>
  <sheetProtection algorithmName="SHA-512" hashValue="BPXyLZdx1ddSbeV1BgzMeFCjQgXm6W01D8RfcnTlKWHWkX0VV12kfFCLgBb1XvKJX8aFi5Y9EYWWIJ9SxXarVA==" saltValue="8lDBYToJq5UoO+n+n2E1SA==" spinCount="100000" sheet="1" objects="1" scenarios="1"/>
  <protectedRanges>
    <protectedRange sqref="F6:F18 F23:F30 F35" name="Rango1"/>
  </protectedRanges>
  <mergeCells count="27">
    <mergeCell ref="H4:H5"/>
    <mergeCell ref="B4:B5"/>
    <mergeCell ref="E4:E5"/>
    <mergeCell ref="A33:A34"/>
    <mergeCell ref="C33:C34"/>
    <mergeCell ref="F33:F34"/>
    <mergeCell ref="G33:G34"/>
    <mergeCell ref="A4:A5"/>
    <mergeCell ref="C4:C5"/>
    <mergeCell ref="F4:F5"/>
    <mergeCell ref="G4:G5"/>
    <mergeCell ref="E33:E34"/>
    <mergeCell ref="E21:E22"/>
    <mergeCell ref="A47:H47"/>
    <mergeCell ref="A48:H48"/>
    <mergeCell ref="A45:F45"/>
    <mergeCell ref="A43:H43"/>
    <mergeCell ref="A20:G20"/>
    <mergeCell ref="H21:H22"/>
    <mergeCell ref="A31:G31"/>
    <mergeCell ref="A21:A22"/>
    <mergeCell ref="C21:C22"/>
    <mergeCell ref="F21:F22"/>
    <mergeCell ref="G21:G22"/>
    <mergeCell ref="B21:B22"/>
    <mergeCell ref="H33:H34"/>
    <mergeCell ref="A36:G36"/>
  </mergeCells>
  <phoneticPr fontId="5" type="noConversion"/>
  <pageMargins left="0.7" right="0.7" top="0.75" bottom="0.75" header="0.3" footer="0.3"/>
  <pageSetup paperSize="9" scale="59"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063DBE-2115-4A7B-8269-FE74E794AEBB}">
  <sheetPr>
    <pageSetUpPr fitToPage="1"/>
  </sheetPr>
  <dimension ref="A1:G17"/>
  <sheetViews>
    <sheetView zoomScaleNormal="100" workbookViewId="0">
      <selection activeCell="B4" sqref="B4:D5"/>
    </sheetView>
  </sheetViews>
  <sheetFormatPr baseColWidth="10" defaultRowHeight="14.4" x14ac:dyDescent="0.3"/>
  <cols>
    <col min="1" max="1" width="34" customWidth="1"/>
    <col min="2" max="7" width="16.77734375" customWidth="1"/>
  </cols>
  <sheetData>
    <row r="1" spans="1:7" ht="16.8" x14ac:dyDescent="0.4">
      <c r="A1" s="6" t="s">
        <v>8</v>
      </c>
      <c r="C1" s="7"/>
      <c r="D1" s="7"/>
      <c r="E1" s="7"/>
      <c r="F1" s="7"/>
      <c r="G1" s="7"/>
    </row>
    <row r="2" spans="1:7" ht="16.8" x14ac:dyDescent="0.4">
      <c r="A2" s="6" t="s">
        <v>38</v>
      </c>
      <c r="B2" s="7"/>
      <c r="C2" s="7"/>
      <c r="D2" s="7"/>
      <c r="E2" s="7"/>
      <c r="F2" s="7"/>
      <c r="G2" s="7"/>
    </row>
    <row r="3" spans="1:7" s="2" customFormat="1" ht="18.600000000000001" x14ac:dyDescent="0.4">
      <c r="A3" s="8" t="s">
        <v>9</v>
      </c>
      <c r="B3" s="6"/>
      <c r="C3" s="6"/>
      <c r="D3" s="6"/>
      <c r="E3" s="6"/>
      <c r="F3" s="6"/>
      <c r="G3" s="6"/>
    </row>
    <row r="4" spans="1:7" s="2" customFormat="1" ht="18.600000000000001" x14ac:dyDescent="0.4">
      <c r="A4" s="9" t="s">
        <v>10</v>
      </c>
      <c r="B4" s="90"/>
      <c r="C4" s="90"/>
      <c r="D4" s="90"/>
      <c r="E4" s="6"/>
      <c r="F4" s="6"/>
      <c r="G4" s="6"/>
    </row>
    <row r="5" spans="1:7" s="2" customFormat="1" ht="18.600000000000001" x14ac:dyDescent="0.4">
      <c r="A5" s="9" t="s">
        <v>11</v>
      </c>
      <c r="B5" s="91"/>
      <c r="C5" s="92"/>
      <c r="D5" s="93"/>
      <c r="E5" s="6"/>
      <c r="F5" s="6"/>
      <c r="G5" s="6"/>
    </row>
    <row r="6" spans="1:7" ht="16.8" x14ac:dyDescent="0.4">
      <c r="A6" s="6"/>
      <c r="B6" s="7"/>
      <c r="C6" s="7"/>
      <c r="D6" s="7"/>
      <c r="E6" s="7"/>
      <c r="F6" s="7"/>
      <c r="G6" s="7"/>
    </row>
    <row r="7" spans="1:7" ht="67.8" customHeight="1" x14ac:dyDescent="0.4">
      <c r="A7" s="6"/>
      <c r="B7" s="94" t="s">
        <v>12</v>
      </c>
      <c r="C7" s="95"/>
      <c r="D7" s="95"/>
      <c r="E7" s="94" t="s">
        <v>13</v>
      </c>
      <c r="F7" s="95"/>
      <c r="G7" s="95"/>
    </row>
    <row r="8" spans="1:7" ht="16.8" x14ac:dyDescent="0.4">
      <c r="A8" s="10" t="s">
        <v>14</v>
      </c>
      <c r="B8" s="90"/>
      <c r="C8" s="96"/>
      <c r="D8" s="96"/>
      <c r="E8" s="90"/>
      <c r="F8" s="96"/>
      <c r="G8" s="96"/>
    </row>
    <row r="9" spans="1:7" ht="16.8" x14ac:dyDescent="0.4">
      <c r="A9" s="10" t="s">
        <v>15</v>
      </c>
      <c r="B9" s="90"/>
      <c r="C9" s="96"/>
      <c r="D9" s="96"/>
      <c r="E9" s="90"/>
      <c r="F9" s="96"/>
      <c r="G9" s="96"/>
    </row>
    <row r="10" spans="1:7" ht="16.8" x14ac:dyDescent="0.4">
      <c r="A10" s="10" t="s">
        <v>0</v>
      </c>
      <c r="B10" s="90"/>
      <c r="C10" s="96"/>
      <c r="D10" s="96"/>
      <c r="E10" s="90"/>
      <c r="F10" s="96"/>
      <c r="G10" s="96"/>
    </row>
    <row r="11" spans="1:7" ht="16.8" x14ac:dyDescent="0.4">
      <c r="A11" s="10" t="s">
        <v>16</v>
      </c>
      <c r="B11" s="91"/>
      <c r="C11" s="97"/>
      <c r="D11" s="98"/>
      <c r="E11" s="91"/>
      <c r="F11" s="97"/>
      <c r="G11" s="98"/>
    </row>
    <row r="12" spans="1:7" ht="16.8" x14ac:dyDescent="0.4">
      <c r="A12" s="10" t="s">
        <v>17</v>
      </c>
      <c r="B12" s="90"/>
      <c r="C12" s="96"/>
      <c r="D12" s="96"/>
      <c r="E12" s="90"/>
      <c r="F12" s="96"/>
      <c r="G12" s="96"/>
    </row>
    <row r="13" spans="1:7" ht="16.8" x14ac:dyDescent="0.4">
      <c r="A13" s="10" t="s">
        <v>18</v>
      </c>
      <c r="B13" s="90"/>
      <c r="C13" s="96"/>
      <c r="D13" s="96"/>
      <c r="E13" s="90"/>
      <c r="F13" s="96"/>
      <c r="G13" s="96"/>
    </row>
    <row r="14" spans="1:7" ht="16.8" x14ac:dyDescent="0.4">
      <c r="A14" s="6"/>
      <c r="B14" s="7"/>
      <c r="C14" s="7"/>
      <c r="D14" s="7"/>
      <c r="E14" s="7"/>
      <c r="F14" s="7"/>
      <c r="G14" s="7"/>
    </row>
    <row r="15" spans="1:7" x14ac:dyDescent="0.3">
      <c r="A15" s="11"/>
      <c r="B15" s="11"/>
      <c r="C15" s="11"/>
      <c r="D15" s="11"/>
      <c r="E15" s="11"/>
      <c r="F15" s="11"/>
      <c r="G15" s="11"/>
    </row>
    <row r="16" spans="1:7" x14ac:dyDescent="0.3">
      <c r="A16" s="11"/>
      <c r="B16" s="11"/>
      <c r="C16" s="11"/>
      <c r="D16" s="11"/>
      <c r="E16" s="11"/>
      <c r="F16" s="11"/>
      <c r="G16" s="11"/>
    </row>
    <row r="17" spans="1:7" x14ac:dyDescent="0.3">
      <c r="A17" s="11"/>
      <c r="B17" s="11"/>
      <c r="C17" s="11"/>
      <c r="D17" s="11"/>
      <c r="E17" s="11"/>
      <c r="F17" s="11"/>
      <c r="G17" s="11"/>
    </row>
  </sheetData>
  <sheetProtection algorithmName="SHA-512" hashValue="cwjeem9JYM0QX0MWiibGsEgbbNfPwD4S0RCDOWLtZ/A+8ALtR9CSE0utAVMqMQ8Zoth12biO5PukYZ96BdYgFQ==" saltValue="uHwRfRAdB5JJJUOT0T3MUw==" spinCount="100000" sheet="1" objects="1" scenarios="1"/>
  <mergeCells count="16">
    <mergeCell ref="B12:D12"/>
    <mergeCell ref="E12:G12"/>
    <mergeCell ref="B13:D13"/>
    <mergeCell ref="E13:G13"/>
    <mergeCell ref="B9:D9"/>
    <mergeCell ref="E9:G9"/>
    <mergeCell ref="B10:D10"/>
    <mergeCell ref="E10:G10"/>
    <mergeCell ref="B11:D11"/>
    <mergeCell ref="E11:G11"/>
    <mergeCell ref="B4:D4"/>
    <mergeCell ref="B5:D5"/>
    <mergeCell ref="B7:D7"/>
    <mergeCell ref="E7:G7"/>
    <mergeCell ref="B8:D8"/>
    <mergeCell ref="E8:G8"/>
  </mergeCells>
  <pageMargins left="0.7" right="0.7" top="0.75" bottom="0.75" header="0.3" footer="0.3"/>
  <pageSetup paperSize="9" scale="6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Criteri Preu Lot 2</vt:lpstr>
      <vt:lpstr>Personal Lot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 Sanchez ICRA</dc:creator>
  <cp:lastModifiedBy>Laura Sancho ICRA</cp:lastModifiedBy>
  <cp:lastPrinted>2020-02-27T11:18:17Z</cp:lastPrinted>
  <dcterms:created xsi:type="dcterms:W3CDTF">2019-02-07T09:06:54Z</dcterms:created>
  <dcterms:modified xsi:type="dcterms:W3CDTF">2025-09-22T14:22:30Z</dcterms:modified>
</cp:coreProperties>
</file>