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314/FASE INICIAL/OCEI/"/>
    </mc:Choice>
  </mc:AlternateContent>
  <xr:revisionPtr revIDLastSave="71" documentId="8_{5966B2FD-D211-4370-A029-E6925B954A1A}" xr6:coauthVersionLast="47" xr6:coauthVersionMax="47" xr10:uidLastSave="{46F545BE-EA76-4351-8CBD-40B6A2C5AAD9}"/>
  <bookViews>
    <workbookView xWindow="41040" yWindow="0" windowWidth="25800" windowHeight="21000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42" i="1" s="1"/>
  <c r="E29" i="1"/>
  <c r="E43" i="1" l="1"/>
  <c r="E30" i="1"/>
  <c r="E31" i="1" l="1"/>
  <c r="E32" i="1" l="1"/>
  <c r="E33" i="1" s="1"/>
  <c r="E34" i="1" l="1"/>
</calcChain>
</file>

<file path=xl/sharedStrings.xml><?xml version="1.0" encoding="utf-8"?>
<sst xmlns="http://schemas.openxmlformats.org/spreadsheetml/2006/main" count="44" uniqueCount="39">
  <si>
    <t>EMPRESA LICITADORA:</t>
  </si>
  <si>
    <t>21% IVA</t>
  </si>
  <si>
    <t>Total (amb IVA)</t>
  </si>
  <si>
    <t>Descripció</t>
  </si>
  <si>
    <t>Despeses Generals (13%)</t>
  </si>
  <si>
    <t>Benefici Industrial (6%)</t>
  </si>
  <si>
    <t>01.01</t>
  </si>
  <si>
    <t>01.02</t>
  </si>
  <si>
    <t>Preu màxim PEM</t>
  </si>
  <si>
    <t>01.03</t>
  </si>
  <si>
    <t>GESTIÓ DE RESIDUS</t>
  </si>
  <si>
    <t>01.04</t>
  </si>
  <si>
    <t>Total PEM</t>
  </si>
  <si>
    <t>-</t>
  </si>
  <si>
    <t>Partida</t>
  </si>
  <si>
    <t>Oferta TOTAL PEM (oferta en 2 decimals)</t>
  </si>
  <si>
    <t>Total PEC (abans d’IVA)</t>
  </si>
  <si>
    <t>Subtotal PEM partides que admeten baixa</t>
  </si>
  <si>
    <t>Subtotal PEM partides que NO admeten baixa</t>
  </si>
  <si>
    <t>Subtotal PEC (abans d'IVA) partides que admeten baixa</t>
  </si>
  <si>
    <t>Subtotal PEC (abans d'IVA) partides que NO admeten baixa</t>
  </si>
  <si>
    <t>Oferta en concepte del preu corresponent al pressupost de licitació
Omplir només les cel·les en blanc de la columna "Oferta TOTAL PEM (oferta en 2 decimals)"</t>
  </si>
  <si>
    <t>01.05</t>
  </si>
  <si>
    <t>01.06</t>
  </si>
  <si>
    <t>01.07</t>
  </si>
  <si>
    <t>01.07.01.01</t>
  </si>
  <si>
    <t>01.07.01.02</t>
  </si>
  <si>
    <t>01.07.01.03</t>
  </si>
  <si>
    <t>01.07.01.04</t>
  </si>
  <si>
    <t>01.07.01.05</t>
  </si>
  <si>
    <t>01.07.01.06</t>
  </si>
  <si>
    <t>TREBALLS PREVIS</t>
  </si>
  <si>
    <t>INFRAESTRUCTURA DE VIA</t>
  </si>
  <si>
    <t>SUPERESTRUCTURA DE VIA</t>
  </si>
  <si>
    <t>INSTAL·LACIONS FERROVIÀRIES</t>
  </si>
  <si>
    <t>ACTUACIONS COMPLENTENTÀRIES</t>
  </si>
  <si>
    <t xml:space="preserve">PARTIDES ALÇADES </t>
  </si>
  <si>
    <t>PARTIDES ALÇADES A JUSTIFICAR *</t>
  </si>
  <si>
    <t>PARTIDA ALÇADA DE COBRAMENT ÍNTEGRE PER A L’APLICACIÓ DE L’ESTUDI DE SEGURETAT I SALUT, SEGONS EL SEU ANNEX. EL CONTRACTISTA DESENVOLUPARÀ UN PLA DE SEGURETAT I SALUT EN BASE I COM AMPLIACIÓ, A LA SEVA REALITAT D’EXECUCIÓ, DE L’ESTUDI DE SEGURETAT (P-0)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</si>
</sst>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8" fontId="12" fillId="4" borderId="1" xfId="1" applyNumberFormat="1" applyFont="1" applyFill="1" applyBorder="1" applyAlignment="1" applyProtection="1">
      <alignment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8" fontId="4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Protection="1"/>
    <xf numFmtId="0" fontId="5" fillId="0" borderId="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justify" vertical="center" wrapText="1"/>
    </xf>
    <xf numFmtId="8" fontId="4" fillId="0" borderId="1" xfId="0" applyNumberFormat="1" applyFont="1" applyBorder="1" applyAlignment="1" applyProtection="1">
      <alignment horizontal="right" vertical="center" wrapText="1"/>
    </xf>
    <xf numFmtId="8" fontId="4" fillId="3" borderId="1" xfId="0" applyNumberFormat="1" applyFont="1" applyFill="1" applyBorder="1" applyAlignment="1" applyProtection="1">
      <alignment horizontal="right" vertical="center" wrapText="1"/>
    </xf>
    <xf numFmtId="0" fontId="3" fillId="3" borderId="2" xfId="0" applyFont="1" applyFill="1" applyBorder="1" applyAlignment="1" applyProtection="1">
      <alignment horizontal="right" vertical="center" wrapText="1"/>
    </xf>
    <xf numFmtId="0" fontId="3" fillId="3" borderId="1" xfId="0" applyFont="1" applyFill="1" applyBorder="1" applyAlignment="1" applyProtection="1">
      <alignment horizontal="right" vertical="center" wrapText="1"/>
    </xf>
    <xf numFmtId="8" fontId="0" fillId="0" borderId="14" xfId="0" applyNumberFormat="1" applyBorder="1" applyProtection="1"/>
    <xf numFmtId="0" fontId="4" fillId="3" borderId="2" xfId="0" applyFont="1" applyFill="1" applyBorder="1" applyAlignment="1" applyProtection="1">
      <alignment horizontal="right" vertical="center" wrapText="1"/>
    </xf>
    <xf numFmtId="0" fontId="4" fillId="3" borderId="1" xfId="0" applyFont="1" applyFill="1" applyBorder="1" applyAlignment="1" applyProtection="1">
      <alignment horizontal="right" vertical="center" wrapText="1"/>
    </xf>
    <xf numFmtId="0" fontId="8" fillId="3" borderId="2" xfId="0" applyFont="1" applyFill="1" applyBorder="1" applyAlignment="1" applyProtection="1">
      <alignment horizontal="right" vertical="center" wrapText="1"/>
    </xf>
    <xf numFmtId="0" fontId="8" fillId="3" borderId="1" xfId="0" applyFont="1" applyFill="1" applyBorder="1" applyAlignment="1" applyProtection="1">
      <alignment horizontal="right" vertical="center" wrapText="1"/>
    </xf>
    <xf numFmtId="164" fontId="0" fillId="0" borderId="14" xfId="1" applyNumberFormat="1" applyFont="1" applyBorder="1" applyProtection="1"/>
    <xf numFmtId="0" fontId="7" fillId="3" borderId="3" xfId="0" applyFont="1" applyFill="1" applyBorder="1" applyAlignment="1" applyProtection="1">
      <alignment horizontal="right" vertical="center" wrapText="1"/>
    </xf>
    <xf numFmtId="0" fontId="7" fillId="3" borderId="4" xfId="0" applyFont="1" applyFill="1" applyBorder="1" applyAlignment="1" applyProtection="1">
      <alignment horizontal="right" vertical="center" wrapText="1"/>
    </xf>
    <xf numFmtId="8" fontId="0" fillId="0" borderId="15" xfId="0" applyNumberFormat="1" applyBorder="1" applyProtection="1"/>
    <xf numFmtId="0" fontId="3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 vertical="center" wrapText="1"/>
    </xf>
    <xf numFmtId="8" fontId="0" fillId="0" borderId="0" xfId="0" applyNumberFormat="1" applyAlignment="1" applyProtection="1">
      <alignment horizontal="right" vertical="center"/>
    </xf>
    <xf numFmtId="0" fontId="11" fillId="4" borderId="5" xfId="0" applyFont="1" applyFill="1" applyBorder="1" applyAlignment="1" applyProtection="1">
      <alignment horizontal="right" vertical="center" wrapText="1"/>
    </xf>
    <xf numFmtId="0" fontId="11" fillId="4" borderId="6" xfId="0" applyFont="1" applyFill="1" applyBorder="1" applyAlignment="1" applyProtection="1">
      <alignment horizontal="right" vertical="center" wrapText="1"/>
    </xf>
    <xf numFmtId="0" fontId="11" fillId="4" borderId="7" xfId="0" applyFont="1" applyFill="1" applyBorder="1" applyAlignment="1" applyProtection="1">
      <alignment horizontal="right" vertical="center" wrapText="1"/>
    </xf>
    <xf numFmtId="8" fontId="11" fillId="4" borderId="1" xfId="0" applyNumberFormat="1" applyFont="1" applyFill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0" fontId="13" fillId="0" borderId="1" xfId="0" quotePrefix="1" applyFont="1" applyBorder="1" applyAlignment="1" applyProtection="1">
      <alignment horizontal="center" vertical="center" wrapText="1"/>
    </xf>
    <xf numFmtId="8" fontId="5" fillId="0" borderId="14" xfId="0" quotePrefix="1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1181100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99646</xdr:colOff>
      <xdr:row>1</xdr:row>
      <xdr:rowOff>82061</xdr:rowOff>
    </xdr:from>
    <xdr:to>
      <xdr:col>4</xdr:col>
      <xdr:colOff>1072660</xdr:colOff>
      <xdr:row>6</xdr:row>
      <xdr:rowOff>89681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10861" y="263769"/>
          <a:ext cx="5081953" cy="916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CONTR/2025/314</a:t>
          </a:r>
          <a:endParaRPr lang="ca-ES">
            <a:effectLst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per la renovació de via i arranjament del drenatge del túnel de Santa Clara al ramal Manresa de la línia Llobregat-Anoia de Ferrocarrils de la Generalitat de Catalunya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7327</xdr:colOff>
      <xdr:row>34</xdr:row>
      <xdr:rowOff>209916</xdr:rowOff>
    </xdr:from>
    <xdr:to>
      <xdr:col>5</xdr:col>
      <xdr:colOff>19416</xdr:colOff>
      <xdr:row>38</xdr:row>
      <xdr:rowOff>77959</xdr:rowOff>
    </xdr:to>
    <xdr:sp macro="" textlink="">
      <xdr:nvSpPr>
        <xdr:cNvPr id="2" name="QuadreDeText 3">
          <a:extLst>
            <a:ext uri="{FF2B5EF4-FFF2-40B4-BE49-F238E27FC236}">
              <a16:creationId xmlns:a16="http://schemas.microsoft.com/office/drawing/2014/main" id="{49F210CE-C524-48F8-8D3D-D02D39D98DED}"/>
            </a:ext>
          </a:extLst>
        </xdr:cNvPr>
        <xdr:cNvSpPr txBox="1"/>
      </xdr:nvSpPr>
      <xdr:spPr>
        <a:xfrm>
          <a:off x="644769" y="8027743"/>
          <a:ext cx="6884743" cy="9157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(*) </a:t>
          </a:r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capítol 01.07 partides alçades que inclou les partides alçades a justificar (01.07.01.01., 01.07.01.02., 01.07.01.03., 01.07.01.05. i 01.07.01.06.), no admeten baixa i per tant, cal fer oferta per elles al preu indicat al model d’oferta d’aquest plec. En cas contrari l’oferta quedarà exclosa, a excepció que l’oferta global no es modifiqui, un cop realitzada la homogeneïtzació. </a:t>
          </a:r>
          <a:endParaRPr lang="ca-E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8:F43"/>
  <sheetViews>
    <sheetView tabSelected="1" zoomScale="130" zoomScaleNormal="130" workbookViewId="0">
      <selection activeCell="E26" sqref="E26"/>
    </sheetView>
  </sheetViews>
  <sheetFormatPr baseColWidth="10" defaultColWidth="8.86328125" defaultRowHeight="14.25" x14ac:dyDescent="0.45"/>
  <cols>
    <col min="1" max="1" width="8.86328125" style="6"/>
    <col min="2" max="2" width="17.53125" style="6" customWidth="1"/>
    <col min="3" max="3" width="45.53125" style="6" customWidth="1"/>
    <col min="4" max="4" width="14.33203125" style="6" customWidth="1"/>
    <col min="5" max="5" width="18.53125" style="6" customWidth="1"/>
    <col min="6" max="6" width="9.796875" style="6" customWidth="1"/>
    <col min="7" max="16384" width="8.86328125" style="6"/>
  </cols>
  <sheetData>
    <row r="8" spans="1:6" ht="14.65" thickBot="1" x14ac:dyDescent="0.5"/>
    <row r="9" spans="1:6" ht="24" customHeight="1" thickBot="1" x14ac:dyDescent="0.5">
      <c r="B9" s="38" t="s">
        <v>0</v>
      </c>
      <c r="C9" s="38"/>
      <c r="D9" s="2"/>
      <c r="E9" s="3"/>
      <c r="F9" s="4"/>
    </row>
    <row r="12" spans="1:6" ht="23.45" customHeight="1" x14ac:dyDescent="0.45">
      <c r="A12" s="34" t="s">
        <v>21</v>
      </c>
      <c r="B12" s="34"/>
      <c r="C12" s="34"/>
      <c r="D12" s="34"/>
    </row>
    <row r="14" spans="1:6" ht="14.65" thickBot="1" x14ac:dyDescent="0.5"/>
    <row r="15" spans="1:6" ht="39.4" x14ac:dyDescent="0.45">
      <c r="B15" s="35" t="s">
        <v>14</v>
      </c>
      <c r="C15" s="36" t="s">
        <v>3</v>
      </c>
      <c r="D15" s="36" t="s">
        <v>8</v>
      </c>
      <c r="E15" s="37" t="s">
        <v>15</v>
      </c>
    </row>
    <row r="16" spans="1:6" x14ac:dyDescent="0.45">
      <c r="B16" s="29" t="s">
        <v>6</v>
      </c>
      <c r="C16" s="33" t="s">
        <v>31</v>
      </c>
      <c r="D16" s="9">
        <v>2000</v>
      </c>
      <c r="E16" s="5"/>
    </row>
    <row r="17" spans="2:5" x14ac:dyDescent="0.45">
      <c r="B17" s="29" t="s">
        <v>7</v>
      </c>
      <c r="C17" s="33" t="s">
        <v>32</v>
      </c>
      <c r="D17" s="9">
        <v>47019.08</v>
      </c>
      <c r="E17" s="5"/>
    </row>
    <row r="18" spans="2:5" x14ac:dyDescent="0.45">
      <c r="B18" s="29" t="s">
        <v>9</v>
      </c>
      <c r="C18" s="33" t="s">
        <v>33</v>
      </c>
      <c r="D18" s="9">
        <v>623702.28</v>
      </c>
      <c r="E18" s="5"/>
    </row>
    <row r="19" spans="2:5" x14ac:dyDescent="0.45">
      <c r="B19" s="29" t="s">
        <v>11</v>
      </c>
      <c r="C19" s="33" t="s">
        <v>34</v>
      </c>
      <c r="D19" s="9">
        <v>12750</v>
      </c>
      <c r="E19" s="5"/>
    </row>
    <row r="20" spans="2:5" x14ac:dyDescent="0.45">
      <c r="B20" s="29" t="s">
        <v>22</v>
      </c>
      <c r="C20" s="33" t="s">
        <v>35</v>
      </c>
      <c r="D20" s="9">
        <v>183742.83</v>
      </c>
      <c r="E20" s="5"/>
    </row>
    <row r="21" spans="2:5" x14ac:dyDescent="0.45">
      <c r="B21" s="29" t="s">
        <v>23</v>
      </c>
      <c r="C21" s="33" t="s">
        <v>10</v>
      </c>
      <c r="D21" s="9">
        <v>20980.240000000002</v>
      </c>
      <c r="E21" s="5"/>
    </row>
    <row r="22" spans="2:5" x14ac:dyDescent="0.45">
      <c r="B22" s="29" t="s">
        <v>24</v>
      </c>
      <c r="C22" s="30" t="s">
        <v>36</v>
      </c>
      <c r="D22" s="31" t="s">
        <v>13</v>
      </c>
      <c r="E22" s="32" t="s">
        <v>13</v>
      </c>
    </row>
    <row r="23" spans="2:5" x14ac:dyDescent="0.45">
      <c r="B23" s="7" t="s">
        <v>25</v>
      </c>
      <c r="C23" s="8" t="s">
        <v>37</v>
      </c>
      <c r="D23" s="9">
        <v>6000</v>
      </c>
      <c r="E23" s="10">
        <v>6000</v>
      </c>
    </row>
    <row r="24" spans="2:5" x14ac:dyDescent="0.45">
      <c r="B24" s="7" t="s">
        <v>26</v>
      </c>
      <c r="C24" s="8" t="s">
        <v>37</v>
      </c>
      <c r="D24" s="9">
        <v>2500</v>
      </c>
      <c r="E24" s="10">
        <v>2500</v>
      </c>
    </row>
    <row r="25" spans="2:5" x14ac:dyDescent="0.45">
      <c r="B25" s="7" t="s">
        <v>27</v>
      </c>
      <c r="C25" s="8" t="s">
        <v>37</v>
      </c>
      <c r="D25" s="9">
        <v>15000</v>
      </c>
      <c r="E25" s="10">
        <v>15000</v>
      </c>
    </row>
    <row r="26" spans="2:5" ht="89.25" x14ac:dyDescent="0.45">
      <c r="B26" s="7" t="s">
        <v>28</v>
      </c>
      <c r="C26" s="8" t="s">
        <v>38</v>
      </c>
      <c r="D26" s="9">
        <v>16626.189999999999</v>
      </c>
      <c r="E26" s="5"/>
    </row>
    <row r="27" spans="2:5" x14ac:dyDescent="0.45">
      <c r="B27" s="7" t="s">
        <v>29</v>
      </c>
      <c r="C27" s="8" t="s">
        <v>37</v>
      </c>
      <c r="D27" s="9">
        <v>20000</v>
      </c>
      <c r="E27" s="10">
        <v>20000</v>
      </c>
    </row>
    <row r="28" spans="2:5" x14ac:dyDescent="0.45">
      <c r="B28" s="7" t="s">
        <v>30</v>
      </c>
      <c r="C28" s="8" t="s">
        <v>37</v>
      </c>
      <c r="D28" s="9">
        <v>5000</v>
      </c>
      <c r="E28" s="10">
        <v>5000</v>
      </c>
    </row>
    <row r="29" spans="2:5" ht="15.75" customHeight="1" x14ac:dyDescent="0.45">
      <c r="B29" s="11" t="s">
        <v>12</v>
      </c>
      <c r="C29" s="12"/>
      <c r="D29" s="12"/>
      <c r="E29" s="13">
        <f>ROUND(E16+E17+E18+E19+E20+E21+E23+E24+E25+E26+E27+E28,2)</f>
        <v>48500</v>
      </c>
    </row>
    <row r="30" spans="2:5" ht="15.75" customHeight="1" x14ac:dyDescent="0.45">
      <c r="B30" s="14" t="s">
        <v>4</v>
      </c>
      <c r="C30" s="15"/>
      <c r="D30" s="15"/>
      <c r="E30" s="13">
        <f>ROUND(E29*0.13,2)</f>
        <v>6305</v>
      </c>
    </row>
    <row r="31" spans="2:5" ht="15.75" customHeight="1" x14ac:dyDescent="0.45">
      <c r="B31" s="14" t="s">
        <v>5</v>
      </c>
      <c r="C31" s="15"/>
      <c r="D31" s="15"/>
      <c r="E31" s="13">
        <f>ROUND(E29*0.06,2)</f>
        <v>2910</v>
      </c>
    </row>
    <row r="32" spans="2:5" ht="15.75" customHeight="1" x14ac:dyDescent="0.45">
      <c r="B32" s="11" t="s">
        <v>16</v>
      </c>
      <c r="C32" s="12"/>
      <c r="D32" s="12"/>
      <c r="E32" s="13">
        <f>ROUND(E29+E30+E31,2)</f>
        <v>57715</v>
      </c>
    </row>
    <row r="33" spans="2:6" x14ac:dyDescent="0.45">
      <c r="B33" s="16" t="s">
        <v>1</v>
      </c>
      <c r="C33" s="17"/>
      <c r="D33" s="17"/>
      <c r="E33" s="18">
        <f>ROUND(E32*0.21,2)</f>
        <v>12120.15</v>
      </c>
    </row>
    <row r="34" spans="2:6" ht="14.65" thickBot="1" x14ac:dyDescent="0.5">
      <c r="B34" s="19" t="s">
        <v>2</v>
      </c>
      <c r="C34" s="20"/>
      <c r="D34" s="20"/>
      <c r="E34" s="21">
        <f>ROUND(E32+E33,2)</f>
        <v>69835.149999999994</v>
      </c>
    </row>
    <row r="35" spans="2:6" ht="39" customHeight="1" x14ac:dyDescent="0.45">
      <c r="B35" s="22"/>
      <c r="C35" s="23"/>
      <c r="D35" s="23"/>
      <c r="E35" s="24"/>
      <c r="F35" s="24"/>
    </row>
    <row r="36" spans="2:6" x14ac:dyDescent="0.45">
      <c r="B36" s="22"/>
      <c r="C36" s="22"/>
      <c r="D36" s="22"/>
    </row>
    <row r="40" spans="2:6" ht="14.45" customHeight="1" x14ac:dyDescent="0.45">
      <c r="B40" s="25" t="s">
        <v>17</v>
      </c>
      <c r="C40" s="26"/>
      <c r="D40" s="27"/>
      <c r="E40" s="1">
        <f>ROUND(E16+E17+E18+E19+E20+E21+E26,2)</f>
        <v>0</v>
      </c>
    </row>
    <row r="41" spans="2:6" ht="14.45" customHeight="1" x14ac:dyDescent="0.45">
      <c r="B41" s="25" t="s">
        <v>18</v>
      </c>
      <c r="C41" s="26"/>
      <c r="D41" s="27"/>
      <c r="E41" s="28">
        <f>ROUND(E23+E24+E25+E27+E28,2)</f>
        <v>48500</v>
      </c>
    </row>
    <row r="42" spans="2:6" ht="14.45" customHeight="1" x14ac:dyDescent="0.45">
      <c r="B42" s="25" t="s">
        <v>19</v>
      </c>
      <c r="C42" s="26"/>
      <c r="D42" s="27"/>
      <c r="E42" s="1">
        <f>ROUND(E40*0.13,2)+ROUND(E40*0.06,2)+E40</f>
        <v>0</v>
      </c>
    </row>
    <row r="43" spans="2:6" ht="14.45" customHeight="1" x14ac:dyDescent="0.45">
      <c r="B43" s="25" t="s">
        <v>20</v>
      </c>
      <c r="C43" s="26"/>
      <c r="D43" s="27"/>
      <c r="E43" s="1">
        <f>ROUND(E41*0.13,2)+ROUND(E41*0.06,2)+E41</f>
        <v>57715</v>
      </c>
    </row>
  </sheetData>
  <sheetProtection algorithmName="SHA-512" hashValue="GpNEDUm3d+31CuE5LwnenDEWSYCqSW5nLohNluq7eQaxS7hQf3Zd2qexuEW5B4DylTrlyyDoM03gMCEO8VS1UQ==" saltValue="6ThUx66M1PZfTBV/XOQeOA==" spinCount="100000" sheet="1" selectLockedCells="1"/>
  <mergeCells count="16">
    <mergeCell ref="B40:D40"/>
    <mergeCell ref="B41:D41"/>
    <mergeCell ref="B42:D42"/>
    <mergeCell ref="B43:D43"/>
    <mergeCell ref="B35:D35"/>
    <mergeCell ref="B36:D36"/>
    <mergeCell ref="B32:D32"/>
    <mergeCell ref="B29:D29"/>
    <mergeCell ref="B30:D30"/>
    <mergeCell ref="B31:D31"/>
    <mergeCell ref="B9:C9"/>
    <mergeCell ref="A12:D12"/>
    <mergeCell ref="B33:D33"/>
    <mergeCell ref="E35:F35"/>
    <mergeCell ref="B34:D34"/>
    <mergeCell ref="D9:F9"/>
  </mergeCells>
  <phoneticPr fontId="10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f7c4e1deabcad4480322ca6537f706a5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c296fc05eafae33ad7b80c15a4c9c5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7CD65-9508-4A0C-91AB-EBF8F7BF496C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c4d65d83-e6de-4071-ac96-3b9ea9015942"/>
    <ds:schemaRef ds:uri="d05b5c50-6878-419c-aaee-f57d1b61cb0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C496DF-59DF-4F04-ADE0-9D047CAC16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Roman Caudet Enrique</cp:lastModifiedBy>
  <dcterms:created xsi:type="dcterms:W3CDTF">2025-03-31T06:26:07Z</dcterms:created>
  <dcterms:modified xsi:type="dcterms:W3CDTF">2025-06-17T09:32:42Z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