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5_DESERTS CIRURGÍA VASCULAR-ICCV-GC1/AMUP_XXXX_2024_00/PLECS/ENVIATS/"/>
    </mc:Choice>
  </mc:AlternateContent>
  <xr:revisionPtr revIDLastSave="15" documentId="13_ncr:1_{CAF0AE8C-5500-4D1A-B19F-4295842BA3A5}" xr6:coauthVersionLast="47" xr6:coauthVersionMax="47" xr10:uidLastSave="{DBD654D5-0DCA-4E0E-AFC7-057D8F1AA13D}"/>
  <bookViews>
    <workbookView xWindow="-120" yWindow="-120" windowWidth="29040" windowHeight="15840" xr2:uid="{09867FC3-1B3B-4A90-993E-6C6C307F84A6}"/>
  </bookViews>
  <sheets>
    <sheet name="ANNEX OFERTA" sheetId="1" r:id="rId1"/>
  </sheets>
  <definedNames>
    <definedName name="_xlnm._FilterDatabase" localSheetId="0" hidden="1">'ANNEX OFERTA'!$B$14:$Q$75</definedName>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1" l="1"/>
  <c r="O19" i="1"/>
  <c r="O16" i="1"/>
  <c r="P16" i="1"/>
  <c r="O17" i="1"/>
  <c r="P17" i="1"/>
  <c r="O18" i="1"/>
  <c r="P18" i="1"/>
  <c r="O20" i="1"/>
  <c r="P20" i="1"/>
  <c r="O21" i="1"/>
  <c r="P21" i="1"/>
  <c r="O22" i="1"/>
  <c r="P22" i="1"/>
  <c r="O23" i="1"/>
  <c r="P23" i="1"/>
  <c r="O24" i="1"/>
  <c r="P24" i="1"/>
  <c r="O25" i="1"/>
  <c r="P25" i="1"/>
  <c r="O26" i="1"/>
  <c r="P26" i="1"/>
  <c r="O27" i="1"/>
  <c r="P27" i="1"/>
  <c r="O28" i="1"/>
  <c r="P28" i="1"/>
  <c r="O29" i="1"/>
  <c r="P29" i="1"/>
  <c r="O30" i="1"/>
  <c r="P30" i="1"/>
  <c r="O31" i="1"/>
  <c r="P31" i="1"/>
  <c r="O32" i="1"/>
  <c r="P32" i="1"/>
  <c r="O33" i="1"/>
  <c r="P33" i="1"/>
  <c r="O34" i="1"/>
  <c r="P34" i="1"/>
  <c r="O35" i="1"/>
  <c r="P35" i="1"/>
  <c r="O36" i="1"/>
  <c r="P36" i="1"/>
  <c r="O37" i="1"/>
  <c r="P37" i="1"/>
  <c r="O38" i="1"/>
  <c r="P38" i="1"/>
  <c r="O39" i="1"/>
  <c r="P39" i="1"/>
  <c r="O40" i="1"/>
  <c r="P40" i="1"/>
  <c r="O41" i="1"/>
  <c r="P41" i="1"/>
  <c r="O42" i="1"/>
  <c r="P42" i="1"/>
  <c r="O43" i="1"/>
  <c r="P43" i="1"/>
  <c r="O44" i="1"/>
  <c r="P44" i="1"/>
  <c r="O45" i="1"/>
  <c r="P45" i="1"/>
  <c r="O46" i="1"/>
  <c r="P46" i="1"/>
  <c r="O47" i="1"/>
  <c r="P47" i="1"/>
  <c r="O48" i="1"/>
  <c r="P48" i="1"/>
  <c r="O49" i="1"/>
  <c r="P49" i="1"/>
  <c r="O50" i="1"/>
  <c r="P50" i="1"/>
  <c r="O51" i="1"/>
  <c r="P51" i="1"/>
  <c r="O52" i="1"/>
  <c r="P52" i="1"/>
  <c r="O53" i="1"/>
  <c r="P53" i="1"/>
  <c r="O54" i="1"/>
  <c r="P54" i="1"/>
  <c r="O55" i="1"/>
  <c r="P55" i="1"/>
  <c r="O56" i="1"/>
  <c r="P56" i="1"/>
  <c r="O57" i="1"/>
  <c r="P57" i="1"/>
  <c r="O58" i="1"/>
  <c r="P58" i="1"/>
  <c r="O59" i="1"/>
  <c r="P59" i="1"/>
  <c r="O60" i="1"/>
  <c r="P60" i="1"/>
  <c r="O61" i="1"/>
  <c r="P61" i="1"/>
  <c r="O62" i="1"/>
  <c r="P62" i="1"/>
  <c r="O63" i="1"/>
  <c r="P63" i="1"/>
  <c r="O64" i="1"/>
  <c r="P64" i="1"/>
  <c r="O65" i="1"/>
  <c r="P65" i="1"/>
  <c r="O66" i="1"/>
  <c r="P66" i="1"/>
  <c r="O67" i="1"/>
  <c r="P67" i="1"/>
  <c r="O68" i="1"/>
  <c r="P68" i="1"/>
  <c r="O69" i="1"/>
  <c r="P69" i="1"/>
  <c r="O70" i="1"/>
  <c r="P70" i="1"/>
  <c r="O71" i="1"/>
  <c r="P71" i="1"/>
  <c r="O72" i="1"/>
  <c r="P72" i="1"/>
  <c r="O73" i="1"/>
  <c r="P73" i="1"/>
  <c r="O74" i="1"/>
  <c r="P74" i="1"/>
  <c r="J16" i="1"/>
  <c r="J17" i="1"/>
  <c r="J18"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O15" i="1"/>
  <c r="P15" i="1"/>
  <c r="J15" i="1"/>
  <c r="P75" i="1" l="1"/>
  <c r="O75" i="1"/>
  <c r="J19" i="1"/>
  <c r="J75" i="1" s="1"/>
</calcChain>
</file>

<file path=xl/sharedStrings.xml><?xml version="1.0" encoding="utf-8"?>
<sst xmlns="http://schemas.openxmlformats.org/spreadsheetml/2006/main" count="325" uniqueCount="164">
  <si>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</si>
  <si>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</si>
  <si>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</si>
  <si>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NÚMERO D´EXPEDIENT:</t>
  </si>
  <si>
    <t>2025/15</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</si>
  <si>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</si>
  <si>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</si>
  <si>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</si>
  <si>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</si>
  <si>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</si>
  <si>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</si>
  <si>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</si>
  <si>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</si>
  <si>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</si>
  <si>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</si>
  <si>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</si>
  <si>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</si>
  <si>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</si>
  <si>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</si>
  <si>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</si>
  <si>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</si>
  <si>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</si>
  <si>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</si>
  <si>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</si>
  <si>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</si>
  <si>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</si>
  <si>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</si>
  <si>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Introductors guia diferents calibres i llargàries, punta deflectable re-dirigible fins a 180º, hidrofòbics, marques radiopaques, vàlvula hemostàtica, per a guies de 0,035 " i 0,038". Estèrils. Un sol ús. Sense làtex.</t>
  </si>
  <si>
    <t>G1312</t>
  </si>
  <si>
    <t>UND</t>
  </si>
  <si>
    <t>400</t>
  </si>
  <si>
    <t>1.1</t>
  </si>
  <si>
    <t>Introductor guia calibre 7Fr x 55cm, punta deflectable re-dirigible fins a 180º deflectable 17mm, hidrofòbic, marques radiopacas, vàlvula hemostàtica, per a guies de 0,035 "i 0,038". Estèril. Un sol ús. Sense làtex.</t>
  </si>
  <si>
    <t>21%</t>
  </si>
  <si>
    <t>x</t>
  </si>
  <si>
    <t>1.2</t>
  </si>
  <si>
    <t>Introductor guia calibre 7Fr x 90cm, punta deflectable re-dirigible fins a 180º deflectable 9mm, hidrofòbic, marques radiopacas, vàlvula hemostàtica, per a guies de 0,035 "i 0,038". Estèril. Un sol ús. Sense làtex.</t>
  </si>
  <si>
    <t>1.3</t>
  </si>
  <si>
    <t>Introductor guia calibre 8,5Fr x 55cm, punta deflectable re-dirigible fins a 180º deflectable 17mm, hidrofòbic, marques radiopacas, vàlvula hemostàtica, per a guies de 0,035 "i 0,038". Estèril. Un sol ús. Sense làtex.</t>
  </si>
  <si>
    <t>2 al 3</t>
  </si>
  <si>
    <t>Introductors diferents calibres i llargàries, punta multipròposit, hidrofílics, banda radioopaca; amb vàlvula hemostàtica, dilatador per a guia 0,035". Alta flexibilitat. No inclou guia. Estèrils. Un sol ús. Sense làtex. Estructura reforçada amb espirals que permeti resistència a la plicatura.</t>
  </si>
  <si>
    <t>G1099</t>
  </si>
  <si>
    <t/>
  </si>
  <si>
    <t>Introductor calibre 6Fr x aprox. 45cm, punta multipropòsit, hidrofílic, banda radioopaca; amb vàlvula hemostàtica, dilatador per guía de 0,018"/0,038". Alta flexibilitat. No inclou guia. Estèril. Un sol ús. Sense làtex. Estructura reforçada amb espirals que permeti resistència a la plicatura.</t>
  </si>
  <si>
    <t>110</t>
  </si>
  <si>
    <t>Introductor calibre 7Fr x aprox. 55cm, punta multipropòsit, hidrofílic, banda radioopaca; amb vàlvula hemostàtica, dilatador per a guia 0,035". Alta flexibilitat. No inclou guia. Estèril. Un sol ús. Sense làtex. Estructura reforçada amb espirals que permeti resistència a la plicatura.</t>
  </si>
  <si>
    <t>130</t>
  </si>
  <si>
    <t>Catèter diagnòstic (angiografia coronària) calibre 4Fr x 100cm, corba multipropòsit 2,5. Pressió màxima injecció 1200 psi. Diàmetre compatible amb guies fins a 0,038". Estèril. Un sol ús. Sense làtex.</t>
  </si>
  <si>
    <t>G664</t>
  </si>
  <si>
    <t>550</t>
  </si>
  <si>
    <t>5.1</t>
  </si>
  <si>
    <t>Catèter baló per a ATP amb alliberament de paclitaxel, coaxial (OTW), semidistensible. NP 6atm - RBP 15atm. Llargària aprox. 130cm. Baló 2mm x 120mm 2 marques radioopaques. Guia de 0.014". Estèril. Un sol ús. Sense làtex.</t>
  </si>
  <si>
    <t>5.2</t>
  </si>
  <si>
    <t>Catèter baló per a ATP amb alliberament de paclitaxel, coaxial (OTW), semidistensible. NP 6atm - RBP 15atm. Llargària aprox. 130cm. Baló 2mm x 150mm 2 marques radioopaques. Guia de 0.014". Estèril. Un sol ús. Sense làtex.</t>
  </si>
  <si>
    <t>5.3</t>
  </si>
  <si>
    <t>Catèter baló per a ATP amb alliberament de paclitaxel, coaxial (OTW), semidistensible. NP 6atm - RBP 15atm. Llargària aprox. 130cm. Baló 2mm x 80mm 2 marques radioopaques. Guia de 0.014". Estèril. Un sol ús. Sense làtex.</t>
  </si>
  <si>
    <t>5.4</t>
  </si>
  <si>
    <t>Catèter baló per a ATP amb alliberament de paclitaxel, coaxial (OTW), semidistensible. NP 6atm - RBP 16atm. Llargària aprox. 130cm. Baló 3mm x 40mm 2 marques radioopaques. Guia de 0.014". Estèril. Un sol ús. Sense làtex.</t>
  </si>
  <si>
    <t>5.5</t>
  </si>
  <si>
    <t>Catèter baló per a ATP amb alliberament de paclitaxel, coaxial (OTW), semidistensible. NP 6atm - RBP 16atm. Llargària aprox. 130cm. Baló 2,5mm x 40mm 2 marques radioopaques. Guia de 0.014". Estèril. Un sol ús. Sense làtex.</t>
  </si>
  <si>
    <t>6.1</t>
  </si>
  <si>
    <t>Catèter baló per a ATP amb alliberament de paclitaxel, coaxial (OTW), semidistensible. NP 6atm - RBP 15atm. Llargària aprox. 75cm. Baló 4mm x 150mm 2 marques radioopaques. Guia de 0.035". Estèril. Un sol ús. Sense làtex.</t>
  </si>
  <si>
    <t>6.2</t>
  </si>
  <si>
    <t>Catèter baló per a ATP amb alliberament de paclitaxel, coaxial (OTW), semidistensible. NP 6atm - RBP 15atm. Llargària aprox. 75cm. Baló 4mm x 80mm 2 marques radioopaques. Guia de 0.035". Estèril. Un sol ús. Sense làtex.</t>
  </si>
  <si>
    <t>6.3</t>
  </si>
  <si>
    <t>Catèter baló per a ATP amb alliberament de paclitaxel, coaxial (OTW), semidistensible. NP 6atm - RBP 13atm. Llargària aprox. 75cm. Baló 5mm x 150mm 2 marques radioopaques. Guia de 0.035". Estèril. Un sol ús. Sense làtex.</t>
  </si>
  <si>
    <t>6.4</t>
  </si>
  <si>
    <t>Catèter baló per a ATP amb alliberament de paclitaxel, coaxial (OTW), semidistensible. NP 6atm - RBP 14atm. Llargària aprox. 75cm. Baló 5mm x 40mm 2 marques radioopaques. Guia de 0.035". Estèril. Un sol ús. Sense làtex.</t>
  </si>
  <si>
    <t>6.5</t>
  </si>
  <si>
    <t>Catèter baló per a ATP amb alliberament de paclitaxel, coaxial (OTW), semidistensible. NP 6atm - RBP 13atm. Llargària aprox. 75cm. Baló 5mm x 80mm 2 marques radioopaques. Guia de 0.035". Estèril. Un sol ús. Sense làtex.</t>
  </si>
  <si>
    <t>6.6</t>
  </si>
  <si>
    <t>Catèter baló per a ATP amb alliberament de paclitaxel, coaxial (OTW), semidistensible. NP 6atm - RBP 12atm. Llargària aprox. 75cm. Baló 6mm x 150mm 2 marques radioopaques. Guia de 0.035". Estèril. Un sol ús. Sense làtex.</t>
  </si>
  <si>
    <t>6.7</t>
  </si>
  <si>
    <t>Catèter baló per a ATP amb alliberament de paclitaxel, coaxial (OTW), semidistensible. NP 6atm - RBP 13atm. Llargària aprox. 75cm. Baló 6mm x 40mm 2 marques radioopaques. Guia de 0.035". Estèril. Un sol ús. Sense làtex.</t>
  </si>
  <si>
    <t>6.8</t>
  </si>
  <si>
    <t>Catèter baló per a ATP amb alliberament de paclitaxel, coaxial (OTW), semidistensible. NP 6atm - RBP 12atm. Llargària aprox. 75cm. Baló 6mm x 80mm 2 marques radioopaques. Guia de 0.035". Estèril. Un sol ús. Sense làtex.</t>
  </si>
  <si>
    <t>Catèters llaç recuperadors, de nitinol, diàmetre 40mm, diferents llargàries, introductor calibre 8Fr. Compatible amb guia de 0,035". Estèrils. Un sol ús. Sense làtex.</t>
  </si>
  <si>
    <t>G1288</t>
  </si>
  <si>
    <t>360</t>
  </si>
  <si>
    <t>7.1</t>
  </si>
  <si>
    <t>Catèter llaç recuperador, de nitinol, diàmetre 40mm, llargària total aprox. 100cm, calibre introductor 8Fr. Compatible amb guia de 0,035". Estèril. Un sol ús. Sense làtex.</t>
  </si>
  <si>
    <t>7.2</t>
  </si>
  <si>
    <t>Catèter llaç recuperador, de nitinol, diàmetre 40mm, llargària total aprox. 55cm, calibre introductor 8Fr. Compatible amb guia de 0,035". Estèril. Un sol ús. Sense làtex.</t>
  </si>
  <si>
    <t>Catèter d'injecció d'esclerosant per les venes varicoses, amb guia de dispersió connectada al catèter proximal i al mànec motoritzat, introductor compatible de calibre 4Fr, llargària 65cm. Estèril. Sense làtex.</t>
  </si>
  <si>
    <t>Beines dilatadores mecàniques, d'acer inox. trenat, rotatòries, de gir controlat, punta distal barril roscat. Diferents calibres. Llargària aprox. 13,6cm. Estèrils. Un sol ús. Sense làtex.</t>
  </si>
  <si>
    <t>G675</t>
  </si>
  <si>
    <t>1600</t>
  </si>
  <si>
    <t>9.1</t>
  </si>
  <si>
    <t>Beina dilatadora mecànica, d'acer inox. trenat, rotatòria, de gir controlat, punta distal barril roscat. Calibre 11Fr x 13,6cm llargària aprox. Estèril. Un sol ús. Sense làtex.</t>
  </si>
  <si>
    <t>9.2</t>
  </si>
  <si>
    <t>Beina dilatadora mecànica, d'acer inox. trenat, rotatòria, de gir controlat, punta distal barril roscat. Calibre 9Fr x 13,6cm llargària aprox. Estèril. Un sol ús. Sense làtex.</t>
  </si>
  <si>
    <t>Beines dilatadores mecàniques, d'acer inox. trenat, rotatòries, de gir controlat, punta distal barril roscat. Diferents calibres. Llargària aprox. 40,6cm. Estèrils. Un sol ús. Sense làtex.</t>
  </si>
  <si>
    <t>G674</t>
  </si>
  <si>
    <t>10.1</t>
  </si>
  <si>
    <t>Beina dilatadora mecànica, d'acer inox. trenat, rotatòria, de gir controlat, punta distal barril roscat. Calibre 11Fr x 40,6cm llargària aprox. Estèril. Un sol ús. Sense làtex.</t>
  </si>
  <si>
    <t>10.2</t>
  </si>
  <si>
    <t>Beina dilatadora mecànica, d'acer inox. trenat, rotatòria, de gir controlat, punta distal barril roscat. Calibre 13Fr x 40,6cm llargària aprox. Estèril. Un sol ús. Sense làtex.</t>
  </si>
  <si>
    <t>10.3</t>
  </si>
  <si>
    <t>Beina dilatadora mecànica, d'acer inox. trenat, rotatòria, de gir controlat, punta distal barril roscat. Calibre 9Fr x 40,6cm llargària aprox. Estèril. Un sol ús. Sense làtex.</t>
  </si>
  <si>
    <t>300</t>
  </si>
  <si>
    <t>11.1</t>
  </si>
  <si>
    <t>NOU</t>
  </si>
  <si>
    <t>11.2</t>
  </si>
  <si>
    <t>Catèter d'ablació cardíaca, calibre 7Fr x 100cm aprox, RF tèrmica per segments de la vena Safena; interna i externa, amb mànec, cos i element de calor llarg aprox. 7cm. Compatible amb guia de 0,025 ". Equip d'ablació Medtronic. Estèril. Sense làtex. Per al tractament quirúrgic de varius.</t>
  </si>
  <si>
    <t>11.3</t>
  </si>
  <si>
    <t>Catèter d'ablació cardíaca, calibre 7Fr x 60cm aprox, RF tèrmica per segments de la vena Safena; interna i externa, amb mànec, cos i element de calor llarg aprox. 7cm. Compatible amb guia de 0,025 ". Equip d'ablació Medtronic. Estèril. Sense làtex. Per al tractament quirúrgic de varius.</t>
  </si>
  <si>
    <t>Kit microintroductor per procediment de varius compost per: introductor de calibre 4Fr, guia de 0,018 "amb punta espiral d'acer inoxidable, dilatador, beina introductora, agulla de calibre 21G amb recobriment ecogènic i mànec. Estèril.</t>
  </si>
  <si>
    <t>KIT</t>
  </si>
  <si>
    <t>Clip per a oclusió vascular temporal, de material plàstic, llargària mordassa aprox. 6 mm, cara llisa, pressió de clampat uniforme. Estèril. Un sol ús. Sense làtex.</t>
  </si>
  <si>
    <t>Estilet de fixació universal, de D.I. 0,016" x 140cm llargària aprox., per a extracció percutània d'elèctrodes cardíacs. Estèril. Un sol ús. Sense làtex.</t>
  </si>
  <si>
    <t>1030</t>
  </si>
  <si>
    <t>Catèters per embolectomia arterial, de material plàstic, semirrígid, 1 via, diferents calibres i llargàries, amb baló en extrem distal, connexió roscada i clau sistema de tancament del baló. Estèrils. Un sol ús.</t>
  </si>
  <si>
    <t>G666</t>
  </si>
  <si>
    <t>52</t>
  </si>
  <si>
    <t>15.1</t>
  </si>
  <si>
    <t>Catèter per embolectomia arterial, de material plàstic, semirrígid, 1 via, calibre 3Fr, llargària aprox. 80cm, amb baló en extrem distal, connexió roscada i clau sistema de tancament del baló. Estèril. Un sol ús.</t>
  </si>
  <si>
    <t>15.2</t>
  </si>
  <si>
    <t>Catèter per embolectomia arterial, de material plàstic, semirrígid, 1 via, calibre 4Fr, llargària aprox. 80cm, amb baló en extrem distal, connexió roscada i clau sistema de tancament del baló. Estèril. Un sol ús.</t>
  </si>
  <si>
    <t>15.3</t>
  </si>
  <si>
    <t>Catèter per embolectomia arterial, de material plàstic, semirrígid, 1 via, calibre 5Fr, llargària aprox. 80cm, amb baló en extrem distal, connexió roscada i clau sistema de tancament del baló. Estèril. Un sol ús.</t>
  </si>
  <si>
    <t>15.4</t>
  </si>
  <si>
    <t>Catèter per embolectomia arterial, de material plàstic, semirrígid, 1 via, calibre 6Fr, llargària aprox. 80cm, amb baló en extrem distal, connexió roscada i clau sistema de tancament del baló. Estèril. Un sol ús.</t>
  </si>
  <si>
    <t>Shunt de caròtida en "T", calibre 9Fr, llargària aprox. 31cm, amb balons d'oclusió de Ø8mm per caròtida interna i Ø14mm per caròtida comú, claus d'inflat i clau per a infusió de contrast o mesurament de pressió de flux. Estèril. Un sol ús.</t>
  </si>
  <si>
    <t>Catèters d'oclusió vascular, de material plàstic, de 2 vies, llargària aprox. 40cm, amb guia introductora. Diferents calibres i balons distals. Estèrils. Un sol ús.</t>
  </si>
  <si>
    <t>G668</t>
  </si>
  <si>
    <t>17.1</t>
  </si>
  <si>
    <t>Catèter d'oclusió vascular, de material plàstic, 2 vies, calibre 3Fr, llargària aprox. 40cm, amb baló en extrem distal de 3,9Fr, i guia introductora. Estèril. Un sol ús.</t>
  </si>
  <si>
    <t>17.2</t>
  </si>
  <si>
    <t>Catèter d'oclusió vascular, de material plàstic, 2 vies, calibre 4Fr, llargària aprox. 40cm, amb baló en extrem distal de 4,7Fr, i guia introductora. Estèril. Un sol ús.</t>
  </si>
  <si>
    <t>17.3</t>
  </si>
  <si>
    <t>"Catèter d'oclusió vascular, de material plàstic, 2 vies, calibre 5Fr, llargària aprox. 40cm, amb baló en extrem distal de 5,7Fr, i guia introductora. Estèril. Un sol ús. "</t>
  </si>
  <si>
    <t>Catèters per embolectomia arterial, de material plàstic, semirrígid, 2 vies, diferents calibres i llargàries, amb orifici i baló en extrem distal i via per a infusió; compatible amb guia de 0,025" y 0,035". Estèrils. Un sol ús.</t>
  </si>
  <si>
    <t>G667</t>
  </si>
  <si>
    <t>88</t>
  </si>
  <si>
    <t>18.1</t>
  </si>
  <si>
    <t>Catèter per embolectomia arterial, de material plàstic, semirrígid, 2 vies, calibre 4Fr, llargària aprox. 80cm, amb orifici i baló en extrem distal i via per a infusió; compatible amb guia de 0,025". Estèril. Un sol ús.</t>
  </si>
  <si>
    <t>18.2</t>
  </si>
  <si>
    <t>18.3</t>
  </si>
  <si>
    <t>Catèter per embolectomia arterial, de material plàstic, semirrígid, 2 vies, calibre 7Fr, llargària aprox. 80cm, amb orifici i baló en extrem distal i via per a infusió; compatible amb guia de 0,035". Estèril. Un sol ús.</t>
  </si>
  <si>
    <t>G1291</t>
  </si>
  <si>
    <t>450</t>
  </si>
  <si>
    <t>19.1</t>
  </si>
  <si>
    <t>Introductor perifèric, calibre 20Fr x aprox. 65cm, amb vàlvula hemostàtica, dilatador per a guia 0,038". No inclou guia. Recobriment hidrofílic. Estèril. Un sol ús. Sense làtex.</t>
  </si>
  <si>
    <t>19.2</t>
  </si>
  <si>
    <t>Introductor perifèric, calibre 24Fr x aprox. 65cm, amb vàlvula hemostàtica, dilatador per a guia 0,038". No inclou guia. Recobriment hidrofílic. Estèril. Un sol ús. Sense làtex.</t>
  </si>
  <si>
    <t>19.3</t>
  </si>
  <si>
    <t>Introductor perifèric, calibre 26Fr x aprox. 65cm, amb vàlvula hemostàtica, dilatador per a guia 0,038". No inclou guia. Recobriment hidrofílic. Estèril. Un sol ús. Sense làtex.</t>
  </si>
  <si>
    <t>Catèter guia calibre 4Fr, llargària aprox. 90cm, de perfil baix, corba distal DAV, hidrofílic, amb marques radioopaques, sense orificis laterals, per a guies de 0,035". Estèril. Un sol ús. Sense làtex.</t>
  </si>
  <si>
    <t>165</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</si>
  <si>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</si>
  <si>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</si>
  <si>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</si>
  <si>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</si>
  <si>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</si>
  <si>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</si>
  <si>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</si>
  <si>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</si>
  <si>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</si>
  <si>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Catèters baló per a ATP amb alliberament de paclitaxel, coaxials (OTW), semidistensibles. NP 6atm - RBP 12/16. Diferents mides de baló i llargàries, 2 marques radioopaques. Guies de 0.014". Estèrils. Un sol ús. Sense làtex.</t>
  </si>
  <si>
    <t>Catèters baló per a ATP amb alliberament de paclitaxel, coaxials (OTW), semidistensibles. NP 6atm - RBP 12/16. Diferents mides de baló i llargàries, 2 marques radioopaques. Guies de 0.035". Estèrils. Un sol ús. Sense làtex.</t>
  </si>
  <si>
    <t>Introductors perifèrics, diferents calibres x aprox. 33-65cm, amb vàlvula hemostàtica, dilatador per a guia 0,038". No inclou guia. Recobriment hidrofílic. Estèril. Un sol ús. Sense làtex.</t>
  </si>
  <si>
    <t>G1287</t>
  </si>
  <si>
    <t>Catèters d'ablació cardíaca, calibre 7Fr x diferentes llargàries, RF tèrmica per segments de la vena Safena; interna i externa, amb mànec, cos i element de calor de 7cm, introductor 7Fr. Compatible amb guia de 0,025 ". Estèrils. Sense làtex. Per al tractament quirúrgic de varius.</t>
  </si>
  <si>
    <t>SUBMINISTRAMENT DE MATERIAL FUNGIBLE PER CIRURGIA VASCULAR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</si>
</sst>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filterMode="1">
    <pageSetUpPr fitToPage="1"/>
  </sheetPr>
  <dimension ref="A1:Q180"/>
  <sheetViews>
    <sheetView tabSelected="1" topLeftCell="B1" zoomScale="60" zoomScaleNormal="60" zoomScaleSheetLayoutView="50" workbookViewId="0">
      <selection activeCell="T20" sqref="T20"/>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5.28515625"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7" ht="61.5" customHeight="1">
      <c r="C1" s="51" t="s">
        <v>0</v>
      </c>
      <c r="D1" s="51"/>
      <c r="E1" s="51"/>
      <c r="F1" s="51"/>
      <c r="G1" s="51"/>
      <c r="H1" s="51"/>
      <c r="I1" s="51"/>
      <c r="J1" s="51"/>
      <c r="K1" s="51"/>
      <c r="L1" s="51"/>
      <c r="M1" s="51"/>
      <c r="N1" s="51"/>
      <c r="O1" s="51"/>
      <c r="P1" s="39"/>
    </row>
    <row r="2" spans="1:17" ht="76.5" customHeight="1">
      <c r="C2" s="50" t="s">
        <v>1</v>
      </c>
      <c r="D2" s="50"/>
      <c r="E2" s="50"/>
      <c r="F2" s="50"/>
      <c r="G2" s="50"/>
      <c r="H2" s="50"/>
      <c r="I2" s="50"/>
      <c r="J2" s="50"/>
      <c r="K2" s="50"/>
      <c r="L2" s="50"/>
      <c r="M2" s="50"/>
      <c r="N2" s="50"/>
      <c r="O2" s="50"/>
      <c r="P2" s="40"/>
    </row>
    <row r="3" spans="1:17" ht="14.25" customHeight="1" thickBot="1">
      <c r="F3" s="7"/>
      <c r="K3" s="8"/>
      <c r="L3" s="8"/>
      <c r="M3" s="8"/>
      <c r="N3" s="8"/>
      <c r="O3" s="8"/>
      <c r="P3" s="8"/>
    </row>
    <row r="4" spans="1:17" ht="47.25" customHeight="1">
      <c r="B4" s="56" t="s">
        <v>2</v>
      </c>
      <c r="C4" s="57"/>
      <c r="D4" s="60" t="s">
        <v>163</v>
      </c>
      <c r="E4" s="61"/>
      <c r="F4" s="61"/>
      <c r="G4" s="61"/>
      <c r="H4" s="61"/>
      <c r="I4" s="61"/>
      <c r="J4" s="61"/>
      <c r="K4" s="61"/>
      <c r="L4" s="61"/>
      <c r="M4" s="61"/>
      <c r="N4" s="61"/>
      <c r="O4" s="62"/>
    </row>
    <row r="5" spans="1:17" ht="36.75" customHeight="1">
      <c r="B5" s="58" t="s">
        <v>3</v>
      </c>
      <c r="C5" s="59"/>
      <c r="D5" s="63" t="s">
        <v>4</v>
      </c>
      <c r="E5" s="64"/>
      <c r="F5" s="64"/>
      <c r="G5" s="64"/>
      <c r="H5" s="64"/>
      <c r="I5" s="64"/>
      <c r="J5" s="64"/>
      <c r="K5" s="64"/>
      <c r="L5" s="64"/>
      <c r="M5" s="64"/>
      <c r="N5" s="64"/>
      <c r="O5" s="65"/>
    </row>
    <row r="6" spans="1:17" ht="39" customHeight="1" thickBot="1">
      <c r="B6" s="71" t="s">
        <v>5</v>
      </c>
      <c r="C6" s="72"/>
      <c r="D6" s="66">
        <v>24</v>
      </c>
      <c r="E6" s="67"/>
      <c r="F6" s="67"/>
      <c r="G6" s="67"/>
      <c r="H6" s="67"/>
      <c r="I6" s="67"/>
      <c r="J6" s="67"/>
      <c r="K6" s="67"/>
      <c r="L6" s="67"/>
      <c r="M6" s="67"/>
      <c r="N6" s="67"/>
      <c r="O6" s="68"/>
    </row>
    <row r="7" spans="1:17" ht="12" customHeight="1">
      <c r="C7" s="11"/>
      <c r="D7" s="11"/>
      <c r="E7" s="11"/>
      <c r="F7" s="12"/>
      <c r="G7" s="12"/>
      <c r="H7" s="12"/>
      <c r="I7" s="12"/>
      <c r="J7" s="30"/>
      <c r="K7" s="11"/>
      <c r="L7" s="11"/>
      <c r="M7" s="30"/>
      <c r="N7" s="30"/>
      <c r="O7" s="30"/>
      <c r="P7" s="30"/>
    </row>
    <row r="8" spans="1:17" ht="31.5" customHeight="1" thickBot="1">
      <c r="B8" s="73" t="s">
        <v>6</v>
      </c>
      <c r="C8" s="54"/>
      <c r="D8" s="54"/>
      <c r="E8" s="54"/>
      <c r="F8" s="54"/>
      <c r="G8" s="54"/>
      <c r="H8" s="54"/>
      <c r="I8" s="54"/>
      <c r="J8" s="54"/>
      <c r="K8" s="54"/>
      <c r="L8" s="54"/>
      <c r="M8" s="54"/>
      <c r="N8" s="54"/>
      <c r="O8" s="74"/>
      <c r="Q8" s="7"/>
    </row>
    <row r="9" spans="1:17" s="31" customFormat="1" ht="35.25" customHeight="1" thickBot="1">
      <c r="B9" s="52" t="s">
        <v>7</v>
      </c>
      <c r="C9" s="53"/>
      <c r="D9" s="78"/>
      <c r="E9" s="79"/>
      <c r="F9" s="79"/>
      <c r="G9" s="79"/>
      <c r="H9" s="79"/>
      <c r="I9" s="79"/>
      <c r="J9" s="79"/>
      <c r="K9" s="48" t="s">
        <v>8</v>
      </c>
      <c r="L9" s="52"/>
      <c r="M9" s="53"/>
      <c r="N9" s="53"/>
      <c r="O9" s="70"/>
    </row>
    <row r="10" spans="1:17" s="31" customFormat="1" ht="36" customHeight="1" thickBot="1">
      <c r="A10" s="10" t="s">
        <v>9</v>
      </c>
      <c r="B10" s="52" t="s">
        <v>9</v>
      </c>
      <c r="C10" s="70"/>
      <c r="D10" s="89"/>
      <c r="E10" s="90"/>
      <c r="F10" s="90"/>
      <c r="G10" s="90"/>
      <c r="H10" s="90"/>
      <c r="I10" s="90"/>
      <c r="J10" s="91"/>
      <c r="K10" s="48" t="s">
        <v>10</v>
      </c>
      <c r="L10" s="92"/>
      <c r="M10" s="93"/>
      <c r="N10" s="93"/>
      <c r="O10" s="94"/>
    </row>
    <row r="11" spans="1:17" s="31" customFormat="1" ht="36.75" customHeight="1">
      <c r="B11" s="54"/>
      <c r="C11" s="54"/>
      <c r="E11" s="46"/>
      <c r="F11" s="47"/>
      <c r="G11" s="47"/>
      <c r="H11" s="47"/>
      <c r="I11" s="47"/>
      <c r="J11" s="47"/>
      <c r="K11" s="10"/>
      <c r="L11" s="10"/>
      <c r="M11" s="10"/>
      <c r="N11" s="10"/>
      <c r="O11" s="10"/>
    </row>
    <row r="12" spans="1:17" s="31" customFormat="1" ht="36.75" customHeight="1">
      <c r="B12" s="55"/>
      <c r="C12" s="55"/>
      <c r="E12" s="11"/>
      <c r="F12" s="69"/>
      <c r="G12" s="69"/>
      <c r="H12" s="69"/>
      <c r="I12" s="69"/>
      <c r="J12" s="69"/>
      <c r="K12" s="10"/>
      <c r="L12" s="45"/>
      <c r="M12" s="45"/>
      <c r="N12" s="45"/>
      <c r="O12" s="45"/>
    </row>
    <row r="13" spans="1:17" s="31" customFormat="1" ht="27" customHeight="1">
      <c r="C13" s="54"/>
      <c r="D13" s="54"/>
      <c r="E13" s="9"/>
      <c r="F13" s="7"/>
      <c r="G13" s="7"/>
    </row>
    <row r="14" spans="1:17" s="11" customFormat="1" ht="144.75" customHeight="1">
      <c r="A14" s="13" t="s">
        <v>11</v>
      </c>
      <c r="B14" s="16" t="s">
        <v>12</v>
      </c>
      <c r="C14" s="16" t="s">
        <v>13</v>
      </c>
      <c r="D14" s="15" t="s">
        <v>14</v>
      </c>
      <c r="E14" s="15" t="s">
        <v>15</v>
      </c>
      <c r="F14" s="14" t="s">
        <v>16</v>
      </c>
      <c r="G14" s="16" t="s">
        <v>17</v>
      </c>
      <c r="H14" s="14" t="s">
        <v>18</v>
      </c>
      <c r="I14" s="16" t="s">
        <v>19</v>
      </c>
      <c r="J14" s="14" t="s">
        <v>20</v>
      </c>
      <c r="K14" s="13" t="s">
        <v>21</v>
      </c>
      <c r="L14" s="13" t="s">
        <v>22</v>
      </c>
      <c r="M14" s="17" t="s">
        <v>23</v>
      </c>
      <c r="N14" s="18" t="s">
        <v>24</v>
      </c>
      <c r="O14" s="13" t="s">
        <v>25</v>
      </c>
      <c r="P14" s="27" t="s">
        <v>26</v>
      </c>
    </row>
    <row r="15" spans="1:17" s="11" customFormat="1" ht="57">
      <c r="A15" s="19"/>
      <c r="B15" s="42">
        <v>1</v>
      </c>
      <c r="C15" s="43">
        <v>1</v>
      </c>
      <c r="D15" s="44" t="s">
        <v>27</v>
      </c>
      <c r="E15" s="26" t="s">
        <v>28</v>
      </c>
      <c r="F15" s="20" t="s">
        <v>29</v>
      </c>
      <c r="G15" s="32">
        <v>6</v>
      </c>
      <c r="H15" s="41" t="s">
        <v>30</v>
      </c>
      <c r="I15" s="21">
        <v>0.21</v>
      </c>
      <c r="J15" s="25">
        <f>ROUND(H15*G15,2)</f>
        <v>2400</v>
      </c>
      <c r="K15" s="28"/>
      <c r="L15" s="28"/>
      <c r="M15" s="29"/>
      <c r="N15" s="22"/>
      <c r="O15" s="23">
        <f>ROUND(M15*G15,2)</f>
        <v>0</v>
      </c>
      <c r="P15" s="23">
        <f>ROUND(M15*(1+N15)*G15,2)</f>
        <v>0</v>
      </c>
    </row>
    <row r="16" spans="1:17" s="11" customFormat="1" ht="57" hidden="1">
      <c r="A16" s="19"/>
      <c r="B16" s="42">
        <v>1</v>
      </c>
      <c r="C16" s="43" t="s">
        <v>31</v>
      </c>
      <c r="D16" s="49" t="s">
        <v>32</v>
      </c>
      <c r="E16" s="26">
        <v>204165</v>
      </c>
      <c r="F16" s="20" t="s">
        <v>29</v>
      </c>
      <c r="G16" s="32">
        <v>2</v>
      </c>
      <c r="H16" s="41">
        <v>400</v>
      </c>
      <c r="I16" s="21" t="s">
        <v>33</v>
      </c>
      <c r="J16" s="25">
        <f t="shared" ref="J16:J74" si="0">ROUND(H16*G16,2)</f>
        <v>800</v>
      </c>
      <c r="K16" s="28"/>
      <c r="L16" s="28"/>
      <c r="M16" s="29"/>
      <c r="N16" s="22"/>
      <c r="O16" s="23">
        <f t="shared" ref="O16:O74" si="1">ROUND(M16*G16,2)</f>
        <v>0</v>
      </c>
      <c r="P16" s="23">
        <f t="shared" ref="P16:P74" si="2">ROUND(M16*(1+N16)*G16,2)</f>
        <v>0</v>
      </c>
      <c r="Q16" s="11" t="s">
        <v>34</v>
      </c>
    </row>
    <row r="17" spans="1:17" s="11" customFormat="1" ht="57" hidden="1">
      <c r="A17" s="19"/>
      <c r="B17" s="42">
        <v>1</v>
      </c>
      <c r="C17" s="43" t="s">
        <v>35</v>
      </c>
      <c r="D17" s="49" t="s">
        <v>36</v>
      </c>
      <c r="E17" s="26">
        <v>204166</v>
      </c>
      <c r="F17" s="20" t="s">
        <v>29</v>
      </c>
      <c r="G17" s="32">
        <v>2</v>
      </c>
      <c r="H17" s="41">
        <v>400</v>
      </c>
      <c r="I17" s="21" t="s">
        <v>33</v>
      </c>
      <c r="J17" s="25">
        <f t="shared" si="0"/>
        <v>800</v>
      </c>
      <c r="K17" s="28"/>
      <c r="L17" s="28"/>
      <c r="M17" s="29"/>
      <c r="N17" s="22"/>
      <c r="O17" s="23">
        <f t="shared" si="1"/>
        <v>0</v>
      </c>
      <c r="P17" s="23">
        <f t="shared" si="2"/>
        <v>0</v>
      </c>
      <c r="Q17" s="11" t="s">
        <v>34</v>
      </c>
    </row>
    <row r="18" spans="1:17" s="11" customFormat="1" ht="57" hidden="1">
      <c r="A18" s="19"/>
      <c r="B18" s="42">
        <v>1</v>
      </c>
      <c r="C18" s="43" t="s">
        <v>37</v>
      </c>
      <c r="D18" s="49" t="s">
        <v>38</v>
      </c>
      <c r="E18" s="26">
        <v>205215</v>
      </c>
      <c r="F18" s="20" t="s">
        <v>29</v>
      </c>
      <c r="G18" s="32">
        <v>2</v>
      </c>
      <c r="H18" s="41">
        <v>400</v>
      </c>
      <c r="I18" s="21" t="s">
        <v>33</v>
      </c>
      <c r="J18" s="25">
        <f t="shared" si="0"/>
        <v>800</v>
      </c>
      <c r="K18" s="28"/>
      <c r="L18" s="28"/>
      <c r="M18" s="29"/>
      <c r="N18" s="22"/>
      <c r="O18" s="23">
        <f t="shared" si="1"/>
        <v>0</v>
      </c>
      <c r="P18" s="23">
        <f t="shared" si="2"/>
        <v>0</v>
      </c>
      <c r="Q18" s="11" t="s">
        <v>34</v>
      </c>
    </row>
    <row r="19" spans="1:17" s="11" customFormat="1" ht="85.5">
      <c r="A19" s="19"/>
      <c r="B19" s="42">
        <v>2</v>
      </c>
      <c r="C19" s="43" t="s">
        <v>39</v>
      </c>
      <c r="D19" s="49" t="s">
        <v>40</v>
      </c>
      <c r="E19" s="26" t="s">
        <v>41</v>
      </c>
      <c r="F19" s="20"/>
      <c r="G19" s="32"/>
      <c r="H19" s="41" t="s">
        <v>42</v>
      </c>
      <c r="I19" s="21"/>
      <c r="J19" s="25">
        <f>SUM(J20:J21)</f>
        <v>480</v>
      </c>
      <c r="K19" s="28"/>
      <c r="L19" s="28"/>
      <c r="M19" s="29"/>
      <c r="N19" s="22"/>
      <c r="O19" s="23">
        <f t="shared" ref="O19:P19" si="3">SUM(O20:O21)</f>
        <v>0</v>
      </c>
      <c r="P19" s="23">
        <f t="shared" si="3"/>
        <v>0</v>
      </c>
    </row>
    <row r="20" spans="1:17" s="11" customFormat="1" ht="85.5">
      <c r="A20" s="19"/>
      <c r="B20" s="42">
        <v>2</v>
      </c>
      <c r="C20" s="43">
        <v>2</v>
      </c>
      <c r="D20" s="49" t="s">
        <v>43</v>
      </c>
      <c r="E20" s="26">
        <v>187836</v>
      </c>
      <c r="F20" s="20" t="s">
        <v>29</v>
      </c>
      <c r="G20" s="32">
        <v>2</v>
      </c>
      <c r="H20" s="41" t="s">
        <v>44</v>
      </c>
      <c r="I20" s="21" t="s">
        <v>33</v>
      </c>
      <c r="J20" s="25">
        <f t="shared" si="0"/>
        <v>220</v>
      </c>
      <c r="K20" s="28"/>
      <c r="L20" s="28"/>
      <c r="M20" s="29"/>
      <c r="N20" s="22"/>
      <c r="O20" s="23">
        <f t="shared" si="1"/>
        <v>0</v>
      </c>
      <c r="P20" s="23">
        <f t="shared" si="2"/>
        <v>0</v>
      </c>
    </row>
    <row r="21" spans="1:17" s="11" customFormat="1" ht="85.5">
      <c r="A21" s="19"/>
      <c r="B21" s="42">
        <v>2</v>
      </c>
      <c r="C21" s="43">
        <v>3</v>
      </c>
      <c r="D21" s="49" t="s">
        <v>45</v>
      </c>
      <c r="E21" s="26">
        <v>182910</v>
      </c>
      <c r="F21" s="20" t="s">
        <v>29</v>
      </c>
      <c r="G21" s="32">
        <v>2</v>
      </c>
      <c r="H21" s="41" t="s">
        <v>46</v>
      </c>
      <c r="I21" s="21" t="s">
        <v>33</v>
      </c>
      <c r="J21" s="25">
        <f t="shared" si="0"/>
        <v>260</v>
      </c>
      <c r="K21" s="28"/>
      <c r="L21" s="28"/>
      <c r="M21" s="29"/>
      <c r="N21" s="22"/>
      <c r="O21" s="23">
        <f t="shared" si="1"/>
        <v>0</v>
      </c>
      <c r="P21" s="23">
        <f t="shared" si="2"/>
        <v>0</v>
      </c>
    </row>
    <row r="22" spans="1:17" s="11" customFormat="1" ht="57">
      <c r="A22" s="19"/>
      <c r="B22" s="42">
        <v>3</v>
      </c>
      <c r="C22" s="43">
        <v>4</v>
      </c>
      <c r="D22" s="49" t="s">
        <v>47</v>
      </c>
      <c r="E22" s="26">
        <v>183066</v>
      </c>
      <c r="F22" s="20" t="s">
        <v>29</v>
      </c>
      <c r="G22" s="32">
        <v>80</v>
      </c>
      <c r="H22" s="41">
        <v>11.3</v>
      </c>
      <c r="I22" s="21" t="s">
        <v>33</v>
      </c>
      <c r="J22" s="25">
        <f t="shared" si="0"/>
        <v>904</v>
      </c>
      <c r="K22" s="28"/>
      <c r="L22" s="28"/>
      <c r="M22" s="29"/>
      <c r="N22" s="22"/>
      <c r="O22" s="23">
        <f t="shared" si="1"/>
        <v>0</v>
      </c>
      <c r="P22" s="23">
        <f t="shared" si="2"/>
        <v>0</v>
      </c>
    </row>
    <row r="23" spans="1:17" s="11" customFormat="1" ht="71.25">
      <c r="A23" s="19"/>
      <c r="B23" s="42">
        <v>4</v>
      </c>
      <c r="C23" s="43">
        <v>5</v>
      </c>
      <c r="D23" s="49" t="s">
        <v>158</v>
      </c>
      <c r="E23" s="26" t="s">
        <v>48</v>
      </c>
      <c r="F23" s="20" t="s">
        <v>29</v>
      </c>
      <c r="G23" s="32">
        <v>10</v>
      </c>
      <c r="H23" s="41" t="s">
        <v>49</v>
      </c>
      <c r="I23" s="21">
        <v>0.21</v>
      </c>
      <c r="J23" s="25">
        <f t="shared" si="0"/>
        <v>5500</v>
      </c>
      <c r="K23" s="28"/>
      <c r="L23" s="28"/>
      <c r="M23" s="29"/>
      <c r="N23" s="22"/>
      <c r="O23" s="23">
        <f t="shared" si="1"/>
        <v>0</v>
      </c>
      <c r="P23" s="23">
        <f t="shared" si="2"/>
        <v>0</v>
      </c>
    </row>
    <row r="24" spans="1:17" s="11" customFormat="1" ht="71.25" hidden="1">
      <c r="A24" s="19"/>
      <c r="B24" s="42">
        <v>4</v>
      </c>
      <c r="C24" s="43" t="s">
        <v>50</v>
      </c>
      <c r="D24" s="49" t="s">
        <v>51</v>
      </c>
      <c r="E24" s="26">
        <v>183842</v>
      </c>
      <c r="F24" s="20" t="s">
        <v>29</v>
      </c>
      <c r="G24" s="32">
        <v>2</v>
      </c>
      <c r="H24" s="41">
        <v>550</v>
      </c>
      <c r="I24" s="21" t="s">
        <v>33</v>
      </c>
      <c r="J24" s="25">
        <f t="shared" si="0"/>
        <v>1100</v>
      </c>
      <c r="K24" s="28"/>
      <c r="L24" s="28"/>
      <c r="M24" s="29"/>
      <c r="N24" s="22"/>
      <c r="O24" s="23">
        <f t="shared" si="1"/>
        <v>0</v>
      </c>
      <c r="P24" s="23">
        <f t="shared" si="2"/>
        <v>0</v>
      </c>
      <c r="Q24" s="11" t="s">
        <v>34</v>
      </c>
    </row>
    <row r="25" spans="1:17" s="11" customFormat="1" ht="71.25" hidden="1">
      <c r="A25" s="19"/>
      <c r="B25" s="42">
        <v>4</v>
      </c>
      <c r="C25" s="43" t="s">
        <v>52</v>
      </c>
      <c r="D25" s="49" t="s">
        <v>53</v>
      </c>
      <c r="E25" s="26">
        <v>187468</v>
      </c>
      <c r="F25" s="20" t="s">
        <v>29</v>
      </c>
      <c r="G25" s="32">
        <v>2</v>
      </c>
      <c r="H25" s="41">
        <v>550</v>
      </c>
      <c r="I25" s="21" t="s">
        <v>33</v>
      </c>
      <c r="J25" s="25">
        <f t="shared" si="0"/>
        <v>1100</v>
      </c>
      <c r="K25" s="28"/>
      <c r="L25" s="28"/>
      <c r="M25" s="29"/>
      <c r="N25" s="22"/>
      <c r="O25" s="23">
        <f t="shared" si="1"/>
        <v>0</v>
      </c>
      <c r="P25" s="23">
        <f t="shared" si="2"/>
        <v>0</v>
      </c>
      <c r="Q25" s="11" t="s">
        <v>34</v>
      </c>
    </row>
    <row r="26" spans="1:17" s="11" customFormat="1" ht="71.25" hidden="1">
      <c r="A26" s="19"/>
      <c r="B26" s="42">
        <v>4</v>
      </c>
      <c r="C26" s="43" t="s">
        <v>54</v>
      </c>
      <c r="D26" s="49" t="s">
        <v>55</v>
      </c>
      <c r="E26" s="26">
        <v>183844</v>
      </c>
      <c r="F26" s="20" t="s">
        <v>29</v>
      </c>
      <c r="G26" s="32">
        <v>2</v>
      </c>
      <c r="H26" s="41">
        <v>550</v>
      </c>
      <c r="I26" s="21" t="s">
        <v>33</v>
      </c>
      <c r="J26" s="25">
        <f t="shared" si="0"/>
        <v>1100</v>
      </c>
      <c r="K26" s="28"/>
      <c r="L26" s="28"/>
      <c r="M26" s="29"/>
      <c r="N26" s="22"/>
      <c r="O26" s="23">
        <f t="shared" si="1"/>
        <v>0</v>
      </c>
      <c r="P26" s="23">
        <f t="shared" si="2"/>
        <v>0</v>
      </c>
      <c r="Q26" s="11" t="s">
        <v>34</v>
      </c>
    </row>
    <row r="27" spans="1:17" s="11" customFormat="1" ht="71.25" hidden="1">
      <c r="A27" s="19"/>
      <c r="B27" s="42">
        <v>4</v>
      </c>
      <c r="C27" s="43" t="s">
        <v>56</v>
      </c>
      <c r="D27" s="49" t="s">
        <v>57</v>
      </c>
      <c r="E27" s="26">
        <v>183845</v>
      </c>
      <c r="F27" s="20" t="s">
        <v>29</v>
      </c>
      <c r="G27" s="32">
        <v>2</v>
      </c>
      <c r="H27" s="41">
        <v>550</v>
      </c>
      <c r="I27" s="21" t="s">
        <v>33</v>
      </c>
      <c r="J27" s="25">
        <f t="shared" si="0"/>
        <v>1100</v>
      </c>
      <c r="K27" s="28"/>
      <c r="L27" s="28"/>
      <c r="M27" s="29"/>
      <c r="N27" s="22"/>
      <c r="O27" s="23">
        <f t="shared" si="1"/>
        <v>0</v>
      </c>
      <c r="P27" s="23">
        <f t="shared" si="2"/>
        <v>0</v>
      </c>
      <c r="Q27" s="11" t="s">
        <v>34</v>
      </c>
    </row>
    <row r="28" spans="1:17" s="11" customFormat="1" ht="71.25" hidden="1">
      <c r="A28" s="19"/>
      <c r="B28" s="42">
        <v>4</v>
      </c>
      <c r="C28" s="43" t="s">
        <v>58</v>
      </c>
      <c r="D28" s="49" t="s">
        <v>59</v>
      </c>
      <c r="E28" s="26">
        <v>183861</v>
      </c>
      <c r="F28" s="20" t="s">
        <v>29</v>
      </c>
      <c r="G28" s="32">
        <v>2</v>
      </c>
      <c r="H28" s="41">
        <v>550</v>
      </c>
      <c r="I28" s="21" t="s">
        <v>33</v>
      </c>
      <c r="J28" s="25">
        <f t="shared" si="0"/>
        <v>1100</v>
      </c>
      <c r="K28" s="28"/>
      <c r="L28" s="28"/>
      <c r="M28" s="29"/>
      <c r="N28" s="22"/>
      <c r="O28" s="23">
        <f t="shared" si="1"/>
        <v>0</v>
      </c>
      <c r="P28" s="23">
        <f t="shared" si="2"/>
        <v>0</v>
      </c>
      <c r="Q28" s="11" t="s">
        <v>34</v>
      </c>
    </row>
    <row r="29" spans="1:17" s="11" customFormat="1" ht="71.25">
      <c r="A29" s="19"/>
      <c r="B29" s="42">
        <v>5</v>
      </c>
      <c r="C29" s="43">
        <v>6</v>
      </c>
      <c r="D29" s="49" t="s">
        <v>159</v>
      </c>
      <c r="E29" s="26"/>
      <c r="F29" s="20" t="s">
        <v>29</v>
      </c>
      <c r="G29" s="32">
        <v>22</v>
      </c>
      <c r="H29" s="41" t="s">
        <v>49</v>
      </c>
      <c r="I29" s="21">
        <v>0.21</v>
      </c>
      <c r="J29" s="25">
        <f t="shared" si="0"/>
        <v>12100</v>
      </c>
      <c r="K29" s="28"/>
      <c r="L29" s="28"/>
      <c r="M29" s="29"/>
      <c r="N29" s="22"/>
      <c r="O29" s="23">
        <f t="shared" si="1"/>
        <v>0</v>
      </c>
      <c r="P29" s="23">
        <f t="shared" si="2"/>
        <v>0</v>
      </c>
    </row>
    <row r="30" spans="1:17" s="11" customFormat="1" ht="71.25" hidden="1">
      <c r="A30" s="19"/>
      <c r="B30" s="42">
        <v>5</v>
      </c>
      <c r="C30" s="43" t="s">
        <v>60</v>
      </c>
      <c r="D30" s="49" t="s">
        <v>61</v>
      </c>
      <c r="E30" s="26">
        <v>183847</v>
      </c>
      <c r="F30" s="20" t="s">
        <v>29</v>
      </c>
      <c r="G30" s="32">
        <v>2</v>
      </c>
      <c r="H30" s="41">
        <v>550</v>
      </c>
      <c r="I30" s="21" t="s">
        <v>33</v>
      </c>
      <c r="J30" s="25">
        <f t="shared" si="0"/>
        <v>1100</v>
      </c>
      <c r="K30" s="28"/>
      <c r="L30" s="28"/>
      <c r="M30" s="29"/>
      <c r="N30" s="22"/>
      <c r="O30" s="23">
        <f t="shared" si="1"/>
        <v>0</v>
      </c>
      <c r="P30" s="23">
        <f t="shared" si="2"/>
        <v>0</v>
      </c>
      <c r="Q30" s="11" t="s">
        <v>34</v>
      </c>
    </row>
    <row r="31" spans="1:17" s="11" customFormat="1" ht="71.25" hidden="1">
      <c r="A31" s="19"/>
      <c r="B31" s="42">
        <v>5</v>
      </c>
      <c r="C31" s="43" t="s">
        <v>62</v>
      </c>
      <c r="D31" s="49" t="s">
        <v>63</v>
      </c>
      <c r="E31" s="26">
        <v>183849</v>
      </c>
      <c r="F31" s="20" t="s">
        <v>29</v>
      </c>
      <c r="G31" s="32">
        <v>2</v>
      </c>
      <c r="H31" s="41">
        <v>550</v>
      </c>
      <c r="I31" s="21" t="s">
        <v>33</v>
      </c>
      <c r="J31" s="25">
        <f t="shared" si="0"/>
        <v>1100</v>
      </c>
      <c r="K31" s="28"/>
      <c r="L31" s="28"/>
      <c r="M31" s="29"/>
      <c r="N31" s="22"/>
      <c r="O31" s="23">
        <f t="shared" si="1"/>
        <v>0</v>
      </c>
      <c r="P31" s="23">
        <f t="shared" si="2"/>
        <v>0</v>
      </c>
      <c r="Q31" s="11" t="s">
        <v>34</v>
      </c>
    </row>
    <row r="32" spans="1:17" s="11" customFormat="1" ht="71.25" hidden="1">
      <c r="A32" s="19"/>
      <c r="B32" s="42">
        <v>5</v>
      </c>
      <c r="C32" s="43" t="s">
        <v>64</v>
      </c>
      <c r="D32" s="49" t="s">
        <v>65</v>
      </c>
      <c r="E32" s="26">
        <v>183850</v>
      </c>
      <c r="F32" s="20" t="s">
        <v>29</v>
      </c>
      <c r="G32" s="32">
        <v>8</v>
      </c>
      <c r="H32" s="41">
        <v>550</v>
      </c>
      <c r="I32" s="21" t="s">
        <v>33</v>
      </c>
      <c r="J32" s="25">
        <f t="shared" si="0"/>
        <v>4400</v>
      </c>
      <c r="K32" s="28"/>
      <c r="L32" s="28"/>
      <c r="M32" s="29"/>
      <c r="N32" s="22"/>
      <c r="O32" s="23">
        <f t="shared" si="1"/>
        <v>0</v>
      </c>
      <c r="P32" s="23">
        <f t="shared" si="2"/>
        <v>0</v>
      </c>
      <c r="Q32" s="11" t="s">
        <v>34</v>
      </c>
    </row>
    <row r="33" spans="1:17" s="11" customFormat="1" ht="71.25" hidden="1">
      <c r="A33" s="19"/>
      <c r="B33" s="42">
        <v>5</v>
      </c>
      <c r="C33" s="43" t="s">
        <v>66</v>
      </c>
      <c r="D33" s="49" t="s">
        <v>67</v>
      </c>
      <c r="E33" s="26">
        <v>183851</v>
      </c>
      <c r="F33" s="20" t="s">
        <v>29</v>
      </c>
      <c r="G33" s="32">
        <v>2</v>
      </c>
      <c r="H33" s="41">
        <v>550</v>
      </c>
      <c r="I33" s="21" t="s">
        <v>33</v>
      </c>
      <c r="J33" s="25">
        <f t="shared" si="0"/>
        <v>1100</v>
      </c>
      <c r="K33" s="28"/>
      <c r="L33" s="28"/>
      <c r="M33" s="29"/>
      <c r="N33" s="22"/>
      <c r="O33" s="23">
        <f t="shared" si="1"/>
        <v>0</v>
      </c>
      <c r="P33" s="23">
        <f t="shared" si="2"/>
        <v>0</v>
      </c>
      <c r="Q33" s="11" t="s">
        <v>34</v>
      </c>
    </row>
    <row r="34" spans="1:17" s="11" customFormat="1" ht="71.25" hidden="1">
      <c r="A34" s="19"/>
      <c r="B34" s="42">
        <v>5</v>
      </c>
      <c r="C34" s="43" t="s">
        <v>68</v>
      </c>
      <c r="D34" s="49" t="s">
        <v>69</v>
      </c>
      <c r="E34" s="26">
        <v>183852</v>
      </c>
      <c r="F34" s="20" t="s">
        <v>29</v>
      </c>
      <c r="G34" s="32">
        <v>2</v>
      </c>
      <c r="H34" s="41">
        <v>550</v>
      </c>
      <c r="I34" s="21" t="s">
        <v>33</v>
      </c>
      <c r="J34" s="25">
        <f t="shared" si="0"/>
        <v>1100</v>
      </c>
      <c r="K34" s="28"/>
      <c r="L34" s="28"/>
      <c r="M34" s="29"/>
      <c r="N34" s="22"/>
      <c r="O34" s="23">
        <f t="shared" si="1"/>
        <v>0</v>
      </c>
      <c r="P34" s="23">
        <f t="shared" si="2"/>
        <v>0</v>
      </c>
      <c r="Q34" s="11" t="s">
        <v>34</v>
      </c>
    </row>
    <row r="35" spans="1:17" s="11" customFormat="1" ht="71.25" hidden="1">
      <c r="A35" s="19"/>
      <c r="B35" s="42">
        <v>5</v>
      </c>
      <c r="C35" s="43" t="s">
        <v>70</v>
      </c>
      <c r="D35" s="49" t="s">
        <v>71</v>
      </c>
      <c r="E35" s="26">
        <v>183853</v>
      </c>
      <c r="F35" s="20" t="s">
        <v>29</v>
      </c>
      <c r="G35" s="32">
        <v>2</v>
      </c>
      <c r="H35" s="41">
        <v>550</v>
      </c>
      <c r="I35" s="21" t="s">
        <v>33</v>
      </c>
      <c r="J35" s="25">
        <f t="shared" si="0"/>
        <v>1100</v>
      </c>
      <c r="K35" s="28"/>
      <c r="L35" s="28"/>
      <c r="M35" s="29"/>
      <c r="N35" s="22"/>
      <c r="O35" s="23">
        <f t="shared" si="1"/>
        <v>0</v>
      </c>
      <c r="P35" s="23">
        <f t="shared" si="2"/>
        <v>0</v>
      </c>
      <c r="Q35" s="11" t="s">
        <v>34</v>
      </c>
    </row>
    <row r="36" spans="1:17" s="11" customFormat="1" ht="71.25" hidden="1">
      <c r="A36" s="19"/>
      <c r="B36" s="42">
        <v>5</v>
      </c>
      <c r="C36" s="43" t="s">
        <v>72</v>
      </c>
      <c r="D36" s="49" t="s">
        <v>73</v>
      </c>
      <c r="E36" s="26">
        <v>183854</v>
      </c>
      <c r="F36" s="20" t="s">
        <v>29</v>
      </c>
      <c r="G36" s="32">
        <v>2</v>
      </c>
      <c r="H36" s="41">
        <v>550</v>
      </c>
      <c r="I36" s="21" t="s">
        <v>33</v>
      </c>
      <c r="J36" s="25">
        <f t="shared" si="0"/>
        <v>1100</v>
      </c>
      <c r="K36" s="28"/>
      <c r="L36" s="28"/>
      <c r="M36" s="29"/>
      <c r="N36" s="22"/>
      <c r="O36" s="23">
        <f t="shared" si="1"/>
        <v>0</v>
      </c>
      <c r="P36" s="23">
        <f t="shared" si="2"/>
        <v>0</v>
      </c>
      <c r="Q36" s="11" t="s">
        <v>34</v>
      </c>
    </row>
    <row r="37" spans="1:17" s="11" customFormat="1" ht="71.25" hidden="1">
      <c r="A37" s="19"/>
      <c r="B37" s="42">
        <v>5</v>
      </c>
      <c r="C37" s="43" t="s">
        <v>74</v>
      </c>
      <c r="D37" s="49" t="s">
        <v>75</v>
      </c>
      <c r="E37" s="26">
        <v>183855</v>
      </c>
      <c r="F37" s="20" t="s">
        <v>29</v>
      </c>
      <c r="G37" s="32">
        <v>2</v>
      </c>
      <c r="H37" s="41">
        <v>550</v>
      </c>
      <c r="I37" s="21" t="s">
        <v>33</v>
      </c>
      <c r="J37" s="25">
        <f t="shared" si="0"/>
        <v>1100</v>
      </c>
      <c r="K37" s="28"/>
      <c r="L37" s="28"/>
      <c r="M37" s="29"/>
      <c r="N37" s="22"/>
      <c r="O37" s="23">
        <f t="shared" si="1"/>
        <v>0</v>
      </c>
      <c r="P37" s="23">
        <f t="shared" si="2"/>
        <v>0</v>
      </c>
      <c r="Q37" s="11" t="s">
        <v>34</v>
      </c>
    </row>
    <row r="38" spans="1:17" s="11" customFormat="1" ht="42.75">
      <c r="A38" s="19"/>
      <c r="B38" s="42">
        <v>6</v>
      </c>
      <c r="C38" s="43">
        <v>7</v>
      </c>
      <c r="D38" s="49" t="s">
        <v>76</v>
      </c>
      <c r="E38" s="26" t="s">
        <v>77</v>
      </c>
      <c r="F38" s="20" t="s">
        <v>29</v>
      </c>
      <c r="G38" s="32">
        <v>4</v>
      </c>
      <c r="H38" s="41" t="s">
        <v>78</v>
      </c>
      <c r="I38" s="21">
        <v>0.21</v>
      </c>
      <c r="J38" s="25">
        <f t="shared" si="0"/>
        <v>1440</v>
      </c>
      <c r="K38" s="28"/>
      <c r="L38" s="28"/>
      <c r="M38" s="29"/>
      <c r="N38" s="22"/>
      <c r="O38" s="23">
        <f t="shared" si="1"/>
        <v>0</v>
      </c>
      <c r="P38" s="23">
        <f t="shared" si="2"/>
        <v>0</v>
      </c>
    </row>
    <row r="39" spans="1:17" s="11" customFormat="1" ht="57" hidden="1">
      <c r="A39" s="19"/>
      <c r="B39" s="42">
        <v>6</v>
      </c>
      <c r="C39" s="43" t="s">
        <v>79</v>
      </c>
      <c r="D39" s="49" t="s">
        <v>80</v>
      </c>
      <c r="E39" s="26">
        <v>183890</v>
      </c>
      <c r="F39" s="20" t="s">
        <v>29</v>
      </c>
      <c r="G39" s="32">
        <v>2</v>
      </c>
      <c r="H39" s="41" t="s">
        <v>78</v>
      </c>
      <c r="I39" s="21" t="s">
        <v>33</v>
      </c>
      <c r="J39" s="25">
        <f t="shared" si="0"/>
        <v>720</v>
      </c>
      <c r="K39" s="28"/>
      <c r="L39" s="28"/>
      <c r="M39" s="29"/>
      <c r="N39" s="22"/>
      <c r="O39" s="23">
        <f t="shared" si="1"/>
        <v>0</v>
      </c>
      <c r="P39" s="23">
        <f t="shared" si="2"/>
        <v>0</v>
      </c>
      <c r="Q39" s="11" t="s">
        <v>34</v>
      </c>
    </row>
    <row r="40" spans="1:17" s="11" customFormat="1" ht="57" hidden="1">
      <c r="A40" s="19"/>
      <c r="B40" s="42">
        <v>6</v>
      </c>
      <c r="C40" s="43" t="s">
        <v>81</v>
      </c>
      <c r="D40" s="49" t="s">
        <v>82</v>
      </c>
      <c r="E40" s="26">
        <v>183891</v>
      </c>
      <c r="F40" s="20" t="s">
        <v>29</v>
      </c>
      <c r="G40" s="32">
        <v>2</v>
      </c>
      <c r="H40" s="41" t="s">
        <v>78</v>
      </c>
      <c r="I40" s="21" t="s">
        <v>33</v>
      </c>
      <c r="J40" s="25">
        <f t="shared" si="0"/>
        <v>720</v>
      </c>
      <c r="K40" s="28"/>
      <c r="L40" s="28"/>
      <c r="M40" s="29"/>
      <c r="N40" s="22"/>
      <c r="O40" s="23">
        <f t="shared" si="1"/>
        <v>0</v>
      </c>
      <c r="P40" s="23">
        <f t="shared" si="2"/>
        <v>0</v>
      </c>
      <c r="Q40" s="11" t="s">
        <v>34</v>
      </c>
    </row>
    <row r="41" spans="1:17" s="11" customFormat="1" ht="57">
      <c r="A41" s="19"/>
      <c r="B41" s="42">
        <v>7</v>
      </c>
      <c r="C41" s="43">
        <v>8</v>
      </c>
      <c r="D41" s="49" t="s">
        <v>83</v>
      </c>
      <c r="E41" s="26">
        <v>202849</v>
      </c>
      <c r="F41" s="20" t="s">
        <v>29</v>
      </c>
      <c r="G41" s="32">
        <v>2</v>
      </c>
      <c r="H41" s="41">
        <v>385</v>
      </c>
      <c r="I41" s="21" t="s">
        <v>33</v>
      </c>
      <c r="J41" s="25">
        <f t="shared" si="0"/>
        <v>770</v>
      </c>
      <c r="K41" s="28"/>
      <c r="L41" s="28"/>
      <c r="M41" s="29"/>
      <c r="N41" s="22"/>
      <c r="O41" s="23">
        <f t="shared" si="1"/>
        <v>0</v>
      </c>
      <c r="P41" s="23">
        <f t="shared" si="2"/>
        <v>0</v>
      </c>
    </row>
    <row r="42" spans="1:17" s="11" customFormat="1" ht="57">
      <c r="A42" s="19"/>
      <c r="B42" s="42">
        <v>8</v>
      </c>
      <c r="C42" s="43">
        <v>9</v>
      </c>
      <c r="D42" s="49" t="s">
        <v>84</v>
      </c>
      <c r="E42" s="26" t="s">
        <v>85</v>
      </c>
      <c r="F42" s="20" t="s">
        <v>29</v>
      </c>
      <c r="G42" s="32">
        <v>8</v>
      </c>
      <c r="H42" s="41" t="s">
        <v>86</v>
      </c>
      <c r="I42" s="21">
        <v>0.21</v>
      </c>
      <c r="J42" s="25">
        <f t="shared" si="0"/>
        <v>12800</v>
      </c>
      <c r="K42" s="28"/>
      <c r="L42" s="28"/>
      <c r="M42" s="29"/>
      <c r="N42" s="22"/>
      <c r="O42" s="23">
        <f t="shared" si="1"/>
        <v>0</v>
      </c>
      <c r="P42" s="23">
        <f t="shared" si="2"/>
        <v>0</v>
      </c>
    </row>
    <row r="43" spans="1:17" s="11" customFormat="1" ht="42.75" hidden="1">
      <c r="A43" s="19"/>
      <c r="B43" s="42">
        <v>8</v>
      </c>
      <c r="C43" s="43" t="s">
        <v>87</v>
      </c>
      <c r="D43" s="49" t="s">
        <v>88</v>
      </c>
      <c r="E43" s="26">
        <v>191878</v>
      </c>
      <c r="F43" s="20" t="s">
        <v>29</v>
      </c>
      <c r="G43" s="32">
        <v>4</v>
      </c>
      <c r="H43" s="41" t="s">
        <v>86</v>
      </c>
      <c r="I43" s="21" t="s">
        <v>33</v>
      </c>
      <c r="J43" s="25">
        <f t="shared" si="0"/>
        <v>6400</v>
      </c>
      <c r="K43" s="28"/>
      <c r="L43" s="28"/>
      <c r="M43" s="29"/>
      <c r="N43" s="22"/>
      <c r="O43" s="23">
        <f t="shared" si="1"/>
        <v>0</v>
      </c>
      <c r="P43" s="23">
        <f t="shared" si="2"/>
        <v>0</v>
      </c>
      <c r="Q43" s="11" t="s">
        <v>34</v>
      </c>
    </row>
    <row r="44" spans="1:17" s="11" customFormat="1" ht="42.75" hidden="1">
      <c r="A44" s="19"/>
      <c r="B44" s="42">
        <v>8</v>
      </c>
      <c r="C44" s="43" t="s">
        <v>89</v>
      </c>
      <c r="D44" s="49" t="s">
        <v>90</v>
      </c>
      <c r="E44" s="26">
        <v>183923</v>
      </c>
      <c r="F44" s="20" t="s">
        <v>29</v>
      </c>
      <c r="G44" s="32">
        <v>4</v>
      </c>
      <c r="H44" s="41" t="s">
        <v>86</v>
      </c>
      <c r="I44" s="21" t="s">
        <v>33</v>
      </c>
      <c r="J44" s="25">
        <f t="shared" si="0"/>
        <v>6400</v>
      </c>
      <c r="K44" s="28"/>
      <c r="L44" s="28"/>
      <c r="M44" s="29"/>
      <c r="N44" s="22"/>
      <c r="O44" s="23">
        <f t="shared" si="1"/>
        <v>0</v>
      </c>
      <c r="P44" s="23">
        <f t="shared" si="2"/>
        <v>0</v>
      </c>
      <c r="Q44" s="11" t="s">
        <v>34</v>
      </c>
    </row>
    <row r="45" spans="1:17" s="11" customFormat="1" ht="57">
      <c r="A45" s="19"/>
      <c r="B45" s="42">
        <v>9</v>
      </c>
      <c r="C45" s="43">
        <v>10</v>
      </c>
      <c r="D45" s="49" t="s">
        <v>91</v>
      </c>
      <c r="E45" s="26" t="s">
        <v>92</v>
      </c>
      <c r="F45" s="20" t="s">
        <v>29</v>
      </c>
      <c r="G45" s="32">
        <v>20</v>
      </c>
      <c r="H45" s="41" t="s">
        <v>86</v>
      </c>
      <c r="I45" s="21">
        <v>0.21</v>
      </c>
      <c r="J45" s="25">
        <f t="shared" si="0"/>
        <v>32000</v>
      </c>
      <c r="K45" s="28"/>
      <c r="L45" s="28"/>
      <c r="M45" s="29"/>
      <c r="N45" s="22"/>
      <c r="O45" s="23">
        <f t="shared" si="1"/>
        <v>0</v>
      </c>
      <c r="P45" s="23">
        <f t="shared" si="2"/>
        <v>0</v>
      </c>
    </row>
    <row r="46" spans="1:17" s="11" customFormat="1" ht="42.75" hidden="1">
      <c r="A46" s="19"/>
      <c r="B46" s="42">
        <v>9</v>
      </c>
      <c r="C46" s="43" t="s">
        <v>93</v>
      </c>
      <c r="D46" s="49" t="s">
        <v>94</v>
      </c>
      <c r="E46" s="26">
        <v>183919</v>
      </c>
      <c r="F46" s="20" t="s">
        <v>29</v>
      </c>
      <c r="G46" s="32">
        <v>8</v>
      </c>
      <c r="H46" s="41" t="s">
        <v>86</v>
      </c>
      <c r="I46" s="21" t="s">
        <v>33</v>
      </c>
      <c r="J46" s="25">
        <f t="shared" si="0"/>
        <v>12800</v>
      </c>
      <c r="K46" s="28"/>
      <c r="L46" s="28"/>
      <c r="M46" s="29"/>
      <c r="N46" s="22"/>
      <c r="O46" s="23">
        <f t="shared" si="1"/>
        <v>0</v>
      </c>
      <c r="P46" s="23">
        <f t="shared" si="2"/>
        <v>0</v>
      </c>
      <c r="Q46" s="11" t="s">
        <v>34</v>
      </c>
    </row>
    <row r="47" spans="1:17" s="11" customFormat="1" ht="42.75" hidden="1">
      <c r="A47" s="19"/>
      <c r="B47" s="42">
        <v>9</v>
      </c>
      <c r="C47" s="43" t="s">
        <v>95</v>
      </c>
      <c r="D47" s="49" t="s">
        <v>96</v>
      </c>
      <c r="E47" s="26">
        <v>183920</v>
      </c>
      <c r="F47" s="20" t="s">
        <v>29</v>
      </c>
      <c r="G47" s="32">
        <v>2</v>
      </c>
      <c r="H47" s="41" t="s">
        <v>86</v>
      </c>
      <c r="I47" s="21" t="s">
        <v>33</v>
      </c>
      <c r="J47" s="25">
        <f t="shared" si="0"/>
        <v>3200</v>
      </c>
      <c r="K47" s="28"/>
      <c r="L47" s="28"/>
      <c r="M47" s="29"/>
      <c r="N47" s="22"/>
      <c r="O47" s="23">
        <f t="shared" si="1"/>
        <v>0</v>
      </c>
      <c r="P47" s="23">
        <f t="shared" si="2"/>
        <v>0</v>
      </c>
      <c r="Q47" s="11" t="s">
        <v>34</v>
      </c>
    </row>
    <row r="48" spans="1:17" s="11" customFormat="1" ht="42.75" hidden="1">
      <c r="A48" s="19"/>
      <c r="B48" s="42">
        <v>9</v>
      </c>
      <c r="C48" s="43" t="s">
        <v>97</v>
      </c>
      <c r="D48" s="49" t="s">
        <v>98</v>
      </c>
      <c r="E48" s="26">
        <v>183921</v>
      </c>
      <c r="F48" s="20" t="s">
        <v>29</v>
      </c>
      <c r="G48" s="32">
        <v>10</v>
      </c>
      <c r="H48" s="41" t="s">
        <v>86</v>
      </c>
      <c r="I48" s="21" t="s">
        <v>33</v>
      </c>
      <c r="J48" s="25">
        <f t="shared" si="0"/>
        <v>16000</v>
      </c>
      <c r="K48" s="28"/>
      <c r="L48" s="28"/>
      <c r="M48" s="29"/>
      <c r="N48" s="22"/>
      <c r="O48" s="23">
        <f t="shared" si="1"/>
        <v>0</v>
      </c>
      <c r="P48" s="23">
        <f t="shared" si="2"/>
        <v>0</v>
      </c>
      <c r="Q48" s="11" t="s">
        <v>34</v>
      </c>
    </row>
    <row r="49" spans="1:17" s="11" customFormat="1" ht="85.5">
      <c r="A49" s="19"/>
      <c r="B49" s="42">
        <v>10</v>
      </c>
      <c r="C49" s="43">
        <v>11</v>
      </c>
      <c r="D49" s="49" t="s">
        <v>162</v>
      </c>
      <c r="E49" s="26" t="s">
        <v>161</v>
      </c>
      <c r="F49" s="20" t="s">
        <v>29</v>
      </c>
      <c r="G49" s="32">
        <v>270</v>
      </c>
      <c r="H49" s="41" t="s">
        <v>99</v>
      </c>
      <c r="I49" s="21">
        <v>0.21</v>
      </c>
      <c r="J49" s="25">
        <f t="shared" si="0"/>
        <v>81000</v>
      </c>
      <c r="K49" s="28"/>
      <c r="L49" s="28"/>
      <c r="M49" s="29"/>
      <c r="N49" s="22"/>
      <c r="O49" s="23">
        <f t="shared" si="1"/>
        <v>0</v>
      </c>
      <c r="P49" s="23">
        <f t="shared" si="2"/>
        <v>0</v>
      </c>
    </row>
    <row r="50" spans="1:17" s="11" customFormat="1" ht="16.5" hidden="1">
      <c r="A50" s="19"/>
      <c r="B50" s="42">
        <v>10</v>
      </c>
      <c r="C50" s="43" t="s">
        <v>100</v>
      </c>
      <c r="D50" s="49" t="s">
        <v>42</v>
      </c>
      <c r="E50" s="26" t="s">
        <v>101</v>
      </c>
      <c r="F50" s="20" t="s">
        <v>29</v>
      </c>
      <c r="G50" s="32">
        <v>2</v>
      </c>
      <c r="H50" s="41" t="s">
        <v>99</v>
      </c>
      <c r="I50" s="21">
        <v>0.21</v>
      </c>
      <c r="J50" s="25">
        <f t="shared" si="0"/>
        <v>600</v>
      </c>
      <c r="K50" s="28"/>
      <c r="L50" s="28"/>
      <c r="M50" s="29"/>
      <c r="N50" s="22"/>
      <c r="O50" s="23">
        <f t="shared" si="1"/>
        <v>0</v>
      </c>
      <c r="P50" s="23">
        <f t="shared" si="2"/>
        <v>0</v>
      </c>
      <c r="Q50" s="11" t="s">
        <v>34</v>
      </c>
    </row>
    <row r="51" spans="1:17" s="11" customFormat="1" ht="85.5" hidden="1">
      <c r="A51" s="19"/>
      <c r="B51" s="42">
        <v>10</v>
      </c>
      <c r="C51" s="43" t="s">
        <v>102</v>
      </c>
      <c r="D51" s="49" t="s">
        <v>103</v>
      </c>
      <c r="E51" s="26">
        <v>202858</v>
      </c>
      <c r="F51" s="20" t="s">
        <v>29</v>
      </c>
      <c r="G51" s="32">
        <v>76</v>
      </c>
      <c r="H51" s="41" t="s">
        <v>99</v>
      </c>
      <c r="I51" s="21">
        <v>0.21</v>
      </c>
      <c r="J51" s="25">
        <f t="shared" si="0"/>
        <v>22800</v>
      </c>
      <c r="K51" s="28"/>
      <c r="L51" s="28"/>
      <c r="M51" s="29"/>
      <c r="N51" s="22"/>
      <c r="O51" s="23">
        <f t="shared" si="1"/>
        <v>0</v>
      </c>
      <c r="P51" s="23">
        <f t="shared" si="2"/>
        <v>0</v>
      </c>
      <c r="Q51" s="11" t="s">
        <v>34</v>
      </c>
    </row>
    <row r="52" spans="1:17" s="11" customFormat="1" ht="85.5" hidden="1">
      <c r="A52" s="19"/>
      <c r="B52" s="42">
        <v>10</v>
      </c>
      <c r="C52" s="43" t="s">
        <v>104</v>
      </c>
      <c r="D52" s="49" t="s">
        <v>105</v>
      </c>
      <c r="E52" s="26">
        <v>202859</v>
      </c>
      <c r="F52" s="20" t="s">
        <v>29</v>
      </c>
      <c r="G52" s="32">
        <v>192</v>
      </c>
      <c r="H52" s="41" t="s">
        <v>99</v>
      </c>
      <c r="I52" s="21">
        <v>0.21</v>
      </c>
      <c r="J52" s="25">
        <f t="shared" si="0"/>
        <v>57600</v>
      </c>
      <c r="K52" s="28"/>
      <c r="L52" s="28"/>
      <c r="M52" s="29"/>
      <c r="N52" s="22"/>
      <c r="O52" s="23">
        <f t="shared" si="1"/>
        <v>0</v>
      </c>
      <c r="P52" s="23">
        <f t="shared" si="2"/>
        <v>0</v>
      </c>
      <c r="Q52" s="11" t="s">
        <v>34</v>
      </c>
    </row>
    <row r="53" spans="1:17" s="11" customFormat="1" ht="71.25">
      <c r="A53" s="19"/>
      <c r="B53" s="42">
        <v>11</v>
      </c>
      <c r="C53" s="43">
        <v>12</v>
      </c>
      <c r="D53" s="49" t="s">
        <v>106</v>
      </c>
      <c r="E53" s="26">
        <v>202883</v>
      </c>
      <c r="F53" s="20" t="s">
        <v>107</v>
      </c>
      <c r="G53" s="32">
        <v>2</v>
      </c>
      <c r="H53" s="41">
        <v>43</v>
      </c>
      <c r="I53" s="21" t="s">
        <v>33</v>
      </c>
      <c r="J53" s="25">
        <f t="shared" si="0"/>
        <v>86</v>
      </c>
      <c r="K53" s="28"/>
      <c r="L53" s="28"/>
      <c r="M53" s="29"/>
      <c r="N53" s="22"/>
      <c r="O53" s="23">
        <f t="shared" si="1"/>
        <v>0</v>
      </c>
      <c r="P53" s="23">
        <f t="shared" si="2"/>
        <v>0</v>
      </c>
    </row>
    <row r="54" spans="1:17" s="11" customFormat="1" ht="42.75">
      <c r="A54" s="19"/>
      <c r="B54" s="42">
        <v>12</v>
      </c>
      <c r="C54" s="43">
        <v>13</v>
      </c>
      <c r="D54" s="49" t="s">
        <v>108</v>
      </c>
      <c r="E54" s="26">
        <v>184791</v>
      </c>
      <c r="F54" s="20" t="s">
        <v>29</v>
      </c>
      <c r="G54" s="32">
        <v>3240</v>
      </c>
      <c r="H54" s="41">
        <v>8.1999999999999993</v>
      </c>
      <c r="I54" s="21" t="s">
        <v>33</v>
      </c>
      <c r="J54" s="25">
        <f t="shared" si="0"/>
        <v>26568</v>
      </c>
      <c r="K54" s="28"/>
      <c r="L54" s="28"/>
      <c r="M54" s="29"/>
      <c r="N54" s="22"/>
      <c r="O54" s="23">
        <f t="shared" si="1"/>
        <v>0</v>
      </c>
      <c r="P54" s="23">
        <f t="shared" si="2"/>
        <v>0</v>
      </c>
    </row>
    <row r="55" spans="1:17" s="11" customFormat="1" ht="42.75">
      <c r="A55" s="19"/>
      <c r="B55" s="42">
        <v>13</v>
      </c>
      <c r="C55" s="43">
        <v>14</v>
      </c>
      <c r="D55" s="49" t="s">
        <v>109</v>
      </c>
      <c r="E55" s="26">
        <v>183924</v>
      </c>
      <c r="F55" s="20" t="s">
        <v>29</v>
      </c>
      <c r="G55" s="32">
        <v>28</v>
      </c>
      <c r="H55" s="41" t="s">
        <v>110</v>
      </c>
      <c r="I55" s="21" t="s">
        <v>33</v>
      </c>
      <c r="J55" s="25">
        <f t="shared" si="0"/>
        <v>28840</v>
      </c>
      <c r="K55" s="28"/>
      <c r="L55" s="28"/>
      <c r="M55" s="29"/>
      <c r="N55" s="22"/>
      <c r="O55" s="23">
        <f t="shared" si="1"/>
        <v>0</v>
      </c>
      <c r="P55" s="23">
        <f t="shared" si="2"/>
        <v>0</v>
      </c>
    </row>
    <row r="56" spans="1:17" s="11" customFormat="1" ht="57">
      <c r="A56" s="19"/>
      <c r="B56" s="42">
        <v>14</v>
      </c>
      <c r="C56" s="43">
        <v>15</v>
      </c>
      <c r="D56" s="49" t="s">
        <v>111</v>
      </c>
      <c r="E56" s="26" t="s">
        <v>112</v>
      </c>
      <c r="F56" s="20" t="s">
        <v>29</v>
      </c>
      <c r="G56" s="32">
        <v>450</v>
      </c>
      <c r="H56" s="41" t="s">
        <v>113</v>
      </c>
      <c r="I56" s="21">
        <v>0.21</v>
      </c>
      <c r="J56" s="25">
        <f t="shared" si="0"/>
        <v>23400</v>
      </c>
      <c r="K56" s="28"/>
      <c r="L56" s="28"/>
      <c r="M56" s="29"/>
      <c r="N56" s="22"/>
      <c r="O56" s="23">
        <f t="shared" si="1"/>
        <v>0</v>
      </c>
      <c r="P56" s="23">
        <f t="shared" si="2"/>
        <v>0</v>
      </c>
    </row>
    <row r="57" spans="1:17" s="11" customFormat="1" ht="57" hidden="1">
      <c r="A57" s="19"/>
      <c r="B57" s="42">
        <v>14</v>
      </c>
      <c r="C57" s="43" t="s">
        <v>114</v>
      </c>
      <c r="D57" s="49" t="s">
        <v>115</v>
      </c>
      <c r="E57" s="26">
        <v>183871</v>
      </c>
      <c r="F57" s="20" t="s">
        <v>29</v>
      </c>
      <c r="G57" s="32">
        <v>140</v>
      </c>
      <c r="H57" s="41" t="s">
        <v>113</v>
      </c>
      <c r="I57" s="21" t="s">
        <v>33</v>
      </c>
      <c r="J57" s="25">
        <f t="shared" si="0"/>
        <v>7280</v>
      </c>
      <c r="K57" s="28"/>
      <c r="L57" s="28"/>
      <c r="M57" s="29"/>
      <c r="N57" s="22"/>
      <c r="O57" s="23">
        <f t="shared" si="1"/>
        <v>0</v>
      </c>
      <c r="P57" s="23">
        <f t="shared" si="2"/>
        <v>0</v>
      </c>
      <c r="Q57" s="11" t="s">
        <v>34</v>
      </c>
    </row>
    <row r="58" spans="1:17" s="11" customFormat="1" ht="57" hidden="1">
      <c r="A58" s="19"/>
      <c r="B58" s="42">
        <v>14</v>
      </c>
      <c r="C58" s="43" t="s">
        <v>116</v>
      </c>
      <c r="D58" s="49" t="s">
        <v>117</v>
      </c>
      <c r="E58" s="26">
        <v>183872</v>
      </c>
      <c r="F58" s="20" t="s">
        <v>29</v>
      </c>
      <c r="G58" s="32">
        <v>204</v>
      </c>
      <c r="H58" s="41" t="s">
        <v>113</v>
      </c>
      <c r="I58" s="21" t="s">
        <v>33</v>
      </c>
      <c r="J58" s="25">
        <f t="shared" si="0"/>
        <v>10608</v>
      </c>
      <c r="K58" s="28"/>
      <c r="L58" s="28"/>
      <c r="M58" s="29"/>
      <c r="N58" s="22"/>
      <c r="O58" s="23">
        <f t="shared" si="1"/>
        <v>0</v>
      </c>
      <c r="P58" s="23">
        <f t="shared" si="2"/>
        <v>0</v>
      </c>
      <c r="Q58" s="11" t="s">
        <v>34</v>
      </c>
    </row>
    <row r="59" spans="1:17" s="11" customFormat="1" ht="57" hidden="1">
      <c r="A59" s="19"/>
      <c r="B59" s="42">
        <v>14</v>
      </c>
      <c r="C59" s="43" t="s">
        <v>118</v>
      </c>
      <c r="D59" s="49" t="s">
        <v>119</v>
      </c>
      <c r="E59" s="26">
        <v>183873</v>
      </c>
      <c r="F59" s="20" t="s">
        <v>29</v>
      </c>
      <c r="G59" s="32">
        <v>92</v>
      </c>
      <c r="H59" s="41" t="s">
        <v>113</v>
      </c>
      <c r="I59" s="21" t="s">
        <v>33</v>
      </c>
      <c r="J59" s="25">
        <f t="shared" si="0"/>
        <v>4784</v>
      </c>
      <c r="K59" s="28"/>
      <c r="L59" s="28"/>
      <c r="M59" s="29"/>
      <c r="N59" s="22"/>
      <c r="O59" s="23">
        <f t="shared" si="1"/>
        <v>0</v>
      </c>
      <c r="P59" s="23">
        <f t="shared" si="2"/>
        <v>0</v>
      </c>
      <c r="Q59" s="11" t="s">
        <v>34</v>
      </c>
    </row>
    <row r="60" spans="1:17" s="11" customFormat="1" ht="57" hidden="1">
      <c r="A60" s="19"/>
      <c r="B60" s="42">
        <v>14</v>
      </c>
      <c r="C60" s="43" t="s">
        <v>120</v>
      </c>
      <c r="D60" s="49" t="s">
        <v>121</v>
      </c>
      <c r="E60" s="26">
        <v>183874</v>
      </c>
      <c r="F60" s="20" t="s">
        <v>29</v>
      </c>
      <c r="G60" s="32">
        <v>14</v>
      </c>
      <c r="H60" s="41" t="s">
        <v>113</v>
      </c>
      <c r="I60" s="21" t="s">
        <v>33</v>
      </c>
      <c r="J60" s="25">
        <f t="shared" si="0"/>
        <v>728</v>
      </c>
      <c r="K60" s="28"/>
      <c r="L60" s="28"/>
      <c r="M60" s="29"/>
      <c r="N60" s="22"/>
      <c r="O60" s="23">
        <f t="shared" si="1"/>
        <v>0</v>
      </c>
      <c r="P60" s="23">
        <f t="shared" si="2"/>
        <v>0</v>
      </c>
      <c r="Q60" s="11" t="s">
        <v>34</v>
      </c>
    </row>
    <row r="61" spans="1:17" s="11" customFormat="1" ht="71.25">
      <c r="A61" s="19"/>
      <c r="B61" s="42">
        <v>15</v>
      </c>
      <c r="C61" s="43">
        <v>16</v>
      </c>
      <c r="D61" s="49" t="s">
        <v>122</v>
      </c>
      <c r="E61" s="26">
        <v>183926</v>
      </c>
      <c r="F61" s="20" t="s">
        <v>29</v>
      </c>
      <c r="G61" s="32">
        <v>12</v>
      </c>
      <c r="H61" s="41">
        <v>577.5</v>
      </c>
      <c r="I61" s="21" t="s">
        <v>33</v>
      </c>
      <c r="J61" s="25">
        <f t="shared" si="0"/>
        <v>6930</v>
      </c>
      <c r="K61" s="28"/>
      <c r="L61" s="28"/>
      <c r="M61" s="29"/>
      <c r="N61" s="22"/>
      <c r="O61" s="23">
        <f t="shared" si="1"/>
        <v>0</v>
      </c>
      <c r="P61" s="23">
        <f t="shared" si="2"/>
        <v>0</v>
      </c>
    </row>
    <row r="62" spans="1:17" s="11" customFormat="1" ht="42.75">
      <c r="A62" s="19"/>
      <c r="B62" s="42">
        <v>16</v>
      </c>
      <c r="C62" s="43">
        <v>17</v>
      </c>
      <c r="D62" s="49" t="s">
        <v>123</v>
      </c>
      <c r="E62" s="26" t="s">
        <v>124</v>
      </c>
      <c r="F62" s="20" t="s">
        <v>29</v>
      </c>
      <c r="G62" s="32">
        <v>308</v>
      </c>
      <c r="H62" s="41" t="s">
        <v>113</v>
      </c>
      <c r="I62" s="21">
        <v>0.21</v>
      </c>
      <c r="J62" s="25">
        <f t="shared" si="0"/>
        <v>16016</v>
      </c>
      <c r="K62" s="28"/>
      <c r="L62" s="28"/>
      <c r="M62" s="29"/>
      <c r="N62" s="22"/>
      <c r="O62" s="23">
        <f t="shared" si="1"/>
        <v>0</v>
      </c>
      <c r="P62" s="23">
        <f t="shared" si="2"/>
        <v>0</v>
      </c>
    </row>
    <row r="63" spans="1:17" s="11" customFormat="1" ht="42.75" hidden="1">
      <c r="A63" s="19"/>
      <c r="B63" s="42">
        <v>16</v>
      </c>
      <c r="C63" s="43" t="s">
        <v>125</v>
      </c>
      <c r="D63" s="49" t="s">
        <v>126</v>
      </c>
      <c r="E63" s="26">
        <v>183880</v>
      </c>
      <c r="F63" s="20" t="s">
        <v>29</v>
      </c>
      <c r="G63" s="32">
        <v>170</v>
      </c>
      <c r="H63" s="41">
        <v>52</v>
      </c>
      <c r="I63" s="21" t="s">
        <v>33</v>
      </c>
      <c r="J63" s="25">
        <f t="shared" si="0"/>
        <v>8840</v>
      </c>
      <c r="K63" s="28"/>
      <c r="L63" s="28"/>
      <c r="M63" s="29"/>
      <c r="N63" s="22"/>
      <c r="O63" s="23">
        <f t="shared" si="1"/>
        <v>0</v>
      </c>
      <c r="P63" s="23">
        <f t="shared" si="2"/>
        <v>0</v>
      </c>
      <c r="Q63" s="11" t="s">
        <v>34</v>
      </c>
    </row>
    <row r="64" spans="1:17" s="11" customFormat="1" ht="42.75" hidden="1">
      <c r="A64" s="19"/>
      <c r="B64" s="42">
        <v>16</v>
      </c>
      <c r="C64" s="43" t="s">
        <v>127</v>
      </c>
      <c r="D64" s="49" t="s">
        <v>128</v>
      </c>
      <c r="E64" s="26">
        <v>183881</v>
      </c>
      <c r="F64" s="20" t="s">
        <v>29</v>
      </c>
      <c r="G64" s="32">
        <v>92</v>
      </c>
      <c r="H64" s="41">
        <v>52</v>
      </c>
      <c r="I64" s="21" t="s">
        <v>33</v>
      </c>
      <c r="J64" s="25">
        <f t="shared" si="0"/>
        <v>4784</v>
      </c>
      <c r="K64" s="28"/>
      <c r="L64" s="28"/>
      <c r="M64" s="29"/>
      <c r="N64" s="22"/>
      <c r="O64" s="23">
        <f t="shared" si="1"/>
        <v>0</v>
      </c>
      <c r="P64" s="23">
        <f t="shared" si="2"/>
        <v>0</v>
      </c>
      <c r="Q64" s="11" t="s">
        <v>34</v>
      </c>
    </row>
    <row r="65" spans="1:17" s="11" customFormat="1" ht="42.75" hidden="1">
      <c r="A65" s="19"/>
      <c r="B65" s="42">
        <v>16</v>
      </c>
      <c r="C65" s="43" t="s">
        <v>129</v>
      </c>
      <c r="D65" s="49" t="s">
        <v>130</v>
      </c>
      <c r="E65" s="26">
        <v>183882</v>
      </c>
      <c r="F65" s="20" t="s">
        <v>29</v>
      </c>
      <c r="G65" s="32">
        <v>46</v>
      </c>
      <c r="H65" s="41">
        <v>52</v>
      </c>
      <c r="I65" s="21" t="s">
        <v>33</v>
      </c>
      <c r="J65" s="25">
        <f t="shared" si="0"/>
        <v>2392</v>
      </c>
      <c r="K65" s="28"/>
      <c r="L65" s="28"/>
      <c r="M65" s="29"/>
      <c r="N65" s="22"/>
      <c r="O65" s="23">
        <f t="shared" si="1"/>
        <v>0</v>
      </c>
      <c r="P65" s="23">
        <f t="shared" si="2"/>
        <v>0</v>
      </c>
      <c r="Q65" s="11" t="s">
        <v>34</v>
      </c>
    </row>
    <row r="66" spans="1:17" s="11" customFormat="1" ht="71.25">
      <c r="A66" s="19"/>
      <c r="B66" s="42">
        <v>17</v>
      </c>
      <c r="C66" s="43">
        <v>18</v>
      </c>
      <c r="D66" s="49" t="s">
        <v>131</v>
      </c>
      <c r="E66" s="26" t="s">
        <v>132</v>
      </c>
      <c r="F66" s="20" t="s">
        <v>29</v>
      </c>
      <c r="G66" s="32">
        <v>830</v>
      </c>
      <c r="H66" s="41" t="s">
        <v>133</v>
      </c>
      <c r="I66" s="21">
        <v>0.21</v>
      </c>
      <c r="J66" s="25">
        <f t="shared" si="0"/>
        <v>73040</v>
      </c>
      <c r="K66" s="28"/>
      <c r="L66" s="28"/>
      <c r="M66" s="29"/>
      <c r="N66" s="22"/>
      <c r="O66" s="23">
        <f t="shared" si="1"/>
        <v>0</v>
      </c>
      <c r="P66" s="23">
        <f t="shared" si="2"/>
        <v>0</v>
      </c>
    </row>
    <row r="67" spans="1:17" s="11" customFormat="1" ht="57" hidden="1">
      <c r="A67" s="19"/>
      <c r="B67" s="42">
        <v>17</v>
      </c>
      <c r="C67" s="43" t="s">
        <v>134</v>
      </c>
      <c r="D67" s="49" t="s">
        <v>135</v>
      </c>
      <c r="E67" s="26">
        <v>183875</v>
      </c>
      <c r="F67" s="20" t="s">
        <v>29</v>
      </c>
      <c r="G67" s="32">
        <v>2</v>
      </c>
      <c r="H67" s="41" t="s">
        <v>133</v>
      </c>
      <c r="I67" s="21" t="s">
        <v>33</v>
      </c>
      <c r="J67" s="25">
        <f t="shared" si="0"/>
        <v>176</v>
      </c>
      <c r="K67" s="28"/>
      <c r="L67" s="28"/>
      <c r="M67" s="29"/>
      <c r="N67" s="22"/>
      <c r="O67" s="23">
        <f t="shared" si="1"/>
        <v>0</v>
      </c>
      <c r="P67" s="23">
        <f t="shared" si="2"/>
        <v>0</v>
      </c>
      <c r="Q67" s="11" t="s">
        <v>34</v>
      </c>
    </row>
    <row r="68" spans="1:17" s="11" customFormat="1" ht="57" hidden="1">
      <c r="A68" s="19"/>
      <c r="B68" s="42">
        <v>17</v>
      </c>
      <c r="C68" s="43" t="s">
        <v>136</v>
      </c>
      <c r="D68" s="49" t="s">
        <v>135</v>
      </c>
      <c r="E68" s="26">
        <v>183876</v>
      </c>
      <c r="F68" s="20" t="s">
        <v>29</v>
      </c>
      <c r="G68" s="32">
        <v>34</v>
      </c>
      <c r="H68" s="41" t="s">
        <v>133</v>
      </c>
      <c r="I68" s="21" t="s">
        <v>33</v>
      </c>
      <c r="J68" s="25">
        <f t="shared" si="0"/>
        <v>2992</v>
      </c>
      <c r="K68" s="28"/>
      <c r="L68" s="28"/>
      <c r="M68" s="29"/>
      <c r="N68" s="22"/>
      <c r="O68" s="23">
        <f t="shared" si="1"/>
        <v>0</v>
      </c>
      <c r="P68" s="23">
        <f t="shared" si="2"/>
        <v>0</v>
      </c>
      <c r="Q68" s="11" t="s">
        <v>34</v>
      </c>
    </row>
    <row r="69" spans="1:17" s="11" customFormat="1" ht="57" hidden="1">
      <c r="A69" s="19"/>
      <c r="B69" s="42">
        <v>17</v>
      </c>
      <c r="C69" s="43" t="s">
        <v>137</v>
      </c>
      <c r="D69" s="49" t="s">
        <v>138</v>
      </c>
      <c r="E69" s="26">
        <v>183877</v>
      </c>
      <c r="F69" s="20" t="s">
        <v>29</v>
      </c>
      <c r="G69" s="32">
        <v>794</v>
      </c>
      <c r="H69" s="41" t="s">
        <v>133</v>
      </c>
      <c r="I69" s="21" t="s">
        <v>33</v>
      </c>
      <c r="J69" s="25">
        <f t="shared" si="0"/>
        <v>69872</v>
      </c>
      <c r="K69" s="28"/>
      <c r="L69" s="28"/>
      <c r="M69" s="29"/>
      <c r="N69" s="22"/>
      <c r="O69" s="23">
        <f t="shared" si="1"/>
        <v>0</v>
      </c>
      <c r="P69" s="23">
        <f t="shared" si="2"/>
        <v>0</v>
      </c>
      <c r="Q69" s="11" t="s">
        <v>34</v>
      </c>
    </row>
    <row r="70" spans="1:17" s="11" customFormat="1" ht="57">
      <c r="A70" s="19"/>
      <c r="B70" s="42">
        <v>18</v>
      </c>
      <c r="C70" s="43">
        <v>19</v>
      </c>
      <c r="D70" s="49" t="s">
        <v>160</v>
      </c>
      <c r="E70" s="26" t="s">
        <v>139</v>
      </c>
      <c r="F70" s="20" t="s">
        <v>29</v>
      </c>
      <c r="G70" s="32">
        <v>10</v>
      </c>
      <c r="H70" s="41" t="s">
        <v>140</v>
      </c>
      <c r="I70" s="21">
        <v>0.21</v>
      </c>
      <c r="J70" s="25">
        <f t="shared" si="0"/>
        <v>4500</v>
      </c>
      <c r="K70" s="28"/>
      <c r="L70" s="28"/>
      <c r="M70" s="29"/>
      <c r="N70" s="22"/>
      <c r="O70" s="23">
        <f t="shared" si="1"/>
        <v>0</v>
      </c>
      <c r="P70" s="23">
        <f t="shared" si="2"/>
        <v>0</v>
      </c>
    </row>
    <row r="71" spans="1:17" s="11" customFormat="1" ht="57" hidden="1">
      <c r="A71" s="19"/>
      <c r="B71" s="42">
        <v>18</v>
      </c>
      <c r="C71" s="43" t="s">
        <v>141</v>
      </c>
      <c r="D71" s="49" t="s">
        <v>142</v>
      </c>
      <c r="E71" s="26">
        <v>222523</v>
      </c>
      <c r="F71" s="20" t="s">
        <v>29</v>
      </c>
      <c r="G71" s="32">
        <v>4</v>
      </c>
      <c r="H71" s="41">
        <v>450</v>
      </c>
      <c r="I71" s="21" t="s">
        <v>33</v>
      </c>
      <c r="J71" s="25">
        <f t="shared" si="0"/>
        <v>1800</v>
      </c>
      <c r="K71" s="28"/>
      <c r="L71" s="28"/>
      <c r="M71" s="29"/>
      <c r="N71" s="22"/>
      <c r="O71" s="23">
        <f t="shared" si="1"/>
        <v>0</v>
      </c>
      <c r="P71" s="23">
        <f t="shared" si="2"/>
        <v>0</v>
      </c>
      <c r="Q71" s="11" t="s">
        <v>34</v>
      </c>
    </row>
    <row r="72" spans="1:17" s="11" customFormat="1" ht="57" hidden="1">
      <c r="A72" s="19"/>
      <c r="B72" s="42">
        <v>18</v>
      </c>
      <c r="C72" s="43" t="s">
        <v>143</v>
      </c>
      <c r="D72" s="49" t="s">
        <v>144</v>
      </c>
      <c r="E72" s="26">
        <v>212434</v>
      </c>
      <c r="F72" s="20" t="s">
        <v>29</v>
      </c>
      <c r="G72" s="32">
        <v>2</v>
      </c>
      <c r="H72" s="41">
        <v>450</v>
      </c>
      <c r="I72" s="21">
        <v>0.21</v>
      </c>
      <c r="J72" s="25">
        <f t="shared" si="0"/>
        <v>900</v>
      </c>
      <c r="K72" s="28"/>
      <c r="L72" s="28"/>
      <c r="M72" s="29"/>
      <c r="N72" s="22"/>
      <c r="O72" s="23">
        <f t="shared" si="1"/>
        <v>0</v>
      </c>
      <c r="P72" s="23">
        <f t="shared" si="2"/>
        <v>0</v>
      </c>
      <c r="Q72" s="11" t="s">
        <v>34</v>
      </c>
    </row>
    <row r="73" spans="1:17" s="11" customFormat="1" ht="57" hidden="1">
      <c r="A73" s="19"/>
      <c r="B73" s="42">
        <v>18</v>
      </c>
      <c r="C73" s="43" t="s">
        <v>145</v>
      </c>
      <c r="D73" s="49" t="s">
        <v>146</v>
      </c>
      <c r="E73" s="26">
        <v>222522</v>
      </c>
      <c r="F73" s="20" t="s">
        <v>29</v>
      </c>
      <c r="G73" s="32">
        <v>4</v>
      </c>
      <c r="H73" s="41">
        <v>450</v>
      </c>
      <c r="I73" s="21" t="s">
        <v>33</v>
      </c>
      <c r="J73" s="25">
        <f t="shared" si="0"/>
        <v>1800</v>
      </c>
      <c r="K73" s="28"/>
      <c r="L73" s="28"/>
      <c r="M73" s="29"/>
      <c r="N73" s="22"/>
      <c r="O73" s="23">
        <f t="shared" si="1"/>
        <v>0</v>
      </c>
      <c r="P73" s="23">
        <f t="shared" si="2"/>
        <v>0</v>
      </c>
      <c r="Q73" s="11" t="s">
        <v>34</v>
      </c>
    </row>
    <row r="74" spans="1:17" s="11" customFormat="1" ht="57">
      <c r="A74" s="19"/>
      <c r="B74" s="42">
        <v>19</v>
      </c>
      <c r="C74" s="43">
        <v>20</v>
      </c>
      <c r="D74" s="49" t="s">
        <v>147</v>
      </c>
      <c r="E74" s="26">
        <v>183868</v>
      </c>
      <c r="F74" s="20" t="s">
        <v>29</v>
      </c>
      <c r="G74" s="32">
        <v>144</v>
      </c>
      <c r="H74" s="41" t="s">
        <v>148</v>
      </c>
      <c r="I74" s="21" t="s">
        <v>33</v>
      </c>
      <c r="J74" s="25">
        <f t="shared" si="0"/>
        <v>23760</v>
      </c>
      <c r="K74" s="28"/>
      <c r="L74" s="28"/>
      <c r="M74" s="29"/>
      <c r="N74" s="22"/>
      <c r="O74" s="23">
        <f t="shared" si="1"/>
        <v>0</v>
      </c>
      <c r="P74" s="23">
        <f t="shared" si="2"/>
        <v>0</v>
      </c>
    </row>
    <row r="75" spans="1:17" s="33" customFormat="1" ht="45.75" customHeight="1" thickBot="1">
      <c r="A75" s="1"/>
      <c r="B75" s="1"/>
      <c r="C75" s="83" t="s">
        <v>149</v>
      </c>
      <c r="D75" s="84"/>
      <c r="E75" s="85"/>
      <c r="F75" s="1"/>
      <c r="G75" s="2"/>
      <c r="H75" s="3"/>
      <c r="I75" s="3"/>
      <c r="J75" s="24">
        <f>SUM(J15:J74)-J15-J19-J23-J29-J38-J42-J45-J49-J56-J62-J66-J70</f>
        <v>352534</v>
      </c>
      <c r="K75" s="4"/>
      <c r="L75" s="4"/>
      <c r="M75" s="5"/>
      <c r="N75" s="6"/>
      <c r="O75" s="24">
        <f>SUM(O15:O74)-O19</f>
        <v>0</v>
      </c>
      <c r="P75" s="24">
        <f>SUM(P15:P74)-P19</f>
        <v>0</v>
      </c>
    </row>
    <row r="76" spans="1:17" s="30" customFormat="1" ht="15">
      <c r="A76" s="34"/>
      <c r="B76" s="34"/>
      <c r="C76" s="35"/>
      <c r="D76" s="35"/>
      <c r="E76" s="36"/>
      <c r="F76" s="36"/>
      <c r="G76" s="35"/>
      <c r="H76" s="36"/>
      <c r="I76" s="36"/>
      <c r="J76" s="36"/>
      <c r="K76" s="37"/>
      <c r="L76" s="37"/>
      <c r="M76" s="37"/>
      <c r="N76" s="37"/>
      <c r="O76" s="37"/>
      <c r="P76" s="37"/>
    </row>
    <row r="77" spans="1:17" s="30" customFormat="1" ht="44.25" customHeight="1" thickBot="1">
      <c r="C77" s="38"/>
      <c r="D77" s="38"/>
      <c r="E77" s="38"/>
      <c r="F77" s="38"/>
      <c r="G77" s="38"/>
      <c r="H77" s="38"/>
      <c r="I77" s="38"/>
      <c r="J77" s="38"/>
      <c r="K77" s="38"/>
      <c r="L77" s="38"/>
      <c r="M77" s="38"/>
      <c r="N77" s="38"/>
      <c r="O77" s="38"/>
      <c r="P77" s="38"/>
    </row>
    <row r="78" spans="1:17" s="30" customFormat="1" ht="81" customHeight="1" thickBot="1">
      <c r="C78" s="86" t="s">
        <v>150</v>
      </c>
      <c r="D78" s="87"/>
      <c r="E78" s="87"/>
      <c r="F78" s="87"/>
      <c r="G78" s="87"/>
      <c r="H78" s="87"/>
      <c r="I78" s="87"/>
      <c r="J78" s="87"/>
      <c r="K78" s="87"/>
      <c r="L78" s="87"/>
      <c r="M78" s="87"/>
      <c r="N78" s="87"/>
      <c r="O78" s="88"/>
    </row>
    <row r="79" spans="1:17" s="30" customFormat="1" ht="42" customHeight="1" thickBot="1">
      <c r="C79" s="86" t="s">
        <v>151</v>
      </c>
      <c r="D79" s="87"/>
      <c r="E79" s="87"/>
      <c r="F79" s="87"/>
      <c r="G79" s="87"/>
      <c r="H79" s="87"/>
      <c r="I79" s="87"/>
      <c r="J79" s="87"/>
      <c r="K79" s="87"/>
      <c r="L79" s="87"/>
      <c r="M79" s="87"/>
      <c r="N79" s="87"/>
      <c r="O79" s="88"/>
    </row>
    <row r="80" spans="1:17" s="30" customFormat="1" ht="42" customHeight="1" thickBot="1">
      <c r="C80" s="80" t="s">
        <v>152</v>
      </c>
      <c r="D80" s="81"/>
      <c r="E80" s="81"/>
      <c r="F80" s="81"/>
      <c r="G80" s="81"/>
      <c r="H80" s="81"/>
      <c r="I80" s="81"/>
      <c r="J80" s="81"/>
      <c r="K80" s="81"/>
      <c r="L80" s="81"/>
      <c r="M80" s="81"/>
      <c r="N80" s="81"/>
      <c r="O80" s="82"/>
    </row>
    <row r="81" spans="3:15" s="30" customFormat="1" ht="81" customHeight="1" thickBot="1">
      <c r="C81" s="80" t="s">
        <v>153</v>
      </c>
      <c r="D81" s="81"/>
      <c r="E81" s="81"/>
      <c r="F81" s="81"/>
      <c r="G81" s="81"/>
      <c r="H81" s="81"/>
      <c r="I81" s="81"/>
      <c r="J81" s="81"/>
      <c r="K81" s="81"/>
      <c r="L81" s="81"/>
      <c r="M81" s="81"/>
      <c r="N81" s="81"/>
      <c r="O81" s="82"/>
    </row>
    <row r="82" spans="3:15" s="30" customFormat="1" ht="61.5" customHeight="1" thickBot="1">
      <c r="C82" s="80" t="s">
        <v>154</v>
      </c>
      <c r="D82" s="81"/>
      <c r="E82" s="81"/>
      <c r="F82" s="81"/>
      <c r="G82" s="81"/>
      <c r="H82" s="81"/>
      <c r="I82" s="81"/>
      <c r="J82" s="81"/>
      <c r="K82" s="81"/>
      <c r="L82" s="81"/>
      <c r="M82" s="81"/>
      <c r="N82" s="81"/>
      <c r="O82" s="82"/>
    </row>
    <row r="83" spans="3:15" s="30" customFormat="1" ht="46.5" customHeight="1" thickBot="1">
      <c r="C83" s="80" t="s">
        <v>155</v>
      </c>
      <c r="D83" s="81"/>
      <c r="E83" s="81"/>
      <c r="F83" s="81"/>
      <c r="G83" s="81"/>
      <c r="H83" s="81"/>
      <c r="I83" s="81"/>
      <c r="J83" s="81"/>
      <c r="K83" s="81"/>
      <c r="L83" s="81"/>
      <c r="M83" s="81"/>
      <c r="N83" s="81"/>
      <c r="O83" s="82"/>
    </row>
    <row r="84" spans="3:15" s="30" customFormat="1" ht="46.5" customHeight="1" thickBot="1">
      <c r="C84" s="80" t="s">
        <v>156</v>
      </c>
      <c r="D84" s="81"/>
      <c r="E84" s="81"/>
      <c r="F84" s="81"/>
      <c r="G84" s="81"/>
      <c r="H84" s="81"/>
      <c r="I84" s="81"/>
      <c r="J84" s="81"/>
      <c r="K84" s="81"/>
      <c r="L84" s="81"/>
      <c r="M84" s="81"/>
      <c r="N84" s="81"/>
      <c r="O84" s="82"/>
    </row>
    <row r="85" spans="3:15" s="30" customFormat="1" ht="84.75" customHeight="1" thickBot="1">
      <c r="C85" s="75" t="s">
        <v>157</v>
      </c>
      <c r="D85" s="76"/>
      <c r="E85" s="76"/>
      <c r="F85" s="76"/>
      <c r="G85" s="76"/>
      <c r="H85" s="76"/>
      <c r="I85" s="76"/>
      <c r="J85" s="76"/>
      <c r="K85" s="76"/>
      <c r="L85" s="76"/>
      <c r="M85" s="76"/>
      <c r="N85" s="76"/>
      <c r="O85" s="77"/>
    </row>
    <row r="86" spans="3:15" s="30" customFormat="1" ht="24.95" customHeight="1">
      <c r="D86" s="7"/>
    </row>
    <row r="87" spans="3:15" s="30" customFormat="1">
      <c r="D87" s="7"/>
    </row>
    <row r="88" spans="3:15" s="30" customFormat="1"/>
    <row r="89" spans="3:15" s="30" customFormat="1"/>
    <row r="90" spans="3:15" s="30" customFormat="1"/>
    <row r="91" spans="3:15" s="30" customFormat="1"/>
    <row r="92" spans="3:15" s="30" customFormat="1"/>
    <row r="93" spans="3:15" s="30" customFormat="1"/>
    <row r="94" spans="3:15" s="30" customFormat="1"/>
    <row r="95" spans="3:15" s="30" customFormat="1"/>
    <row r="96" spans="3:15"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30" customFormat="1"/>
    <row r="130" s="30" customFormat="1"/>
    <row r="131" s="30" customFormat="1"/>
    <row r="132" s="30" customFormat="1"/>
    <row r="133" s="30" customFormat="1"/>
    <row r="134" s="30" customFormat="1"/>
    <row r="135" s="30" customFormat="1"/>
    <row r="136" s="30" customFormat="1"/>
    <row r="137" s="30" customFormat="1"/>
    <row r="138" s="30" customFormat="1"/>
    <row r="139" s="30" customFormat="1"/>
    <row r="140" s="30" customFormat="1"/>
    <row r="141" s="30" customFormat="1"/>
    <row r="142" s="30" customFormat="1"/>
    <row r="143" s="30" customFormat="1"/>
    <row r="144" s="30" customFormat="1"/>
    <row r="145" s="30" customFormat="1"/>
    <row r="146" s="30" customFormat="1"/>
    <row r="147" s="30" customFormat="1"/>
    <row r="148" s="30" customFormat="1"/>
    <row r="149" s="30" customFormat="1"/>
    <row r="150" s="30" customFormat="1"/>
    <row r="151" s="30" customFormat="1"/>
    <row r="152" s="30" customFormat="1"/>
    <row r="153" s="30" customFormat="1"/>
    <row r="154" s="30" customFormat="1"/>
    <row r="155" s="30" customFormat="1"/>
    <row r="156" s="30" customFormat="1"/>
    <row r="157" s="30" customFormat="1"/>
    <row r="158" s="30" customFormat="1"/>
    <row r="159" s="30" customFormat="1"/>
    <row r="160" s="30" customFormat="1"/>
    <row r="161" s="30" customFormat="1"/>
    <row r="162" s="30" customFormat="1"/>
    <row r="163" s="30" customFormat="1"/>
    <row r="164" s="30" customFormat="1"/>
    <row r="165" s="30" customFormat="1"/>
    <row r="166" s="30" customFormat="1"/>
    <row r="167" s="30" customFormat="1"/>
    <row r="168" s="30" customFormat="1"/>
    <row r="169" s="30" customFormat="1"/>
    <row r="170" s="30" customFormat="1"/>
    <row r="171" s="30" customFormat="1"/>
    <row r="172" s="30" customFormat="1"/>
    <row r="173" s="30" customFormat="1"/>
    <row r="174" s="30" customFormat="1"/>
    <row r="175" s="30" customFormat="1"/>
    <row r="176" s="30" customFormat="1"/>
    <row r="177" spans="7:7" s="30" customFormat="1"/>
    <row r="178" spans="7:7" s="30" customFormat="1"/>
    <row r="179" spans="7:7" s="30" customFormat="1">
      <c r="G179" s="8"/>
    </row>
    <row r="180" spans="7:7" s="30" customFormat="1">
      <c r="G180" s="8"/>
    </row>
  </sheetData>
  <sheetProtection algorithmName="SHA-512" hashValue="nZByN3LLnAmFxVVh83VxI9/LDVJY3DcRxyiDZimSkyNObiMA5pf1zOQolIgwhSnDhweXZHA2qOqVQlM3i8GB1w==" saltValue="jeyTW5QJu7EEZvPqZUab0w==" spinCount="100000" sheet="1" objects="1" scenarios="1"/>
  <protectedRanges>
    <protectedRange sqref="D9:D10 L9:L10 K15:N15 K20:N74" name="Rango1"/>
  </protectedRanges>
  <autoFilter ref="B14:Q75" xr:uid="{C66E53C5-3580-4C1A-8F46-EA916BEE8284}">
    <filterColumn colId="15">
      <filters blank="1"/>
    </filterColumn>
  </autoFilter>
  <mergeCells count="28">
    <mergeCell ref="C85:O85"/>
    <mergeCell ref="D9:J9"/>
    <mergeCell ref="C80:O80"/>
    <mergeCell ref="C75:E75"/>
    <mergeCell ref="C13:D13"/>
    <mergeCell ref="C83:O83"/>
    <mergeCell ref="C84:O84"/>
    <mergeCell ref="C81:O81"/>
    <mergeCell ref="C79:O79"/>
    <mergeCell ref="C78:O78"/>
    <mergeCell ref="C82:O82"/>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74">
    <cfRule type="expression" dxfId="1" priority="5" stopIfTrue="1">
      <formula>#REF!&gt;$H15</formula>
    </cfRule>
  </conditionalFormatting>
  <conditionalFormatting sqref="O15:O74">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74"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7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D343B10-FD54-4DAA-8DAA-812270460D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3.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4.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2025-09-19T12:30:36Z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