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US UNITARI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<sst xmlns="http://schemas.openxmlformats.org/spreadsheetml/2006/main" count="596" uniqueCount="416">
  <si>
    <t xml:space="preserve">Qui sotasigna, el/la senyor/a   </t>
  </si>
  <si>
    <t xml:space="preserve">amb DNI/NIE núm.</t>
  </si>
  <si>
    <t xml:space="preserve">en nom propi/en qualitat de representant legal de la persona física/jurídica   </t>
  </si>
  <si>
    <t xml:space="preserve">amb NIF núm.</t>
  </si>
  <si>
    <t xml:space="preserve"> amb la següent adreça de correu electrònic  </t>
  </si>
  <si>
    <t xml:space="preserve">, amb capacitat jurídica i d’obrar, assabentat del Plec de </t>
  </si>
  <si>
    <t xml:space="preserve">condicions que han de regir la contractació i als efectes de licitar en el procediment d’adjudicació del servei de senyalització horitzontal i vertical, núm. expedient 2025/000028951, ofereixo els següents preus unitaris:</t>
  </si>
  <si>
    <t xml:space="preserve">Concepte</t>
  </si>
  <si>
    <t xml:space="preserve">Preu unitari</t>
  </si>
  <si>
    <t xml:space="preserve">Unitats</t>
  </si>
  <si>
    <t xml:space="preserve">Suma</t>
  </si>
  <si>
    <t xml:space="preserve">Preu unitari licitador</t>
  </si>
  <si>
    <t xml:space="preserve">SENYALS DE XAPA D'ACER</t>
  </si>
  <si>
    <t xml:space="preserve">V100</t>
  </si>
  <si>
    <t xml:space="preserve">unitat</t>
  </si>
  <si>
    <t xml:space="preserve">Senyal triangular de xapa d'acer de costat 70 cm</t>
  </si>
  <si>
    <t xml:space="preserve">V101</t>
  </si>
  <si>
    <t xml:space="preserve">Senyal triangular de xapa d'acer de costat 70 cm. Reflex H-I</t>
  </si>
  <si>
    <t xml:space="preserve">V102</t>
  </si>
  <si>
    <t xml:space="preserve">Senyal triangular de xapa d'acer de costat 90 cm</t>
  </si>
  <si>
    <t xml:space="preserve">V103</t>
  </si>
  <si>
    <t xml:space="preserve">Senyal triangular de xapa d'acer de costat 90 cm. Reflex H-I</t>
  </si>
  <si>
    <t xml:space="preserve">V104</t>
  </si>
  <si>
    <t xml:space="preserve">Senyal R-2 (octogonal) de xapa d'acer de 60 cm. Reflex H-I</t>
  </si>
  <si>
    <t xml:space="preserve">V105</t>
  </si>
  <si>
    <t xml:space="preserve">Senyal R-2 (octogonal) de xapa d'acer de 90 cm. Reflex H-I</t>
  </si>
  <si>
    <t xml:space="preserve">V106</t>
  </si>
  <si>
    <t xml:space="preserve">Senyal circular de xapa d'acer de diàmetre 60 cm</t>
  </si>
  <si>
    <t xml:space="preserve">V107</t>
  </si>
  <si>
    <t xml:space="preserve">Senyal circular de xapa d'acer de diàmetre 60 cm. Reflex H-I</t>
  </si>
  <si>
    <t xml:space="preserve">V108</t>
  </si>
  <si>
    <t xml:space="preserve">Senyal circular de xapa d'acer de diàmetre 90 cm</t>
  </si>
  <si>
    <t xml:space="preserve">V109</t>
  </si>
  <si>
    <t xml:space="preserve">Senyal circular de xapa d'acer de diàmetre 90 cm. Reflex H-I</t>
  </si>
  <si>
    <t xml:space="preserve">V110</t>
  </si>
  <si>
    <t xml:space="preserve">Senyal quadrat de xapa d'acer  de 60x60 cm</t>
  </si>
  <si>
    <t xml:space="preserve">V111</t>
  </si>
  <si>
    <t xml:space="preserve">Senyal quadrat de xapa d'acer de 60x60 cm. Reflex H-I </t>
  </si>
  <si>
    <t xml:space="preserve">V112</t>
  </si>
  <si>
    <t xml:space="preserve">Senyal quadrat de xapa d'acer de 90x90 cm</t>
  </si>
  <si>
    <t xml:space="preserve">V113</t>
  </si>
  <si>
    <t xml:space="preserve">Senyal quadrat de de xapa d'acer 90x90 cm. Reflex H-I</t>
  </si>
  <si>
    <t xml:space="preserve">V114</t>
  </si>
  <si>
    <t xml:space="preserve">Senyal rectangular de xapa d'acer de 40x60 cm</t>
  </si>
  <si>
    <t xml:space="preserve">V115</t>
  </si>
  <si>
    <t xml:space="preserve">Senyal rectangular de xapa d'acer de 40x60 cm. Reflex H-I</t>
  </si>
  <si>
    <t xml:space="preserve">V116</t>
  </si>
  <si>
    <t xml:space="preserve">Senyal rectangular de xapa d'acer de 60x90 cm</t>
  </si>
  <si>
    <t xml:space="preserve">V117</t>
  </si>
  <si>
    <t xml:space="preserve">Senyal rectangular de xapa d'acer de 60x90 cm. Reflex H-I </t>
  </si>
  <si>
    <t xml:space="preserve">V118</t>
  </si>
  <si>
    <t xml:space="preserve">Senyal rectangular de xapa d'acer de 90x135 cm</t>
  </si>
  <si>
    <t xml:space="preserve">V119</t>
  </si>
  <si>
    <t xml:space="preserve">Senyal rectangular de xapa d'acer de 90x135 cm. Reflex H-I</t>
  </si>
  <si>
    <t xml:space="preserve">V120</t>
  </si>
  <si>
    <t xml:space="preserve">m2</t>
  </si>
  <si>
    <t xml:space="preserve">Cartell de xapa d'acer reflexiu H-I grafiat</t>
  </si>
  <si>
    <t xml:space="preserve">PLAQUES COMPLEMENTÀRIES </t>
  </si>
  <si>
    <t xml:space="preserve">V200</t>
  </si>
  <si>
    <t xml:space="preserve">Placa complementària de xapa d'acer de 12 cm x 30 cm amb text</t>
  </si>
  <si>
    <t xml:space="preserve">V201</t>
  </si>
  <si>
    <t xml:space="preserve">Placa complementària de xapa d'acer de 20 cm x 30 cm amb text </t>
  </si>
  <si>
    <t xml:space="preserve">V202</t>
  </si>
  <si>
    <t xml:space="preserve">Placa complementària de xapa d'acer de 20 cm x 45 cm amb text </t>
  </si>
  <si>
    <t xml:space="preserve">V203</t>
  </si>
  <si>
    <t xml:space="preserve">Placa complementària de xapa d'acer  de 20 cm x 60 cm amb text</t>
  </si>
  <si>
    <t xml:space="preserve">V204</t>
  </si>
  <si>
    <t xml:space="preserve">Placa complementària de xapa d'acer  de 25 cm x 50 cm amb text</t>
  </si>
  <si>
    <t xml:space="preserve">V205</t>
  </si>
  <si>
    <t xml:space="preserve">Placa complementària de xapa d'acer  de 25 cm x 60 cm amb text</t>
  </si>
  <si>
    <t xml:space="preserve">V206</t>
  </si>
  <si>
    <t xml:space="preserve">Placa complementària de xapa d'acer  de 30 cm x 50 cm amb text </t>
  </si>
  <si>
    <t xml:space="preserve">V207</t>
  </si>
  <si>
    <t xml:space="preserve">Placa complementària de xapa d'acer  de 30 cm x 60 cm amb text</t>
  </si>
  <si>
    <t xml:space="preserve">SENYALS D'ALUMINI</t>
  </si>
  <si>
    <t xml:space="preserve">V300</t>
  </si>
  <si>
    <t xml:space="preserve">Senyal circular D=40 cm d'alumini reflexiva H-I</t>
  </si>
  <si>
    <t xml:space="preserve">V301</t>
  </si>
  <si>
    <t xml:space="preserve">Senyal quadrat D=40 cm d'alumini reflexiva H-I</t>
  </si>
  <si>
    <t xml:space="preserve">V302</t>
  </si>
  <si>
    <t xml:space="preserve">Senyal octogonal de 40 cm d'alumini reflexiva H-I</t>
  </si>
  <si>
    <t xml:space="preserve">V303</t>
  </si>
  <si>
    <t xml:space="preserve">Senyal triangular de 50 cm de costat reflexiva H-I</t>
  </si>
  <si>
    <t xml:space="preserve">V304</t>
  </si>
  <si>
    <t xml:space="preserve">Senyal doble d'alumini plegable  instal·lat, amb cadenat i clau</t>
  </si>
  <si>
    <t xml:space="preserve">SENYALS D'ORIENTACIÓ URBANA</t>
  </si>
  <si>
    <t xml:space="preserve">V400</t>
  </si>
  <si>
    <t xml:space="preserve">Indicador de 1500 mm x 200 mm de caixa tancada reflectant H1 (indicador + brides + col·locació del indicador a la corredera i al suport)</t>
  </si>
  <si>
    <t xml:space="preserve">V401</t>
  </si>
  <si>
    <t xml:space="preserve">Indicador de 1500 mm x 370 mm de caixa tancada reflectant H1 (indicador + brides + col·locació del indicador a la corredera i al suport)</t>
  </si>
  <si>
    <t xml:space="preserve">V402</t>
  </si>
  <si>
    <t xml:space="preserve">Indicador de 2200 mm x 300 mm de caixa tancada reflectant H1 (indicador + brides + col·locació del indicador a la corredera i al suport)</t>
  </si>
  <si>
    <t xml:space="preserve">V403</t>
  </si>
  <si>
    <t xml:space="preserve">Indicador de 2200 mm x 570 mm de caixa tancada reflectant H1 (indicador + brides + col·locació del indicador a la corredera i al suport)</t>
  </si>
  <si>
    <t xml:space="preserve">V404</t>
  </si>
  <si>
    <t xml:space="preserve">m2.</t>
  </si>
  <si>
    <t xml:space="preserve">Cartell especial d'alumini de 3 mm de gruix Reflectant H 1</t>
  </si>
  <si>
    <t xml:space="preserve">SENYALITZACIÓ EXCEPCIONAL</t>
  </si>
  <si>
    <t xml:space="preserve">V500</t>
  </si>
  <si>
    <t xml:space="preserve">Placa de polipropilé alveolat de 80 cm x 60 cm, amb 4 forats, retolada segons encàrrec i muntada</t>
  </si>
  <si>
    <t xml:space="preserve">V501</t>
  </si>
  <si>
    <t xml:space="preserve">Adhesiu plastificat de 50x50 cm amb text divers, per modificar placa de senyalització excepcional</t>
  </si>
  <si>
    <t xml:space="preserve">SUPORTS (PALS I FIXACIONS)</t>
  </si>
  <si>
    <t xml:space="preserve">S100</t>
  </si>
  <si>
    <t xml:space="preserve">Pal de 80 x 40 x 2  galvanitzats  de  long .- 3,50 m</t>
  </si>
  <si>
    <t xml:space="preserve">S101</t>
  </si>
  <si>
    <t xml:space="preserve">Pal de 80 x 40 x 2  galvanitzats  de  long .- 4 m, preparats per dos senyals</t>
  </si>
  <si>
    <t xml:space="preserve">S102</t>
  </si>
  <si>
    <t xml:space="preserve">Joc de 2 pletines per sostentar un senyal en banderola</t>
  </si>
  <si>
    <t xml:space="preserve">S103</t>
  </si>
  <si>
    <t xml:space="preserve">Pal tipus T de fins a 1,8m altura per a senyals de diàmetre 60 cm</t>
  </si>
  <si>
    <t xml:space="preserve">S104</t>
  </si>
  <si>
    <t xml:space="preserve">Pal d'alumini de 60 mm de diàmetre, de 3,5 metres d'alçada, per a miralls</t>
  </si>
  <si>
    <t xml:space="preserve">S105</t>
  </si>
  <si>
    <t xml:space="preserve">Mènsula per a senyals de 40 cm per a ancoratge a paret amb cargols</t>
  </si>
  <si>
    <t xml:space="preserve">S106</t>
  </si>
  <si>
    <t xml:space="preserve">Mènsula per a senyals de 60 cm o 70 cm per a ancoratge a paret amb cargols</t>
  </si>
  <si>
    <t xml:space="preserve">S107</t>
  </si>
  <si>
    <t xml:space="preserve">Mènsula per a subjectar un senyal al semàfor o similar amb cargols</t>
  </si>
  <si>
    <t xml:space="preserve">S108</t>
  </si>
  <si>
    <t xml:space="preserve">Parell d'unions flexades per subjectar senyal a fanal o similar amb les seves grapes</t>
  </si>
  <si>
    <t xml:space="preserve">SUPORTS PER SENYALITZACIÓ D'ORIENTACIÓ</t>
  </si>
  <si>
    <t xml:space="preserve">S200</t>
  </si>
  <si>
    <t xml:space="preserve">Suport de tub cilíndric, acanalat en perfil d'alumini, telescòpic, format per un tub de 6 m d'alçària, de 100 a 120 mm de diàmetre, de 4 a 8 mm de gruix i un tub de 60 a 80 mm de corredera amb una longitud que permeti la col·locació de fins a quatre mòduls, pintat amb pintura pols de poliester o anoditzat, inclòs brides d'ancoratge de fosa i accessoris. Totalment instal·lat</t>
  </si>
  <si>
    <t xml:space="preserve">S201</t>
  </si>
  <si>
    <t xml:space="preserve">Suport de tub cilíndric, acanalat en perfil d'alumini, telescòpic, format per un tub de 6 m d'alçària, de 120 a 140 mm de diàmetre, de 8 a 10 mm de gruix i un tub de 75 a 120 mm de corredera amb una longitud que permeti la col·locació de fins a quatre mòduls, pintat amb pintura pols de poliester o anoditzat, inclòs brides d'ancoratge de fosa i accessoris. Totalment instal·lat</t>
  </si>
  <si>
    <t xml:space="preserve">S202</t>
  </si>
  <si>
    <t xml:space="preserve">Suport de tub cilíndric, acanalat en perfil d'alumini, telescòpic, format per un tub de 6 m d'alçària, de 140 a 170 mm de diàmetre, de 10 a 12 mm de gruix i un tub de 75 a 120 mm de corredera, pintat amb pintura pols de poliester o anoditzat, inclòs brides d'ancoratge de fosa i accessoris. Totalment instal·lat</t>
  </si>
  <si>
    <t xml:space="preserve">S203</t>
  </si>
  <si>
    <t xml:space="preserve">Brida d'alumini pintada o anoditzada de sustentació de l'indicador al pal de 60 a 75 mm amb cargols d'acer inoxidable</t>
  </si>
  <si>
    <t xml:space="preserve">S204</t>
  </si>
  <si>
    <t xml:space="preserve">Brida d'alumini pintada o anoditzadade sustentació de l'indicador al pal de 75 a 100 mm amb cargols d'acer inoxidable</t>
  </si>
  <si>
    <t xml:space="preserve">S205</t>
  </si>
  <si>
    <t xml:space="preserve">Brida d'alumini pintada o anoditzadade sustentació de l'indicador al pal de 110 a 120 mm amb cargols d'acer inoxidable</t>
  </si>
  <si>
    <t xml:space="preserve">S206</t>
  </si>
  <si>
    <t xml:space="preserve">Brida d'alumini pintada o anoditzadade sustentació de l'indicador al pal de 140 a 170 mm amb cargols d'acer inoxidable</t>
  </si>
  <si>
    <t xml:space="preserve">TRÍPODES</t>
  </si>
  <si>
    <t xml:space="preserve">S300</t>
  </si>
  <si>
    <t xml:space="preserve">Trípode galvanitzat per a senyal de 60 i L 70-90 amb nansa ergonòmica</t>
  </si>
  <si>
    <t xml:space="preserve">S301</t>
  </si>
  <si>
    <t xml:space="preserve">Trípode galvanitzat per a senyal de 90 i L 90-135 amb nansa ergonòmica</t>
  </si>
  <si>
    <t xml:space="preserve">PILONES I ABALISAMENT</t>
  </si>
  <si>
    <t xml:space="preserve">PA100</t>
  </si>
  <si>
    <t xml:space="preserve">Fitó H-80 de 75 d'altura flexible de poliuretà de color blanc, verd, vermell, groc, amb bandes reflexives, alçada lliure 800 mm. Inclou subministre i instal·lació</t>
  </si>
  <si>
    <t xml:space="preserve">PA101</t>
  </si>
  <si>
    <t xml:space="preserve">Pilona de polietilè o poliuretà empotrable, de color vermell, d'alçada lliure 100 cm, diàmetre 10 cm amb una o més tires reflectants H-I de 3 cm aproximadament</t>
  </si>
  <si>
    <t xml:space="preserve">PA102</t>
  </si>
  <si>
    <t xml:space="preserve">Barrera tipus NewJersei de plàstic, d'entre 60 cm i 1,2 m de longitud i d'entre 50 i 80 cm d'alçada, color blanc o vermell</t>
  </si>
  <si>
    <t xml:space="preserve">PA103</t>
  </si>
  <si>
    <t xml:space="preserve">Fita de vèrtex divergent HV-120 tipus 'Bisbe' de color verd amb reflectant</t>
  </si>
  <si>
    <t xml:space="preserve">PA104</t>
  </si>
  <si>
    <t xml:space="preserve">Tanca metàl·lica de 1 m d'alçada mínim i de llargària entre 1,8 i 2,3 metres</t>
  </si>
  <si>
    <t xml:space="preserve">PA105</t>
  </si>
  <si>
    <t xml:space="preserve">unitat </t>
  </si>
  <si>
    <t xml:space="preserve">Topall d'estacionament d'entre 55 cm i 95 cm de llargària, i de 7 a 10 cm d'alçada amb element reflectant</t>
  </si>
  <si>
    <t xml:space="preserve">BICICLETES</t>
  </si>
  <si>
    <t xml:space="preserve">BI100</t>
  </si>
  <si>
    <t xml:space="preserve">Aparcament de bicicletes tipus forquilla en "U" invertida, de tub metàl.lic galvanitzat de diàmetre exterior 5 cm alçada útil 800 mm., encastament mínim de 200 mm o amb plaques d'anclatge. Inclou subministre i instal·lació</t>
  </si>
  <si>
    <t xml:space="preserve">BI101</t>
  </si>
  <si>
    <t xml:space="preserve">Separador carril bicicleta de material reciclat de 800 mm a 830 mm de longitud, de 200 mm a 220 mm d'amplada i 130 mm d'altura, color negre i pintura amb microesfera reflectant de color blanc, model Eurosanic Snake, Zicla Zebra13 o similar. Fixat amb varilles i cargolam</t>
  </si>
  <si>
    <t xml:space="preserve">BI102</t>
  </si>
  <si>
    <t xml:space="preserve">Separador carril bicicleta de material reciclat de700 a 800 mm de longitud, de 170 mm a 190 mm d'amplada i 45 mm d'altura, color negre i pintura amb microesfera reflectant de color blanc, model A-Skate-P-BCN o similar. Fixat amb varilles i cargolam</t>
  </si>
  <si>
    <t xml:space="preserve">MIRALLS</t>
  </si>
  <si>
    <t xml:space="preserve">M100</t>
  </si>
  <si>
    <t xml:space="preserve">Mirall reflector convex de 60 cm de diàmetre, acrílic, provist d'elements de subjecció i ròtula d'orientació. Inclou subministre i instal·lació al pal o a l'extensió.</t>
  </si>
  <si>
    <t xml:space="preserve">M101</t>
  </si>
  <si>
    <t xml:space="preserve">Mirall reflector convex de 80 cm de diàmetre, acrílic, provist d'elements de subjecció i ròtula d'orientació. Inclou subministre i instal·lació al pal o a l'extensió.</t>
  </si>
  <si>
    <t xml:space="preserve">ELEMENTS REDUCTORS DE VELOCITAT</t>
  </si>
  <si>
    <t xml:space="preserve">R100</t>
  </si>
  <si>
    <t xml:space="preserve">Peça central o lateral de reductor de velocitat de cautxú reciclat de 60 x 50 x 5 cm de color negre amb bandes reflectants i antilliscants de color groc</t>
  </si>
  <si>
    <t xml:space="preserve">R101</t>
  </si>
  <si>
    <t xml:space="preserve">Peça central o lateral de reductor de cautxú reciclat 90 x 50 x 5 cm de color negre amb bandes reflectants i antilliscants de color groc</t>
  </si>
  <si>
    <t xml:space="preserve">R102</t>
  </si>
  <si>
    <t xml:space="preserve">Coixí berlinés tipus 3M , de dimensions 1,6 x 1,2 m i alçada màxima 7 cm</t>
  </si>
  <si>
    <t xml:space="preserve">ALTRES SUBMINISTRES</t>
  </si>
  <si>
    <t xml:space="preserve">A100</t>
  </si>
  <si>
    <t xml:space="preserve">Caixa amb 12 Sprais Traçadors d'Obres, de 400 gr cadascun.</t>
  </si>
  <si>
    <t xml:space="preserve">A101</t>
  </si>
  <si>
    <t xml:space="preserve">Vinil reflexiu H-I fons de qualsevol color amb o sense senyals i grafies, per modificar senyalitació existent</t>
  </si>
  <si>
    <t xml:space="preserve">A102</t>
  </si>
  <si>
    <t xml:space="preserve">Subministrment de plantilla d'acer galvanitzat de 2mm de gruix, a petició de la Direcció Facultativa</t>
  </si>
  <si>
    <t xml:space="preserve">A103</t>
  </si>
  <si>
    <t xml:space="preserve">Cons d'un sol color de 50 cm amb base de cautxú amb tira reflectant de 15 cm.</t>
  </si>
  <si>
    <t xml:space="preserve">A104</t>
  </si>
  <si>
    <t xml:space="preserve">Cons d'un sol color de 75 cm amb base de cautxú amb tira reflectant de 30 cm</t>
  </si>
  <si>
    <t xml:space="preserve">BARRERES DE SEGURETAT METÀL·LIQUES</t>
  </si>
  <si>
    <t xml:space="preserve">BS100</t>
  </si>
  <si>
    <t xml:space="preserve">m</t>
  </si>
  <si>
    <t xml:space="preserve">Barrera metàl·lica simple d'una tanca de secció doble ona, part proporcional de separador, pal C-120, elements de fixació, material auxiliar i captafars, per a una classe de contenció normal, amb nivell de contenció N2, índex de severitat A i deflexió dinàmica 1,1 m segons UNE-EN 1317-2, inclòs enclavament i soldadures, totalment col·locada en recta o corbada de qualsevol radi</t>
  </si>
  <si>
    <t xml:space="preserve">BS101</t>
  </si>
  <si>
    <t xml:space="preserve">Barrera metàl·lica simple incloent dues tanques de secció doble ona, part proporcional de separador, pal C-120, elements de fixació, material auxiliar i captafars, per a una classe de contenció normal, amb nivell de contenció N2, índex de severitat A i deflexió dinàmica 1,1 m segons UNE-EN 1317-2, inclòs enclavament i soldadures, totalment col·locada en recta o corbada de qualsevol radi</t>
  </si>
  <si>
    <t xml:space="preserve">TREBALLS VARIS</t>
  </si>
  <si>
    <t xml:space="preserve">T100</t>
  </si>
  <si>
    <t xml:space="preserve">Muntar o treure un senyal, placa complementària o mirall a un pal, banderola o mènsula (afegint el cargolam necessari si s'escau)</t>
  </si>
  <si>
    <t xml:space="preserve">T101</t>
  </si>
  <si>
    <t xml:space="preserve">Girar posició o reparació de senyal, placa complementària o mirall, reposant el cargolam necessari si s'escau</t>
  </si>
  <si>
    <t xml:space="preserve">T102</t>
  </si>
  <si>
    <t xml:space="preserve">Tapar o destapar un senyal provisionalment amb un element plàstic o cartró</t>
  </si>
  <si>
    <t xml:space="preserve">T103</t>
  </si>
  <si>
    <t xml:space="preserve">Neteja de Senyal i plaques complementaries, de plafons informatius o de miralls de brutícia o enganxines, o amb líquid antigrafitti</t>
  </si>
  <si>
    <t xml:space="preserve">T104</t>
  </si>
  <si>
    <t xml:space="preserve">Obrir o tancar un senyal doble </t>
  </si>
  <si>
    <t xml:space="preserve">T105</t>
  </si>
  <si>
    <t xml:space="preserve">Muntar o desmuntar un indicador d'orientació</t>
  </si>
  <si>
    <t xml:space="preserve">T106</t>
  </si>
  <si>
    <t xml:space="preserve">Col·locació (inclosos materials de col·locació) o retirada de placa de senyalització excepcional preexistent (lligada o en trípode)</t>
  </si>
  <si>
    <t xml:space="preserve">T107</t>
  </si>
  <si>
    <t xml:space="preserve">Execució de sabata fonament per a senyal d'orientació fins a 0,30 m3 de formigó, inclòs ancoratge (platina i espàrrecs galvanitzats) i reposició del paviment existent</t>
  </si>
  <si>
    <t xml:space="preserve">T108</t>
  </si>
  <si>
    <t xml:space="preserve">Instal.lació de pal de senyalització vertical 80x40 cm amb excavació mitjançant màquina perforadora amb morter, neteja del forat, retirada i eliminació de runa i reposició del paviment existent si és necessari</t>
  </si>
  <si>
    <t xml:space="preserve">T109</t>
  </si>
  <si>
    <t xml:space="preserve">Treure pal de 40x80 mm, inclòs demolició, reposició i ajustat de la vorera o paviment amb panot</t>
  </si>
  <si>
    <t xml:space="preserve">T110</t>
  </si>
  <si>
    <t xml:space="preserve">Reinstal·lada o retirada de mènsula de paret amb restauració del forat resultant, o de columna de semàfor</t>
  </si>
  <si>
    <t xml:space="preserve">T111</t>
  </si>
  <si>
    <t xml:space="preserve">Muntar o desmuntar un pal de plafó informatiu inclòs demolició, i reposició del paviment</t>
  </si>
  <si>
    <t xml:space="preserve">T112</t>
  </si>
  <si>
    <t xml:space="preserve">Muntar o treure un fitó flexible H-80 existent, aportant el cargolam necessari</t>
  </si>
  <si>
    <t xml:space="preserve">T113</t>
  </si>
  <si>
    <t xml:space="preserve">Col·locació de pilona de qualsevol tipus mitjançant màquina taladradora amb broca de diamant, ancorat un mínim de 20 cm amb morter polimerìmec de ciment de resines sintètiques i fibres d'enduriment ràpid, inclosa la neteja del forat</t>
  </si>
  <si>
    <t xml:space="preserve">T114</t>
  </si>
  <si>
    <t xml:space="preserve">Arrencada de pilona empotrada amb mitjans manuals i reparació amb morter</t>
  </si>
  <si>
    <t xml:space="preserve">T115</t>
  </si>
  <si>
    <t xml:space="preserve">Recol·locar una barrera de plàstic, fita de vèrtex o tanca</t>
  </si>
  <si>
    <t xml:space="preserve">T116</t>
  </si>
  <si>
    <t xml:space="preserve">Retirada de mòdul de sustentació de bicicletes amb reposició de paviment</t>
  </si>
  <si>
    <t xml:space="preserve">T117</t>
  </si>
  <si>
    <t xml:space="preserve">Reinstal·lar al paviment un mòdul d'aparcament per a bicicletes amb ajust de vorera o paviment</t>
  </si>
  <si>
    <t xml:space="preserve">T118</t>
  </si>
  <si>
    <t xml:space="preserve">Retirada de separador de carril bicicleta, peça de banda reductora o de coixí berlinés, inclòs reposició del paviment afectat</t>
  </si>
  <si>
    <t xml:space="preserve">T119</t>
  </si>
  <si>
    <t xml:space="preserve">Recol·locació de separador de carril bicicleta, peça o terminal de banda reductora o de coixí berlinés, de qualsevol tamany o mida, incloent cargolam si s'escau</t>
  </si>
  <si>
    <t xml:space="preserve">T120</t>
  </si>
  <si>
    <t xml:space="preserve">hora</t>
  </si>
  <si>
    <t xml:space="preserve">Preu d'equip format per Oficial 1a i manobre, amb furgó, per imprevistos. Inclou el desplaçament a peu d'obra. A justificar amb la Direcció Facultativa</t>
  </si>
  <si>
    <t xml:space="preserve">T121</t>
  </si>
  <si>
    <t xml:space="preserve">Preu d'equip format per Oficial 1a i manobre especialista, amb camió cistella articulat per a una alçada de treball fins a 10 m</t>
  </si>
  <si>
    <t xml:space="preserve">SENYALITZACIÓ HORITZONTAL</t>
  </si>
  <si>
    <t xml:space="preserve">LONGITUDINAL EN ACRÍLIC - INCLÒS PREMARCAT</t>
  </si>
  <si>
    <t xml:space="preserve">H100</t>
  </si>
  <si>
    <t xml:space="preserve">Pintat de línia discontínua de 10 a 12 cm d'amplària per a separació de carrils de circulació, amb pintura acrílica amb una dosificació mínima de 720 g/m2 (m realment pintat)</t>
  </si>
  <si>
    <t xml:space="preserve">H101</t>
  </si>
  <si>
    <t xml:space="preserve">Pintat de línia discontínua de 15 cm d'amplària per a separació de carrils de circulació, amb pintura acrílica amb una dosificació mínima de 720 g/m2 (m realment pintat)</t>
  </si>
  <si>
    <t xml:space="preserve">H102</t>
  </si>
  <si>
    <t xml:space="preserve">Pintat de línia discontínua de 30 cm d'amplària per a separació de carrils de circulació, amb pintura acrílica amb una dosificació mínima de 720 g/m2 (m realment pintat)</t>
  </si>
  <si>
    <t xml:space="preserve">H103</t>
  </si>
  <si>
    <t xml:space="preserve">Pintat de línia contínua de 10 a 12 cm d'amplària per a separació de carrils de circulació, amb pintura acrílica amb una dosificació mínima de 720 g/m2 (m realment pintat)</t>
  </si>
  <si>
    <t xml:space="preserve">H104</t>
  </si>
  <si>
    <t xml:space="preserve">Pintat de línia contínua de 15 cm d'amplària per a separació de carrils de circulació, amb pintura acrílica amb una dosificació mínima de 720 g/m2 (m realment pintat)</t>
  </si>
  <si>
    <t xml:space="preserve">H105</t>
  </si>
  <si>
    <t xml:space="preserve">Pintat de línia contínua de 30 cm d'amplària per a separació de carrils de circulació, amb pintura acrílica amb una dosificació mínima de 720 g/m2 (m realment pintat)</t>
  </si>
  <si>
    <t xml:space="preserve">LONGITUDINAL EN DOBLE COMPONENT APLICACIÓ MÀQUINA - INCLÒS PREMARCAT</t>
  </si>
  <si>
    <t xml:space="preserve">H200</t>
  </si>
  <si>
    <t xml:space="preserve">Pintat de línia discontínua de 10 a 12 cm d'amplària per a separació de carrils de circulació, amb pintura de doble component amb aplicació en màquina (m realment pintat)</t>
  </si>
  <si>
    <t xml:space="preserve">H201</t>
  </si>
  <si>
    <t xml:space="preserve">Pintat de línia discontínua de 15 cm d'amplària per a separació de carrils de circulació, amb pintura de doble component amb aplicació en màquina (m realment pintat)</t>
  </si>
  <si>
    <t xml:space="preserve">H202</t>
  </si>
  <si>
    <t xml:space="preserve">Pintat de línia discontínua de 30 cm d'amplària per a separació de carrils de circulació, amb pintura de doble component amb aplicació en màquina (m realment pintat)</t>
  </si>
  <si>
    <t xml:space="preserve">H203</t>
  </si>
  <si>
    <t xml:space="preserve">Pintat de línia contínua de 10 a 12 cm d'amplària per a separació de carrils de circulació, amb pintura de doble component amb aplicació en màquina (m realment pintat)</t>
  </si>
  <si>
    <t xml:space="preserve">H204</t>
  </si>
  <si>
    <t xml:space="preserve">Pintat de línia contínua de 15 cm d'amplària per a separació de carrils de circulació, amb pintura de doble component amb aplicació en màquina (m realment pintat)</t>
  </si>
  <si>
    <t xml:space="preserve">H205</t>
  </si>
  <si>
    <t xml:space="preserve">Pintat de línia contínua de 30 cm d'amplària per a separació de carrils de circulació, amb pintura de doble component amb aplicació en màquina (m realment pintat)</t>
  </si>
  <si>
    <t xml:space="preserve">PINTAT DE FAIXES EN ACRÍLIC</t>
  </si>
  <si>
    <t xml:space="preserve">H300</t>
  </si>
  <si>
    <t xml:space="preserve">Pintat de faixa de 40 cm d'amplària per a banda de detenció, amb pintura acrílica</t>
  </si>
  <si>
    <t xml:space="preserve">H301</t>
  </si>
  <si>
    <t xml:space="preserve">Pintat de faixa de 50 cm d'amplària per a pas de vianants amb pintura acrílica i amb addició de partícules de vidre per augmentar el coeficient de fricció </t>
  </si>
  <si>
    <t xml:space="preserve">H302</t>
  </si>
  <si>
    <t xml:space="preserve">Pintat de faixa formada per tacs de 50x50 cm per a pas de vianants, amb pintura acrílica  amb addició de partícules de vidre per tal d'incrmentar el coeficient de fricció (m2 realment pintat)</t>
  </si>
  <si>
    <t xml:space="preserve">PINTAT DE FAIXES EN DOBLE COMPONENT AMB MÀQUINA</t>
  </si>
  <si>
    <t xml:space="preserve">H400</t>
  </si>
  <si>
    <t xml:space="preserve">Pintat de faixa de 40 cm d'amplària per a banda de detenció, amb pintura de doble component amb aplicació amb màquina  amb addició de partícules de vidre per tal d'incrementar el coeficient de fricció</t>
  </si>
  <si>
    <t xml:space="preserve">H401</t>
  </si>
  <si>
    <t xml:space="preserve">Pintat de faixa de 50 cm d'amplària per a pas de vianants, amb pintura de doble component amb aplicació amb màquina  amb addició de partícules de vidre per tal d'incrementar el coeficient de fricció</t>
  </si>
  <si>
    <t xml:space="preserve">H402</t>
  </si>
  <si>
    <t xml:space="preserve">Pintat de faixa formada per tacs de 50x50 cm  per a pas de vianants, amb pintura de doble component amb aplicació manual  amb addició de partícules de vidre per tal d'incrementar el coeficient de fricció (m2 realment pintat)</t>
  </si>
  <si>
    <t xml:space="preserve">PINTAT DE FAIXES EN DOBLE COMPONENT APLICACIÓ MANUAL</t>
  </si>
  <si>
    <t xml:space="preserve">H500</t>
  </si>
  <si>
    <t xml:space="preserve">Pintat de faixa de 40 cm d'amplària per a banda de detenció, amb pintura de doble component amb aplicació manual  amb addició de partícules de vidre per tal d'incrementar el coeficient de fricció</t>
  </si>
  <si>
    <t xml:space="preserve">H501</t>
  </si>
  <si>
    <t xml:space="preserve">Pintat de faixa de 50 cm d'amplària per a pas de vianants, amb pintura de doble component amb aplicació manual  amb addició de partícules de vidre per tal d'incrementar el coeficient de fricció</t>
  </si>
  <si>
    <t xml:space="preserve">H502</t>
  </si>
  <si>
    <t xml:space="preserve">Pintat de faixa formada per tacs de 50x50 cm per a pas de vianants, amb pintura de doble component amb aplicació manual  amb addició de partícules de vidre per tal d'incrementar el coeficient de fricció (m2 realment pintat)</t>
  </si>
  <si>
    <t xml:space="preserve">ALTRES MARQUES EN ACRÍLIC</t>
  </si>
  <si>
    <t xml:space="preserve">H600</t>
  </si>
  <si>
    <t xml:space="preserve">Pintat de zona exclosa al trànsit (illeta) amb pintura acrílica (m2 realment pintat)</t>
  </si>
  <si>
    <t xml:space="preserve">H601</t>
  </si>
  <si>
    <t xml:space="preserve">Pintat de graelles de prohibit parar a la calçada en zona d'intersecció amb pintura acrílica groga amb aplicació a màquina  (amidament: àrea de la graella)</t>
  </si>
  <si>
    <t xml:space="preserve">H602</t>
  </si>
  <si>
    <t xml:space="preserve">Pintat de lletra de fins a 1,2 m de llargària, amb pintura acrílica amb addició de partícules de vidre</t>
  </si>
  <si>
    <t xml:space="preserve">H603</t>
  </si>
  <si>
    <t xml:space="preserve">Pintat de lletra de fins a 1,6 m de llargària, amb pintura acrílica amb addició de partícules de vidre</t>
  </si>
  <si>
    <t xml:space="preserve">H604</t>
  </si>
  <si>
    <t xml:space="preserve">Pintat de fletxa senzilla de 2,5 m de llargària, amb pintura acrílica amb addició de partícules de vidre per tal d'incrementar el coeficient de fricció</t>
  </si>
  <si>
    <t xml:space="preserve">H605</t>
  </si>
  <si>
    <t xml:space="preserve">Pintat de fletxa doble de 2,5 m de llargària, amb pintura acrílica amb addició de partícules de vidre per tal d'incrementar el coeficient de fricció</t>
  </si>
  <si>
    <t xml:space="preserve">H606</t>
  </si>
  <si>
    <t xml:space="preserve">Pintat de fletxa triple de 2,5 m de llargària, amb pintura acrílica  amb addició de partícules de vidre per tal d'incrementar el coeficient de fricció</t>
  </si>
  <si>
    <t xml:space="preserve">H607</t>
  </si>
  <si>
    <t xml:space="preserve">Pintat de fletxa senzilla de 5 m de llargària, amb pintura acrílica amb addició de partícules de vidre per tal d'incrementar el coeficient de fricció</t>
  </si>
  <si>
    <t xml:space="preserve">H608</t>
  </si>
  <si>
    <t xml:space="preserve">Pintat de fletxa doble de 5 m de llargària, amb pintura acrílica amb addició de partícules de vidre per tal d'incrementar el coeficient de fricció</t>
  </si>
  <si>
    <t xml:space="preserve">H609</t>
  </si>
  <si>
    <t xml:space="preserve">Pintat de fletxa de canvi obligatori de carril de 3 m de llargària, amb pintura acrílica amb addició de partícules de vidre per tal d'incrementar el coeficient de  fricció</t>
  </si>
  <si>
    <t xml:space="preserve">H610</t>
  </si>
  <si>
    <t xml:space="preserve">Pintat de símbol de Cediu el pas de 1,5 m de llargària, amb pintura acrílica amb addició de partícules de vidre per tal d'incrementar el coeficient de fricció</t>
  </si>
  <si>
    <t xml:space="preserve">H611</t>
  </si>
  <si>
    <t xml:space="preserve">Pintat de símbol de Cediu el pas de 3,6 m de llargària, amb pintura acrílica amb addició de partícules de vidre per tal d'incrementar el coeficient de fricció</t>
  </si>
  <si>
    <t xml:space="preserve">H612</t>
  </si>
  <si>
    <t xml:space="preserve">Pintat de símbol de Cediu el pas de 7,2 m de llargària, amb pintura acrílica  amb addició de partícules de vidre per tal d'incrementar el coeficient de fricció</t>
  </si>
  <si>
    <t xml:space="preserve">H613</t>
  </si>
  <si>
    <t xml:space="preserve">Pintat de símbol bicicleta, amb pintura acrílica amb addició de partícules de vidre per tal d'incrementar el coeficient de fricció</t>
  </si>
  <si>
    <t xml:space="preserve">H614</t>
  </si>
  <si>
    <t xml:space="preserve">Pintat de zones de confluència entre vianants i ciclistes (damer) amb pintura acrílica, amb addició de partícules de vidre per incrementar el coeficient de fricció (amidament: àrea de la zona pintada)</t>
  </si>
  <si>
    <t xml:space="preserve">H615</t>
  </si>
  <si>
    <t xml:space="preserve">Pintat de zona reservada en ziga-zaga (per exemple per zona de càrrega i descàrrega, parada de taxi o bus) de 15 cm d'amplària, de color groc, amb pintura acrílica, en cordó fins a 20 m, lletres no incloses</t>
  </si>
  <si>
    <t xml:space="preserve">H616</t>
  </si>
  <si>
    <t xml:space="preserve">Pintat de zona addicional reservada en ziga-zaga (per exemple per zona de càrrega i descàrrega, parada de taxi o bus) de 15 cm d'amplària, de color groc, amb pintura acrílica, de 5 m o fracció</t>
  </si>
  <si>
    <t xml:space="preserve">H617</t>
  </si>
  <si>
    <t xml:space="preserve">Pintat de zona reservada en ziga-zaga (per exemple per zona de càrrega i descàrrega, parada de taxi o bus) de 15 cm d'amplària, de color groc, amb pintura acrílica, en bateria fins a 20 m, lletres no incloses</t>
  </si>
  <si>
    <t xml:space="preserve">H618</t>
  </si>
  <si>
    <t xml:space="preserve">Pintat de zona addicional reservada en ziga-zaga (per exemple per zona de càrrega i descàrrega, parada de taxi o bus) de 15 cm d'amplària, de color groc, amb pintura acrílica, en bateria de 5 m o fracció</t>
  </si>
  <si>
    <t xml:space="preserve">H619</t>
  </si>
  <si>
    <t xml:space="preserve">Pintat de línia exterior en color vermell de 15 cm d'amplària per delimitar zona CID en zona DUM fins a 21 m, en cordó o en bateria</t>
  </si>
  <si>
    <t xml:space="preserve">H620</t>
  </si>
  <si>
    <t xml:space="preserve">Pintat de delimitació de zona d'estacionament per a turismes en color blanc, blau, verd o taronja, amb pintura acrílica</t>
  </si>
  <si>
    <t xml:space="preserve">H621</t>
  </si>
  <si>
    <t xml:space="preserve">Pintat de delimitació de zona d'estacionament per a persona amb mobilitat reduïda amb pictograma en color blanc, amb pintura acrílica</t>
  </si>
  <si>
    <t xml:space="preserve">H622</t>
  </si>
  <si>
    <t xml:space="preserve">Pintat de delimitació de zona de càrrega de vehicle elèctric amb pictograma en color verd, amb pintura acrílica</t>
  </si>
  <si>
    <t xml:space="preserve">H623</t>
  </si>
  <si>
    <t xml:space="preserve">Pintat de delimitació de zona d'estacionament per a motocicletes en color blanc, amb pintura acrílica, amb triangles als extrems del conjunt si s'escau</t>
  </si>
  <si>
    <t xml:space="preserve">H624</t>
  </si>
  <si>
    <t xml:space="preserve">Senyalització de rectangle de delimitació d'estacionament per a motocicletes, amb lletres 'MOTOS', de llargària fins a 15m, en acrílic</t>
  </si>
  <si>
    <t xml:space="preserve">H625</t>
  </si>
  <si>
    <t xml:space="preserve">Pintat de símbol Vianant,  amb pintura acrílica,  color blanc</t>
  </si>
  <si>
    <t xml:space="preserve">H626</t>
  </si>
  <si>
    <t xml:space="preserve">Senyalització de superfície amb pintura acrílica de qualsevol color amb addició de partícules de vidre per augmentar el coeficient de fricció</t>
  </si>
  <si>
    <t xml:space="preserve">H627</t>
  </si>
  <si>
    <t xml:space="preserve">Pintat de línia de fins 15 cm d'amplada i fins 20 metres de longitud, de color groc, per contragual o prohibició de parar i estacionar.</t>
  </si>
  <si>
    <t xml:space="preserve">ALTRES MARQUES EN DOBLE COMPONENT</t>
  </si>
  <si>
    <t xml:space="preserve">H700</t>
  </si>
  <si>
    <t xml:space="preserve">Pintat de graelles de prohibit parar a la calçada en zona d'intersecció amb pintura de doble component groga amb aplicació a màquina  (amidament: àrea de la graella)</t>
  </si>
  <si>
    <t xml:space="preserve">H701</t>
  </si>
  <si>
    <t xml:space="preserve">Pintat de lletra de fins a 1,2 m de llargària, amb pintura de doble component de qualsevol color amb aplicació a màquina, amb addició de partícules de vidre</t>
  </si>
  <si>
    <t xml:space="preserve">H702</t>
  </si>
  <si>
    <t xml:space="preserve">Pintat de lletra de 1,6 m de llargària, amb pintura de doble component de qualsevol color amb aplicació a màquina, amb addició de partícules de vidre</t>
  </si>
  <si>
    <t xml:space="preserve">H703</t>
  </si>
  <si>
    <t xml:space="preserve">Pintat de fletxa senzilla de 2,5 m de llargària, amb pintura de doble component de qualsevol color amb aplicació a màquina amb addició de partícules de vidre per tal d'incrementar el coeficient de fricció</t>
  </si>
  <si>
    <t xml:space="preserve">H704</t>
  </si>
  <si>
    <t xml:space="preserve">Pintat de fletxa doble de 2,5 m de llargària, amb pintura de doble component de qualsevol color amb aplicació a màquina  amb addició de partícules de vidre per tal d'incrementar el coeficient de fricció</t>
  </si>
  <si>
    <t xml:space="preserve">H705</t>
  </si>
  <si>
    <t xml:space="preserve">Pintat de fletxa triple de 2,5 m de llargària, amb pintura de doble component de qualsevol color amb aplicació a màquina amb addició de partícules de vidre per tal d'incrementar el coeficient de fricció</t>
  </si>
  <si>
    <t xml:space="preserve">H706</t>
  </si>
  <si>
    <t xml:space="preserve">Pintat de fletxa senzilla de 5 m de llargària, amb pintura de doble component de qualsevol color amb aplicació a màquina amb addició de partícules de vidre per tal d'incrementar el coeficient de fricció</t>
  </si>
  <si>
    <t xml:space="preserve">H707</t>
  </si>
  <si>
    <t xml:space="preserve">Pintat de fletxa doble de 5 m de llargària, amb pintura de doble component de qualsevol color amb aplicació a màquina amb addició de partícules de vidre per tal d'incrementar el coeficient de fricció</t>
  </si>
  <si>
    <t xml:space="preserve">H708</t>
  </si>
  <si>
    <t xml:space="preserve">Pintat de fletxa de canvi obligatori de carril de 3 m de llargària, amb pintura de doble component de qualsevol color amb aplicació a màquina amb addició de partícules de vidre per tal d'incrementar el coeficient de fricció</t>
  </si>
  <si>
    <t xml:space="preserve">H709</t>
  </si>
  <si>
    <t xml:space="preserve">Pintat de símbol de Cediu el pas de 1,5 m de llargària, amb pintura de doble component de qualsevol color amb aplicació a màquina amb addició de partícules de vidre per tal d'incrementar el coeficient de fricció</t>
  </si>
  <si>
    <t xml:space="preserve">H710</t>
  </si>
  <si>
    <t xml:space="preserve">Pintat de símbol de Cediu el pas de 3,6 m de llargària, amb pintura de doble component de qualsevol color amb aplicació a màquina amb addició de partícules de vidre per tal d'incrementar el coeficient de fricció</t>
  </si>
  <si>
    <t xml:space="preserve">H711</t>
  </si>
  <si>
    <t xml:space="preserve">Pintat de símbol de Cediu el pas de 7,2 m de llargària, amb pintura de doble component de qualsevol color amb aplicació a màquina amb addició de partícules de vidre per tal d'incrementar el coeficient de fricció</t>
  </si>
  <si>
    <t xml:space="preserve">H712</t>
  </si>
  <si>
    <t xml:space="preserve">Pintat de símbol bicicleta, amb pintura de doble component amb aplicació a màquina amb addició de partícules de vidre per tal d'incrementar el coeficient de fricció</t>
  </si>
  <si>
    <t xml:space="preserve">H713</t>
  </si>
  <si>
    <t xml:space="preserve">Pintat de zones de confluència entre vianants i ciclistes (damer) amb pintura de doble component,  amb addició de partícules de vidre per incrementar el coeficient de fricció (amidament: àrea de la zona pintada)</t>
  </si>
  <si>
    <t xml:space="preserve">H714</t>
  </si>
  <si>
    <t xml:space="preserve">Pintat de superfícies amb pintura de doble component rugosa, de qualsevol color amb o sense símbols, amb aplicació manual a llana o sabatot</t>
  </si>
  <si>
    <t xml:space="preserve">H715</t>
  </si>
  <si>
    <t xml:space="preserve">Pintat de superfícies amb pintura de doble component, de qualsevol color amb o sense símbols, amb aplicació amb màquina  acabant amb una capa de partícules de vidre per tal d'incrementar el coeficient de fricció</t>
  </si>
  <si>
    <t xml:space="preserve">H716</t>
  </si>
  <si>
    <t xml:space="preserve">m </t>
  </si>
  <si>
    <t xml:space="preserve">Pintat de bandes transversal d'alerta amb pintura de dos components de qualsevol color, amb col·locació de pastilles de 3 files de pastilles de 10x5x1 cm. Executada in situ o prefabricada</t>
  </si>
  <si>
    <t xml:space="preserve">H717</t>
  </si>
  <si>
    <t xml:space="preserve">Senyalització mitjançant pintura doble component de la zona d'inici de carril Bus (marca M-7.6), de tamany 7x3,3 m</t>
  </si>
  <si>
    <t xml:space="preserve">MARQUES VIÀRIES PREFABRICADES</t>
  </si>
  <si>
    <t xml:space="preserve">H800</t>
  </si>
  <si>
    <t xml:space="preserve">Subministrament i col·locació mitjançant bufador de senyal termoplàstica, prefabricada, de 3 mm de gruix, amb esferes de vidre incorporades, triangular equilàter de màxim 150 cm de costat</t>
  </si>
  <si>
    <t xml:space="preserve">H801</t>
  </si>
  <si>
    <t xml:space="preserve">Subministrament i col·locació mitjançant bufador de senyal termoplàstica, prefabricada, de 3 mm de gruix, amb esferes de vidre incorporades, circular fins a 160 cm de diàmetre</t>
  </si>
  <si>
    <t xml:space="preserve">H802</t>
  </si>
  <si>
    <t xml:space="preserve">Subministrament i col·locació mitjançant bufador de senyal termoplàstica, prefabricada, de 3 mm de gruix, amb esferes de vidre incorporades,rectangular de mides màximes 120x200 cm</t>
  </si>
  <si>
    <t xml:space="preserve">ELIMINACIÓ DE MARQUES VIÀRIES</t>
  </si>
  <si>
    <t xml:space="preserve">HE100</t>
  </si>
  <si>
    <t xml:space="preserve">Eliminació de les marques viàries de ziga-zaga (CID, BUS, TAXIS…) mitjançant fressat, fins a 20 metres de zona de CID</t>
  </si>
  <si>
    <t xml:space="preserve">HE101</t>
  </si>
  <si>
    <t xml:space="preserve">Eliminació de les marques viàries de ziga-zaga (CID, BUS, TAXIS…) mitjançant pintura negre o gris fins a 20 metres de zona de CID</t>
  </si>
  <si>
    <t xml:space="preserve">HE102</t>
  </si>
  <si>
    <t xml:space="preserve">Eliminació de marques viàries amb pintura acrílica negra</t>
  </si>
  <si>
    <t xml:space="preserve">HE103</t>
  </si>
  <si>
    <t xml:space="preserve">Esborrat de marques viàries amb pintura negre de doble component</t>
  </si>
  <si>
    <t xml:space="preserve">HE104</t>
  </si>
  <si>
    <t xml:space="preserve">Eliminació de marques viàries mitjançant fressat (pintura acrilica)</t>
  </si>
  <si>
    <t xml:space="preserve">HE105</t>
  </si>
  <si>
    <t xml:space="preserve">Eliminació de marques viàries mitjançant fressat  (pintura dos components)</t>
  </si>
  <si>
    <t xml:space="preserve">ELEMENTS SENYALITZACIÓ GUALS I ESTACIONAMENTS RESERVATS s/ORDENANÇA</t>
  </si>
  <si>
    <t xml:space="preserve">O100</t>
  </si>
  <si>
    <t xml:space="preserve">Pintat de zona reservada per Gual o Estacionament Reservat segons ordenança municipal (color Groc), fins a 15 metres o fracció</t>
  </si>
  <si>
    <t xml:space="preserve">O101</t>
  </si>
  <si>
    <t xml:space="preserve">Placa (Gual o d'Estacionament reservat) 30x45 cm segons Ordenança Municipal, serigrafiada amb tintes per exterior, i fixada a la superfície</t>
  </si>
  <si>
    <t xml:space="preserve">O102</t>
  </si>
  <si>
    <t xml:space="preserve">Treure placa (Gual o Estacionament Reservat)</t>
  </si>
  <si>
    <t xml:space="preserve">O103</t>
  </si>
  <si>
    <t xml:space="preserve">Esborrat de gual o estacionament reservat fins a 15 metres mitjançant fressat</t>
  </si>
  <si>
    <t xml:space="preserve">BASE</t>
  </si>
  <si>
    <t xml:space="preserve">SUMA PEM</t>
  </si>
  <si>
    <t xml:space="preserve">DESPESES GENERALS</t>
  </si>
  <si>
    <t xml:space="preserve">BENEFICI INDUSTRIAL</t>
  </si>
  <si>
    <t xml:space="preserve">BASE IMP.</t>
  </si>
  <si>
    <t xml:space="preserve">IMPOST SOBRE EL VALOR AFEGIT</t>
  </si>
  <si>
    <t xml:space="preserve">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</si>
</sst>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\ [$€]_-;\-* #,##0.00\ [$€]_-;_-* \-??\ [$€]_-;_-@_-"/>
    <numFmt numFmtId="166" formatCode="#,##0.00&quot; €&quot;;\-#,##0.00&quot; €&quot;"/>
    <numFmt numFmtId="167" formatCode="_-* #,##0.00\ _P_t_s_-;\-* #,##0.00\ _P_t_s_-;_-* \-??\ _P_t_s_-;_-@_-"/>
    <numFmt numFmtId="168" formatCode="_-* #,##0\ _P_t_s_-;\-* #,##0\ _P_t_s_-;_-* \-??\ _P_t_s_-;_-@_-"/>
    <numFmt numFmtId="169" formatCode="_-* #,##0.00\ [$€-403]_-;\-* #,##0.00\ [$€-403]_-;_-* \-??\ [$€-403]_-;_-@_-"/>
    <numFmt numFmtId="170" formatCode="0.00\ %"/>
    <numFmt numFmtId="171" formatCode="_-* #,##0.0000\ _P_t_s_-;\-* #,##0.0000\ _P_t_s_-;_-* \-??\ _P_t_s_-;_-@_-"/>
    <numFmt numFmtId="172" formatCode="_-* #,##0.00\ _€_-;\-* #,##0.00\ _€_-;_-* \-??\ _€_-;_-@_-"/>
    <numFmt numFmtId="173" formatCode="_-* #,##0.00&quot; Pts&quot;_-;\-* #,##0.00&quot; Pts&quot;_-;_-* \-??&quot; Pts&quot;_-;_-@_-"/>
    <numFmt numFmtId="174" formatCode="0\ %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sz val="11"/>
      <color rgb="FF215968"/>
      <name val="Arial"/>
      <family val="2"/>
      <charset val="1"/>
    </font>
    <font>
      <b val="true"/>
      <sz val="11"/>
      <color rgb="FF17375E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21596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4" fillId="2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4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7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7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7" fillId="2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6" fillId="3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4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2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4" fillId="2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2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6" fillId="2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4" fillId="2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4" fillId="2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4" fillId="2" borderId="1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4" fontId="4" fillId="2" borderId="0" xfId="19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4" fontId="4" fillId="2" borderId="0" xf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4" fillId="2" borderId="0" xfId="19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7" fillId="2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4" fontId="4" fillId="2" borderId="0" xfId="19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7" fillId="2" borderId="3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2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21596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0"/>
  <sheetViews>
    <sheetView showFormulas="false" showGridLines="true" showRowColHeaders="true" showZeros="true" rightToLeft="false" tabSelected="true" showOutlineSymbols="true" defaultGridColor="true" view="normal" topLeftCell="D1" colorId="64" zoomScale="100" zoomScaleNormal="100" zoomScalePageLayoutView="100" workbookViewId="0">
      <pane xSplit="0" ySplit="8" topLeftCell="D160" activePane="bottomLeft" state="frozen"/>
      <selection pane="topLeft" activeCell="D1" activeCellId="0" sqref="D1"/>
      <selection pane="bottomLeft" activeCell="G170" activeCellId="0" sqref="G170"/>
    </sheetView>
  </sheetViews>
  <sheetFormatPr defaultColWidth="11.42578125" defaultRowHeight="14.25" zeroHeight="false" outlineLevelRow="0" outlineLevelCol="0"/>
  <cols>
    <col collapsed="false" customWidth="true" hidden="false" outlineLevel="0" max="1" min="1" style="1" width="2.57"/>
    <col collapsed="false" customWidth="true" hidden="false" outlineLevel="0" max="2" min="2" style="2" width="7.86"/>
    <col collapsed="false" customWidth="true" hidden="false" outlineLevel="0" max="3" min="3" style="2" width="7.15"/>
    <col collapsed="false" customWidth="true" hidden="false" outlineLevel="0" max="4" min="4" style="3" width="80.42"/>
    <col collapsed="false" customWidth="true" hidden="false" outlineLevel="0" max="5" min="5" style="4" width="14.57"/>
    <col collapsed="false" customWidth="true" hidden="false" outlineLevel="0" max="6" min="6" style="4" width="0.71"/>
    <col collapsed="false" customWidth="true" hidden="false" outlineLevel="0" max="7" min="7" style="5" width="14"/>
    <col collapsed="false" customWidth="true" hidden="false" outlineLevel="0" max="8" min="8" style="6" width="2.15"/>
    <col collapsed="false" customWidth="true" hidden="false" outlineLevel="0" max="9" min="9" style="7" width="14.57"/>
    <col collapsed="false" customWidth="true" hidden="false" outlineLevel="0" max="10" min="10" style="6" width="14.57"/>
    <col collapsed="false" customWidth="true" hidden="false" outlineLevel="0" max="11" min="11" style="7" width="20.72"/>
    <col collapsed="false" customWidth="true" hidden="false" outlineLevel="0" max="12" min="12" style="8" width="16.43"/>
    <col collapsed="false" customWidth="true" hidden="false" outlineLevel="0" max="13" min="13" style="9" width="1.14"/>
    <col collapsed="false" customWidth="true" hidden="false" outlineLevel="0" max="14" min="14" style="8" width="17.71"/>
    <col collapsed="false" customWidth="true" hidden="false" outlineLevel="0" max="15" min="15" style="9" width="17.57"/>
    <col collapsed="false" customWidth="true" hidden="false" outlineLevel="0" max="16" min="16" style="9" width="16.85"/>
    <col collapsed="false" customWidth="true" hidden="false" outlineLevel="0" max="17" min="17" style="9" width="8.86"/>
    <col collapsed="false" customWidth="true" hidden="false" outlineLevel="0" max="18" min="18" style="1" width="12.57"/>
    <col collapsed="false" customWidth="false" hidden="false" outlineLevel="0" max="16384" min="19" style="1" width="11.43"/>
  </cols>
  <sheetData>
    <row r="1" customFormat="false" ht="15" hidden="false" customHeight="false" outlineLevel="0" collapsed="false"/>
    <row r="2" customFormat="false" ht="23.85" hidden="false" customHeight="true" outlineLevel="0" collapsed="false">
      <c r="D2" s="10" t="s">
        <v>0</v>
      </c>
      <c r="E2" s="11"/>
      <c r="F2" s="11"/>
      <c r="G2" s="11"/>
      <c r="H2" s="11"/>
      <c r="I2" s="11"/>
      <c r="J2" s="11"/>
      <c r="K2" s="12" t="s">
        <v>1</v>
      </c>
      <c r="L2" s="11"/>
      <c r="M2" s="11"/>
      <c r="N2" s="11"/>
    </row>
    <row r="3" customFormat="false" ht="7.45" hidden="false" customHeight="true" outlineLevel="0" collapsed="false">
      <c r="D3" s="13"/>
      <c r="K3" s="12"/>
    </row>
    <row r="4" customFormat="false" ht="21.6" hidden="false" customHeight="true" outlineLevel="0" collapsed="false">
      <c r="B4" s="14"/>
      <c r="C4" s="14"/>
      <c r="D4" s="10" t="s">
        <v>2</v>
      </c>
      <c r="E4" s="11"/>
      <c r="F4" s="11"/>
      <c r="G4" s="11"/>
      <c r="H4" s="11"/>
      <c r="I4" s="11"/>
      <c r="J4" s="11"/>
      <c r="K4" s="15" t="s">
        <v>3</v>
      </c>
      <c r="L4" s="11"/>
      <c r="M4" s="11"/>
      <c r="N4" s="11"/>
    </row>
    <row r="5" customFormat="false" ht="7.45" hidden="false" customHeight="true" outlineLevel="0" collapsed="false"/>
    <row r="6" customFormat="false" ht="14.15" hidden="false" customHeight="true" outlineLevel="0" collapsed="false">
      <c r="D6" s="16" t="s">
        <v>4</v>
      </c>
      <c r="E6" s="11"/>
      <c r="F6" s="11"/>
      <c r="G6" s="11"/>
      <c r="H6" s="11"/>
      <c r="I6" s="11"/>
      <c r="J6" s="11"/>
      <c r="K6" s="12" t="s">
        <v>5</v>
      </c>
      <c r="L6" s="12"/>
      <c r="M6" s="12"/>
      <c r="N6" s="12"/>
    </row>
    <row r="7" customFormat="false" ht="19.4" hidden="false" customHeight="true" outlineLevel="0" collapsed="false">
      <c r="D7" s="17" t="s">
        <v>6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customFormat="false" ht="26.85" hidden="false" customHeight="false" outlineLevel="0" collapsed="false">
      <c r="D8" s="18" t="s">
        <v>7</v>
      </c>
      <c r="E8" s="19" t="s">
        <v>8</v>
      </c>
      <c r="F8" s="19"/>
      <c r="G8" s="20" t="s">
        <v>9</v>
      </c>
      <c r="H8" s="21"/>
      <c r="I8" s="21" t="s">
        <v>10</v>
      </c>
      <c r="J8" s="21"/>
      <c r="K8" s="22"/>
      <c r="L8" s="23" t="s">
        <v>11</v>
      </c>
      <c r="M8" s="24"/>
      <c r="N8" s="21" t="s">
        <v>10</v>
      </c>
      <c r="O8" s="24"/>
      <c r="P8" s="24"/>
    </row>
    <row r="9" customFormat="false" ht="15" hidden="false" customHeight="false" outlineLevel="0" collapsed="false">
      <c r="A9" s="15"/>
      <c r="D9" s="25"/>
      <c r="E9" s="26"/>
      <c r="F9" s="26"/>
      <c r="G9" s="27"/>
      <c r="H9" s="28"/>
      <c r="I9" s="22"/>
      <c r="J9" s="28"/>
      <c r="K9" s="22"/>
      <c r="L9" s="29"/>
      <c r="M9" s="30"/>
      <c r="N9" s="29"/>
      <c r="O9" s="30"/>
      <c r="P9" s="31"/>
      <c r="Q9" s="30"/>
      <c r="R9" s="15"/>
      <c r="S9" s="15"/>
    </row>
    <row r="10" customFormat="false" ht="13.5" hidden="false" customHeight="true" outlineLevel="0" collapsed="false">
      <c r="A10" s="15"/>
      <c r="B10" s="32" t="s">
        <v>12</v>
      </c>
      <c r="C10" s="32"/>
      <c r="D10" s="32"/>
      <c r="E10" s="26"/>
      <c r="F10" s="26"/>
      <c r="G10" s="27"/>
      <c r="H10" s="28"/>
      <c r="I10" s="15"/>
      <c r="J10" s="28"/>
      <c r="K10" s="28"/>
      <c r="L10" s="29"/>
      <c r="M10" s="30"/>
      <c r="N10" s="29"/>
      <c r="O10" s="33"/>
      <c r="P10" s="31"/>
      <c r="Q10" s="30"/>
      <c r="R10" s="15"/>
      <c r="S10" s="15"/>
    </row>
    <row r="11" customFormat="false" ht="15.75" hidden="false" customHeight="true" outlineLevel="0" collapsed="false">
      <c r="B11" s="34" t="s">
        <v>13</v>
      </c>
      <c r="C11" s="34" t="s">
        <v>14</v>
      </c>
      <c r="D11" s="35" t="s">
        <v>15</v>
      </c>
      <c r="E11" s="36" t="n">
        <v>57.01</v>
      </c>
      <c r="F11" s="37"/>
      <c r="G11" s="38" t="n">
        <v>25</v>
      </c>
      <c r="I11" s="7" t="n">
        <f aca="false">E11*G11</f>
        <v>1425.25</v>
      </c>
      <c r="K11" s="28"/>
      <c r="L11" s="39"/>
      <c r="N11" s="7" t="n">
        <f aca="false">G11*ROUND(L11,2)</f>
        <v>0</v>
      </c>
      <c r="O11" s="40"/>
      <c r="P11" s="41"/>
      <c r="S11" s="42"/>
    </row>
    <row r="12" s="15" customFormat="true" ht="15.75" hidden="false" customHeight="true" outlineLevel="0" collapsed="false">
      <c r="A12" s="1"/>
      <c r="B12" s="43" t="s">
        <v>16</v>
      </c>
      <c r="C12" s="43" t="s">
        <v>14</v>
      </c>
      <c r="D12" s="44" t="s">
        <v>17</v>
      </c>
      <c r="E12" s="36" t="n">
        <v>68.49</v>
      </c>
      <c r="F12" s="37"/>
      <c r="G12" s="38" t="n">
        <v>10</v>
      </c>
      <c r="H12" s="6"/>
      <c r="I12" s="7" t="n">
        <f aca="false">E12*G12</f>
        <v>684.9</v>
      </c>
      <c r="J12" s="6"/>
      <c r="K12" s="28"/>
      <c r="L12" s="39"/>
      <c r="M12" s="9"/>
      <c r="N12" s="7" t="n">
        <f aca="false">G12*ROUND(L12,2)</f>
        <v>0</v>
      </c>
      <c r="O12" s="9"/>
      <c r="P12" s="9"/>
      <c r="Q12" s="9"/>
      <c r="R12" s="1"/>
      <c r="S12" s="42"/>
    </row>
    <row r="13" s="15" customFormat="true" ht="15.75" hidden="false" customHeight="true" outlineLevel="0" collapsed="false">
      <c r="A13" s="1"/>
      <c r="B13" s="34" t="s">
        <v>18</v>
      </c>
      <c r="C13" s="43" t="s">
        <v>14</v>
      </c>
      <c r="D13" s="44" t="s">
        <v>19</v>
      </c>
      <c r="E13" s="36" t="n">
        <v>73.3</v>
      </c>
      <c r="F13" s="37"/>
      <c r="G13" s="38" t="n">
        <v>2</v>
      </c>
      <c r="H13" s="6"/>
      <c r="I13" s="7" t="n">
        <f aca="false">E13*G13</f>
        <v>146.6</v>
      </c>
      <c r="J13" s="6"/>
      <c r="K13" s="28"/>
      <c r="L13" s="39"/>
      <c r="M13" s="9"/>
      <c r="N13" s="7" t="n">
        <f aca="false">G13*ROUND(L13,2)</f>
        <v>0</v>
      </c>
      <c r="O13" s="9"/>
      <c r="P13" s="9"/>
      <c r="Q13" s="9"/>
      <c r="R13" s="1"/>
      <c r="S13" s="42"/>
    </row>
    <row r="14" customFormat="false" ht="15.75" hidden="false" customHeight="true" outlineLevel="0" collapsed="false">
      <c r="B14" s="43" t="s">
        <v>20</v>
      </c>
      <c r="C14" s="43" t="s">
        <v>14</v>
      </c>
      <c r="D14" s="44" t="s">
        <v>21</v>
      </c>
      <c r="E14" s="36" t="n">
        <v>88.06</v>
      </c>
      <c r="F14" s="37"/>
      <c r="G14" s="38" t="n">
        <v>4</v>
      </c>
      <c r="I14" s="7" t="n">
        <f aca="false">E14*G14</f>
        <v>352.24</v>
      </c>
      <c r="K14" s="28"/>
      <c r="L14" s="39"/>
      <c r="N14" s="7" t="n">
        <f aca="false">G14*ROUND(L14,2)</f>
        <v>0</v>
      </c>
      <c r="S14" s="42"/>
    </row>
    <row r="15" customFormat="false" ht="15.75" hidden="false" customHeight="true" outlineLevel="0" collapsed="false">
      <c r="B15" s="34" t="s">
        <v>22</v>
      </c>
      <c r="C15" s="43" t="s">
        <v>14</v>
      </c>
      <c r="D15" s="44" t="s">
        <v>23</v>
      </c>
      <c r="E15" s="36" t="n">
        <v>99.44</v>
      </c>
      <c r="F15" s="37"/>
      <c r="G15" s="38" t="n">
        <v>30</v>
      </c>
      <c r="I15" s="7" t="n">
        <f aca="false">E15*G15</f>
        <v>2983.2</v>
      </c>
      <c r="K15" s="28"/>
      <c r="L15" s="39"/>
      <c r="N15" s="7" t="n">
        <f aca="false">G15*ROUND(L15,2)</f>
        <v>0</v>
      </c>
      <c r="S15" s="42"/>
    </row>
    <row r="16" customFormat="false" ht="15.75" hidden="false" customHeight="true" outlineLevel="0" collapsed="false">
      <c r="B16" s="43" t="s">
        <v>24</v>
      </c>
      <c r="C16" s="43" t="s">
        <v>14</v>
      </c>
      <c r="D16" s="44" t="s">
        <v>25</v>
      </c>
      <c r="E16" s="36" t="n">
        <v>144.65</v>
      </c>
      <c r="F16" s="37"/>
      <c r="G16" s="38" t="n">
        <v>2</v>
      </c>
      <c r="I16" s="7" t="n">
        <f aca="false">E16*G16</f>
        <v>289.3</v>
      </c>
      <c r="K16" s="28"/>
      <c r="L16" s="39"/>
      <c r="N16" s="7" t="n">
        <f aca="false">G16*ROUND(L16,2)</f>
        <v>0</v>
      </c>
      <c r="S16" s="42"/>
    </row>
    <row r="17" customFormat="false" ht="15.75" hidden="false" customHeight="true" outlineLevel="0" collapsed="false">
      <c r="B17" s="34" t="s">
        <v>26</v>
      </c>
      <c r="C17" s="43" t="s">
        <v>14</v>
      </c>
      <c r="D17" s="44" t="s">
        <v>27</v>
      </c>
      <c r="E17" s="36" t="n">
        <v>62.48</v>
      </c>
      <c r="F17" s="37"/>
      <c r="G17" s="38" t="n">
        <v>50</v>
      </c>
      <c r="I17" s="7" t="n">
        <f aca="false">E17*G17</f>
        <v>3124</v>
      </c>
      <c r="K17" s="28"/>
      <c r="L17" s="39"/>
      <c r="N17" s="7" t="n">
        <f aca="false">G17*ROUND(L17,2)</f>
        <v>0</v>
      </c>
      <c r="S17" s="42"/>
    </row>
    <row r="18" customFormat="false" ht="15.75" hidden="false" customHeight="true" outlineLevel="0" collapsed="false">
      <c r="B18" s="43" t="s">
        <v>28</v>
      </c>
      <c r="C18" s="43" t="s">
        <v>14</v>
      </c>
      <c r="D18" s="44" t="s">
        <v>29</v>
      </c>
      <c r="E18" s="36" t="n">
        <v>74.28</v>
      </c>
      <c r="F18" s="37"/>
      <c r="G18" s="38" t="n">
        <v>120</v>
      </c>
      <c r="I18" s="7" t="n">
        <f aca="false">E18*G18</f>
        <v>8913.6</v>
      </c>
      <c r="K18" s="28"/>
      <c r="L18" s="39"/>
      <c r="N18" s="7" t="n">
        <f aca="false">G18*ROUND(L18,2)</f>
        <v>0</v>
      </c>
      <c r="S18" s="42"/>
    </row>
    <row r="19" customFormat="false" ht="15.75" hidden="false" customHeight="true" outlineLevel="0" collapsed="false">
      <c r="B19" s="34" t="s">
        <v>30</v>
      </c>
      <c r="C19" s="43" t="s">
        <v>14</v>
      </c>
      <c r="D19" s="44" t="s">
        <v>31</v>
      </c>
      <c r="E19" s="36" t="n">
        <v>105.86</v>
      </c>
      <c r="F19" s="37"/>
      <c r="G19" s="38" t="n">
        <v>2</v>
      </c>
      <c r="I19" s="7" t="n">
        <f aca="false">E19*G19</f>
        <v>211.72</v>
      </c>
      <c r="K19" s="28"/>
      <c r="L19" s="39"/>
      <c r="N19" s="7" t="n">
        <f aca="false">G19*ROUND(L19,2)</f>
        <v>0</v>
      </c>
      <c r="S19" s="42"/>
    </row>
    <row r="20" customFormat="false" ht="15.75" hidden="false" customHeight="true" outlineLevel="0" collapsed="false">
      <c r="B20" s="43" t="s">
        <v>32</v>
      </c>
      <c r="C20" s="43" t="s">
        <v>14</v>
      </c>
      <c r="D20" s="44" t="s">
        <v>33</v>
      </c>
      <c r="E20" s="36" t="n">
        <v>143.11</v>
      </c>
      <c r="F20" s="37"/>
      <c r="G20" s="38" t="n">
        <v>3</v>
      </c>
      <c r="I20" s="7" t="n">
        <f aca="false">E20*G20</f>
        <v>429.33</v>
      </c>
      <c r="K20" s="28"/>
      <c r="L20" s="39"/>
      <c r="N20" s="7" t="n">
        <f aca="false">G20*ROUND(L20,2)</f>
        <v>0</v>
      </c>
      <c r="S20" s="42"/>
    </row>
    <row r="21" customFormat="false" ht="15.75" hidden="false" customHeight="true" outlineLevel="0" collapsed="false">
      <c r="B21" s="34" t="s">
        <v>34</v>
      </c>
      <c r="C21" s="43" t="s">
        <v>14</v>
      </c>
      <c r="D21" s="44" t="s">
        <v>35</v>
      </c>
      <c r="E21" s="36" t="n">
        <v>66.89</v>
      </c>
      <c r="F21" s="37"/>
      <c r="G21" s="38" t="n">
        <v>18</v>
      </c>
      <c r="I21" s="7" t="n">
        <f aca="false">E21*G21</f>
        <v>1204.02</v>
      </c>
      <c r="K21" s="28"/>
      <c r="L21" s="39"/>
      <c r="N21" s="7" t="n">
        <f aca="false">G21*ROUND(L21,2)</f>
        <v>0</v>
      </c>
      <c r="S21" s="42"/>
    </row>
    <row r="22" customFormat="false" ht="15.75" hidden="false" customHeight="true" outlineLevel="0" collapsed="false">
      <c r="B22" s="43" t="s">
        <v>36</v>
      </c>
      <c r="C22" s="43" t="s">
        <v>14</v>
      </c>
      <c r="D22" s="44" t="s">
        <v>37</v>
      </c>
      <c r="E22" s="36" t="n">
        <v>82.79</v>
      </c>
      <c r="F22" s="37"/>
      <c r="G22" s="38" t="n">
        <v>22</v>
      </c>
      <c r="I22" s="7" t="n">
        <f aca="false">E22*G22</f>
        <v>1821.38</v>
      </c>
      <c r="K22" s="28"/>
      <c r="L22" s="39"/>
      <c r="N22" s="7" t="n">
        <f aca="false">G22*ROUND(L22,2)</f>
        <v>0</v>
      </c>
      <c r="S22" s="42"/>
    </row>
    <row r="23" customFormat="false" ht="15.75" hidden="false" customHeight="true" outlineLevel="0" collapsed="false">
      <c r="B23" s="34" t="s">
        <v>38</v>
      </c>
      <c r="C23" s="43" t="s">
        <v>14</v>
      </c>
      <c r="D23" s="44" t="s">
        <v>39</v>
      </c>
      <c r="E23" s="36" t="n">
        <v>118.36</v>
      </c>
      <c r="F23" s="37"/>
      <c r="G23" s="38" t="n">
        <v>2</v>
      </c>
      <c r="I23" s="7" t="n">
        <f aca="false">E23*G23</f>
        <v>236.72</v>
      </c>
      <c r="K23" s="28"/>
      <c r="L23" s="39"/>
      <c r="N23" s="7" t="n">
        <f aca="false">G23*ROUND(L23,2)</f>
        <v>0</v>
      </c>
      <c r="S23" s="42"/>
    </row>
    <row r="24" customFormat="false" ht="15.75" hidden="false" customHeight="true" outlineLevel="0" collapsed="false">
      <c r="B24" s="43" t="s">
        <v>40</v>
      </c>
      <c r="C24" s="43" t="s">
        <v>14</v>
      </c>
      <c r="D24" s="44" t="s">
        <v>41</v>
      </c>
      <c r="E24" s="36" t="n">
        <v>151.16</v>
      </c>
      <c r="F24" s="37"/>
      <c r="G24" s="38" t="n">
        <v>2</v>
      </c>
      <c r="I24" s="7" t="n">
        <f aca="false">E24*G24</f>
        <v>302.32</v>
      </c>
      <c r="K24" s="28"/>
      <c r="L24" s="39"/>
      <c r="N24" s="7" t="n">
        <f aca="false">G24*ROUND(L24,2)</f>
        <v>0</v>
      </c>
      <c r="S24" s="42"/>
    </row>
    <row r="25" customFormat="false" ht="15.75" hidden="false" customHeight="true" outlineLevel="0" collapsed="false">
      <c r="B25" s="34" t="s">
        <v>42</v>
      </c>
      <c r="C25" s="43" t="s">
        <v>14</v>
      </c>
      <c r="D25" s="44" t="s">
        <v>43</v>
      </c>
      <c r="E25" s="36" t="n">
        <v>62.65</v>
      </c>
      <c r="F25" s="37"/>
      <c r="G25" s="38" t="n">
        <v>20</v>
      </c>
      <c r="I25" s="7" t="n">
        <f aca="false">E25*G25</f>
        <v>1253</v>
      </c>
      <c r="K25" s="28"/>
      <c r="L25" s="39"/>
      <c r="N25" s="7" t="n">
        <f aca="false">G25*ROUND(L25,2)</f>
        <v>0</v>
      </c>
      <c r="S25" s="42"/>
    </row>
    <row r="26" customFormat="false" ht="15.75" hidden="false" customHeight="true" outlineLevel="0" collapsed="false">
      <c r="B26" s="43" t="s">
        <v>44</v>
      </c>
      <c r="C26" s="43" t="s">
        <v>14</v>
      </c>
      <c r="D26" s="44" t="s">
        <v>45</v>
      </c>
      <c r="E26" s="36" t="n">
        <v>77.37</v>
      </c>
      <c r="F26" s="37"/>
      <c r="G26" s="38" t="n">
        <v>5</v>
      </c>
      <c r="I26" s="7" t="n">
        <f aca="false">E26*G26</f>
        <v>386.85</v>
      </c>
      <c r="K26" s="28"/>
      <c r="L26" s="39"/>
      <c r="N26" s="7" t="n">
        <f aca="false">G26*ROUND(L26,2)</f>
        <v>0</v>
      </c>
      <c r="S26" s="42"/>
    </row>
    <row r="27" customFormat="false" ht="15.75" hidden="false" customHeight="true" outlineLevel="0" collapsed="false">
      <c r="B27" s="34" t="s">
        <v>46</v>
      </c>
      <c r="C27" s="43" t="s">
        <v>14</v>
      </c>
      <c r="D27" s="44" t="s">
        <v>47</v>
      </c>
      <c r="E27" s="36" t="n">
        <v>94.52</v>
      </c>
      <c r="F27" s="37"/>
      <c r="G27" s="38" t="n">
        <v>25</v>
      </c>
      <c r="I27" s="7" t="n">
        <f aca="false">E27*G27</f>
        <v>2363</v>
      </c>
      <c r="K27" s="28"/>
      <c r="L27" s="39"/>
      <c r="N27" s="7" t="n">
        <f aca="false">G27*ROUND(L27,2)</f>
        <v>0</v>
      </c>
      <c r="S27" s="42"/>
    </row>
    <row r="28" customFormat="false" ht="15.75" hidden="false" customHeight="true" outlineLevel="0" collapsed="false">
      <c r="B28" s="43" t="s">
        <v>48</v>
      </c>
      <c r="C28" s="43" t="s">
        <v>14</v>
      </c>
      <c r="D28" s="44" t="s">
        <v>49</v>
      </c>
      <c r="E28" s="36" t="n">
        <v>124.2</v>
      </c>
      <c r="F28" s="37"/>
      <c r="G28" s="38" t="n">
        <v>2</v>
      </c>
      <c r="I28" s="7" t="n">
        <f aca="false">E28*G28</f>
        <v>248.4</v>
      </c>
      <c r="K28" s="28"/>
      <c r="L28" s="39"/>
      <c r="N28" s="7" t="n">
        <f aca="false">G28*ROUND(L28,2)</f>
        <v>0</v>
      </c>
      <c r="S28" s="42"/>
    </row>
    <row r="29" customFormat="false" ht="15.75" hidden="false" customHeight="true" outlineLevel="0" collapsed="false">
      <c r="B29" s="34" t="s">
        <v>50</v>
      </c>
      <c r="C29" s="43" t="s">
        <v>14</v>
      </c>
      <c r="D29" s="44" t="s">
        <v>51</v>
      </c>
      <c r="E29" s="36" t="n">
        <v>227.1</v>
      </c>
      <c r="F29" s="37"/>
      <c r="G29" s="38" t="n">
        <v>2</v>
      </c>
      <c r="I29" s="7" t="n">
        <f aca="false">E29*G29</f>
        <v>454.2</v>
      </c>
      <c r="K29" s="28"/>
      <c r="L29" s="39"/>
      <c r="N29" s="7" t="n">
        <f aca="false">G29*ROUND(L29,2)</f>
        <v>0</v>
      </c>
      <c r="S29" s="42"/>
    </row>
    <row r="30" customFormat="false" ht="15.75" hidden="false" customHeight="true" outlineLevel="0" collapsed="false">
      <c r="B30" s="43" t="s">
        <v>52</v>
      </c>
      <c r="C30" s="45" t="s">
        <v>14</v>
      </c>
      <c r="D30" s="46" t="s">
        <v>53</v>
      </c>
      <c r="E30" s="36" t="n">
        <v>287.2</v>
      </c>
      <c r="F30" s="37"/>
      <c r="G30" s="38" t="n">
        <v>14</v>
      </c>
      <c r="I30" s="7" t="n">
        <f aca="false">E30*G30</f>
        <v>4020.8</v>
      </c>
      <c r="K30" s="28"/>
      <c r="L30" s="39"/>
      <c r="N30" s="7" t="n">
        <f aca="false">G30*ROUND(L30,2)</f>
        <v>0</v>
      </c>
      <c r="S30" s="42"/>
    </row>
    <row r="31" customFormat="false" ht="15.75" hidden="false" customHeight="true" outlineLevel="0" collapsed="false">
      <c r="B31" s="34" t="s">
        <v>54</v>
      </c>
      <c r="C31" s="43" t="s">
        <v>55</v>
      </c>
      <c r="D31" s="44" t="s">
        <v>56</v>
      </c>
      <c r="E31" s="36" t="n">
        <v>290</v>
      </c>
      <c r="F31" s="37"/>
      <c r="G31" s="38" t="n">
        <v>10</v>
      </c>
      <c r="I31" s="7" t="n">
        <f aca="false">E31*G31</f>
        <v>2900</v>
      </c>
      <c r="K31" s="28"/>
      <c r="L31" s="39"/>
      <c r="N31" s="7" t="n">
        <f aca="false">G31*ROUND(L31,2)</f>
        <v>0</v>
      </c>
      <c r="S31" s="42"/>
    </row>
    <row r="32" customFormat="false" ht="13.5" hidden="false" customHeight="false" outlineLevel="0" collapsed="false">
      <c r="E32" s="37"/>
      <c r="F32" s="37"/>
      <c r="G32" s="38"/>
      <c r="K32" s="28"/>
      <c r="N32" s="7"/>
      <c r="S32" s="42"/>
    </row>
    <row r="33" customFormat="false" ht="13.5" hidden="false" customHeight="true" outlineLevel="0" collapsed="false">
      <c r="B33" s="32" t="s">
        <v>57</v>
      </c>
      <c r="C33" s="32"/>
      <c r="D33" s="32"/>
      <c r="E33" s="37"/>
      <c r="F33" s="37"/>
      <c r="G33" s="38"/>
      <c r="I33" s="1"/>
      <c r="K33" s="28"/>
      <c r="N33" s="7"/>
      <c r="S33" s="42"/>
    </row>
    <row r="34" customFormat="false" ht="17.25" hidden="false" customHeight="true" outlineLevel="0" collapsed="false">
      <c r="B34" s="34" t="s">
        <v>58</v>
      </c>
      <c r="C34" s="34" t="s">
        <v>14</v>
      </c>
      <c r="D34" s="47" t="s">
        <v>59</v>
      </c>
      <c r="E34" s="36" t="n">
        <v>18.14</v>
      </c>
      <c r="F34" s="37"/>
      <c r="G34" s="38" t="n">
        <v>2</v>
      </c>
      <c r="I34" s="7" t="n">
        <f aca="false">E34*G34</f>
        <v>36.28</v>
      </c>
      <c r="K34" s="28"/>
      <c r="L34" s="39"/>
      <c r="N34" s="7" t="n">
        <f aca="false">G34*ROUND(L34,2)</f>
        <v>0</v>
      </c>
      <c r="O34" s="48"/>
      <c r="S34" s="42"/>
    </row>
    <row r="35" customFormat="false" ht="17.25" hidden="false" customHeight="true" outlineLevel="0" collapsed="false">
      <c r="B35" s="43" t="s">
        <v>60</v>
      </c>
      <c r="C35" s="43" t="s">
        <v>14</v>
      </c>
      <c r="D35" s="49" t="s">
        <v>61</v>
      </c>
      <c r="E35" s="50" t="n">
        <v>26.7</v>
      </c>
      <c r="F35" s="37"/>
      <c r="G35" s="38" t="n">
        <v>2</v>
      </c>
      <c r="I35" s="7" t="n">
        <f aca="false">E35*G35</f>
        <v>53.4</v>
      </c>
      <c r="K35" s="28"/>
      <c r="L35" s="39"/>
      <c r="N35" s="7" t="n">
        <f aca="false">G35*ROUND(L35,2)</f>
        <v>0</v>
      </c>
      <c r="O35" s="48"/>
      <c r="S35" s="42"/>
    </row>
    <row r="36" customFormat="false" ht="17.25" hidden="false" customHeight="true" outlineLevel="0" collapsed="false">
      <c r="B36" s="34" t="s">
        <v>62</v>
      </c>
      <c r="C36" s="43" t="s">
        <v>14</v>
      </c>
      <c r="D36" s="49" t="s">
        <v>63</v>
      </c>
      <c r="E36" s="50" t="n">
        <v>26.53</v>
      </c>
      <c r="F36" s="37"/>
      <c r="G36" s="38" t="n">
        <v>15</v>
      </c>
      <c r="I36" s="7" t="n">
        <f aca="false">E36*G36</f>
        <v>397.95</v>
      </c>
      <c r="K36" s="28"/>
      <c r="L36" s="39"/>
      <c r="N36" s="7" t="n">
        <f aca="false">G36*ROUND(L36,2)</f>
        <v>0</v>
      </c>
      <c r="O36" s="48"/>
      <c r="S36" s="42"/>
    </row>
    <row r="37" customFormat="false" ht="17.25" hidden="false" customHeight="true" outlineLevel="0" collapsed="false">
      <c r="B37" s="43" t="s">
        <v>64</v>
      </c>
      <c r="C37" s="43" t="s">
        <v>14</v>
      </c>
      <c r="D37" s="49" t="s">
        <v>65</v>
      </c>
      <c r="E37" s="50" t="n">
        <v>26.89</v>
      </c>
      <c r="F37" s="37"/>
      <c r="G37" s="38" t="n">
        <v>2</v>
      </c>
      <c r="I37" s="7" t="n">
        <f aca="false">E37*G37</f>
        <v>53.78</v>
      </c>
      <c r="K37" s="28"/>
      <c r="L37" s="39"/>
      <c r="N37" s="7" t="n">
        <f aca="false">G37*ROUND(L37,2)</f>
        <v>0</v>
      </c>
      <c r="O37" s="48"/>
      <c r="S37" s="42"/>
    </row>
    <row r="38" customFormat="false" ht="17.25" hidden="false" customHeight="true" outlineLevel="0" collapsed="false">
      <c r="B38" s="34" t="s">
        <v>66</v>
      </c>
      <c r="C38" s="43" t="s">
        <v>14</v>
      </c>
      <c r="D38" s="49" t="s">
        <v>67</v>
      </c>
      <c r="E38" s="50" t="n">
        <v>36.35</v>
      </c>
      <c r="F38" s="37"/>
      <c r="G38" s="38" t="n">
        <v>2</v>
      </c>
      <c r="I38" s="7" t="n">
        <f aca="false">E38*G38</f>
        <v>72.7</v>
      </c>
      <c r="K38" s="28"/>
      <c r="L38" s="39"/>
      <c r="N38" s="7" t="n">
        <f aca="false">G38*ROUND(L38,2)</f>
        <v>0</v>
      </c>
      <c r="O38" s="48"/>
      <c r="S38" s="42"/>
    </row>
    <row r="39" customFormat="false" ht="17.25" hidden="false" customHeight="true" outlineLevel="0" collapsed="false">
      <c r="B39" s="43" t="s">
        <v>68</v>
      </c>
      <c r="C39" s="43" t="s">
        <v>14</v>
      </c>
      <c r="D39" s="49" t="s">
        <v>69</v>
      </c>
      <c r="E39" s="50" t="n">
        <v>37.1</v>
      </c>
      <c r="F39" s="37"/>
      <c r="G39" s="38" t="n">
        <v>80</v>
      </c>
      <c r="I39" s="7" t="n">
        <f aca="false">E39*G39</f>
        <v>2968</v>
      </c>
      <c r="K39" s="28"/>
      <c r="L39" s="39"/>
      <c r="N39" s="7" t="n">
        <f aca="false">G39*ROUND(L39,2)</f>
        <v>0</v>
      </c>
      <c r="O39" s="48"/>
      <c r="S39" s="42"/>
    </row>
    <row r="40" customFormat="false" ht="17.25" hidden="false" customHeight="true" outlineLevel="0" collapsed="false">
      <c r="B40" s="34" t="s">
        <v>70</v>
      </c>
      <c r="C40" s="43" t="s">
        <v>14</v>
      </c>
      <c r="D40" s="49" t="s">
        <v>71</v>
      </c>
      <c r="E40" s="50" t="n">
        <v>40.91</v>
      </c>
      <c r="F40" s="37"/>
      <c r="G40" s="38" t="n">
        <v>5</v>
      </c>
      <c r="I40" s="7" t="n">
        <f aca="false">E40*G40</f>
        <v>204.55</v>
      </c>
      <c r="K40" s="28"/>
      <c r="L40" s="39"/>
      <c r="N40" s="7" t="n">
        <f aca="false">G40*ROUND(L40,2)</f>
        <v>0</v>
      </c>
      <c r="O40" s="48"/>
      <c r="S40" s="42"/>
    </row>
    <row r="41" customFormat="false" ht="17.25" hidden="false" customHeight="true" outlineLevel="0" collapsed="false">
      <c r="B41" s="43" t="s">
        <v>72</v>
      </c>
      <c r="C41" s="43" t="s">
        <v>14</v>
      </c>
      <c r="D41" s="49" t="s">
        <v>73</v>
      </c>
      <c r="E41" s="50" t="n">
        <v>42</v>
      </c>
      <c r="F41" s="37"/>
      <c r="G41" s="38" t="n">
        <v>15</v>
      </c>
      <c r="I41" s="7" t="n">
        <f aca="false">E41*G41</f>
        <v>630</v>
      </c>
      <c r="K41" s="28"/>
      <c r="L41" s="39"/>
      <c r="N41" s="7" t="n">
        <f aca="false">G41*ROUND(L41,2)</f>
        <v>0</v>
      </c>
      <c r="O41" s="48"/>
      <c r="S41" s="42"/>
    </row>
    <row r="42" s="1" customFormat="true" ht="13.5" hidden="false" customHeight="false" outlineLevel="0" collapsed="false">
      <c r="B42" s="51"/>
      <c r="C42" s="51"/>
      <c r="E42" s="52"/>
      <c r="F42" s="52"/>
      <c r="G42" s="38"/>
      <c r="I42" s="52"/>
      <c r="K42" s="28"/>
      <c r="L42" s="52"/>
      <c r="N42" s="7"/>
      <c r="S42" s="42"/>
    </row>
    <row r="43" customFormat="false" ht="13.5" hidden="false" customHeight="true" outlineLevel="0" collapsed="false">
      <c r="B43" s="32" t="s">
        <v>74</v>
      </c>
      <c r="C43" s="32"/>
      <c r="D43" s="32"/>
      <c r="G43" s="38"/>
      <c r="I43" s="1"/>
      <c r="K43" s="28"/>
      <c r="N43" s="7"/>
      <c r="S43" s="42"/>
    </row>
    <row r="44" s="1" customFormat="true" ht="15" hidden="false" customHeight="true" outlineLevel="0" collapsed="false">
      <c r="B44" s="53" t="s">
        <v>75</v>
      </c>
      <c r="C44" s="53" t="s">
        <v>14</v>
      </c>
      <c r="D44" s="54" t="s">
        <v>76</v>
      </c>
      <c r="E44" s="55" t="n">
        <v>79.6</v>
      </c>
      <c r="F44" s="56"/>
      <c r="G44" s="38" t="n">
        <v>3</v>
      </c>
      <c r="I44" s="7" t="n">
        <f aca="false">E44*G44</f>
        <v>238.8</v>
      </c>
      <c r="K44" s="28"/>
      <c r="L44" s="39"/>
      <c r="N44" s="7" t="n">
        <f aca="false">G44*ROUND(L44,2)</f>
        <v>0</v>
      </c>
      <c r="S44" s="42"/>
    </row>
    <row r="45" s="1" customFormat="true" ht="15" hidden="false" customHeight="true" outlineLevel="0" collapsed="false">
      <c r="B45" s="57" t="s">
        <v>77</v>
      </c>
      <c r="C45" s="57" t="s">
        <v>14</v>
      </c>
      <c r="D45" s="58" t="s">
        <v>78</v>
      </c>
      <c r="E45" s="55" t="n">
        <v>64.14</v>
      </c>
      <c r="F45" s="56"/>
      <c r="G45" s="38" t="n">
        <v>2</v>
      </c>
      <c r="I45" s="7" t="n">
        <f aca="false">E45*G45</f>
        <v>128.28</v>
      </c>
      <c r="K45" s="28"/>
      <c r="L45" s="39"/>
      <c r="N45" s="7" t="n">
        <f aca="false">G45*ROUND(L45,2)</f>
        <v>0</v>
      </c>
      <c r="S45" s="42"/>
    </row>
    <row r="46" s="1" customFormat="true" ht="15" hidden="false" customHeight="true" outlineLevel="0" collapsed="false">
      <c r="B46" s="53" t="s">
        <v>79</v>
      </c>
      <c r="C46" s="57" t="s">
        <v>14</v>
      </c>
      <c r="D46" s="58" t="s">
        <v>80</v>
      </c>
      <c r="E46" s="55" t="n">
        <v>148.7</v>
      </c>
      <c r="F46" s="56"/>
      <c r="G46" s="38" t="n">
        <v>2</v>
      </c>
      <c r="I46" s="7" t="n">
        <f aca="false">E46*G46</f>
        <v>297.4</v>
      </c>
      <c r="K46" s="28"/>
      <c r="L46" s="39"/>
      <c r="N46" s="7" t="n">
        <f aca="false">G46*ROUND(L46,2)</f>
        <v>0</v>
      </c>
      <c r="S46" s="42"/>
    </row>
    <row r="47" s="1" customFormat="true" ht="15" hidden="false" customHeight="true" outlineLevel="0" collapsed="false">
      <c r="B47" s="57" t="s">
        <v>81</v>
      </c>
      <c r="C47" s="57" t="s">
        <v>14</v>
      </c>
      <c r="D47" s="58" t="s">
        <v>82</v>
      </c>
      <c r="E47" s="55" t="n">
        <v>53.45</v>
      </c>
      <c r="F47" s="56"/>
      <c r="G47" s="38" t="n">
        <v>2</v>
      </c>
      <c r="I47" s="7" t="n">
        <f aca="false">E47*G47</f>
        <v>106.9</v>
      </c>
      <c r="K47" s="28"/>
      <c r="L47" s="39"/>
      <c r="N47" s="7" t="n">
        <f aca="false">G47*ROUND(L47,2)</f>
        <v>0</v>
      </c>
      <c r="S47" s="42"/>
    </row>
    <row r="48" customFormat="false" ht="15" hidden="false" customHeight="true" outlineLevel="0" collapsed="false">
      <c r="B48" s="53" t="s">
        <v>83</v>
      </c>
      <c r="C48" s="43" t="s">
        <v>55</v>
      </c>
      <c r="D48" s="49" t="s">
        <v>84</v>
      </c>
      <c r="E48" s="59" t="n">
        <v>352</v>
      </c>
      <c r="F48" s="60"/>
      <c r="G48" s="38" t="n">
        <v>2</v>
      </c>
      <c r="I48" s="7" t="n">
        <f aca="false">E48*G48</f>
        <v>704</v>
      </c>
      <c r="K48" s="28"/>
      <c r="L48" s="39"/>
      <c r="M48" s="6"/>
      <c r="N48" s="7" t="n">
        <f aca="false">G48*ROUND(L48,2)</f>
        <v>0</v>
      </c>
      <c r="S48" s="42"/>
    </row>
    <row r="49" customFormat="false" ht="13.5" hidden="false" customHeight="false" outlineLevel="0" collapsed="false">
      <c r="G49" s="38"/>
      <c r="K49" s="28"/>
      <c r="L49" s="7"/>
      <c r="M49" s="6"/>
      <c r="N49" s="7"/>
      <c r="S49" s="42"/>
    </row>
    <row r="50" customFormat="false" ht="13.5" hidden="false" customHeight="true" outlineLevel="0" collapsed="false">
      <c r="B50" s="32" t="s">
        <v>85</v>
      </c>
      <c r="C50" s="32"/>
      <c r="D50" s="32"/>
      <c r="E50" s="61"/>
      <c r="G50" s="38"/>
      <c r="I50" s="1"/>
      <c r="K50" s="28"/>
      <c r="N50" s="7"/>
      <c r="S50" s="42"/>
    </row>
    <row r="51" customFormat="false" ht="26.25" hidden="false" customHeight="false" outlineLevel="0" collapsed="false">
      <c r="B51" s="34" t="s">
        <v>86</v>
      </c>
      <c r="C51" s="34" t="s">
        <v>14</v>
      </c>
      <c r="D51" s="62" t="s">
        <v>87</v>
      </c>
      <c r="E51" s="50" t="n">
        <v>307.06</v>
      </c>
      <c r="F51" s="37"/>
      <c r="G51" s="38" t="n">
        <v>4</v>
      </c>
      <c r="I51" s="7" t="n">
        <f aca="false">E51*G51</f>
        <v>1228.24</v>
      </c>
      <c r="K51" s="28"/>
      <c r="L51" s="39"/>
      <c r="N51" s="7" t="n">
        <f aca="false">G51*ROUND(L51,2)</f>
        <v>0</v>
      </c>
      <c r="S51" s="42"/>
    </row>
    <row r="52" customFormat="false" ht="26.25" hidden="false" customHeight="false" outlineLevel="0" collapsed="false">
      <c r="B52" s="43" t="s">
        <v>88</v>
      </c>
      <c r="C52" s="43" t="s">
        <v>14</v>
      </c>
      <c r="D52" s="49" t="s">
        <v>89</v>
      </c>
      <c r="E52" s="50" t="n">
        <v>423.85</v>
      </c>
      <c r="F52" s="37"/>
      <c r="G52" s="38" t="n">
        <v>5</v>
      </c>
      <c r="I52" s="7" t="n">
        <f aca="false">E52*G52</f>
        <v>2119.25</v>
      </c>
      <c r="K52" s="28"/>
      <c r="L52" s="39"/>
      <c r="N52" s="7" t="n">
        <f aca="false">G52*ROUND(L52,2)</f>
        <v>0</v>
      </c>
      <c r="S52" s="42"/>
    </row>
    <row r="53" customFormat="false" ht="26.25" hidden="false" customHeight="false" outlineLevel="0" collapsed="false">
      <c r="B53" s="34" t="s">
        <v>90</v>
      </c>
      <c r="C53" s="43" t="s">
        <v>14</v>
      </c>
      <c r="D53" s="49" t="s">
        <v>91</v>
      </c>
      <c r="E53" s="50" t="n">
        <v>372.43</v>
      </c>
      <c r="F53" s="37"/>
      <c r="G53" s="38" t="n">
        <v>5</v>
      </c>
      <c r="I53" s="7" t="n">
        <f aca="false">E53*G53</f>
        <v>1862.15</v>
      </c>
      <c r="K53" s="28"/>
      <c r="L53" s="39"/>
      <c r="N53" s="7" t="n">
        <f aca="false">G53*ROUND(L53,2)</f>
        <v>0</v>
      </c>
      <c r="S53" s="42"/>
    </row>
    <row r="54" customFormat="false" ht="26.25" hidden="false" customHeight="false" outlineLevel="0" collapsed="false">
      <c r="B54" s="43" t="s">
        <v>92</v>
      </c>
      <c r="C54" s="43" t="s">
        <v>14</v>
      </c>
      <c r="D54" s="49" t="s">
        <v>93</v>
      </c>
      <c r="E54" s="50" t="n">
        <v>384.6</v>
      </c>
      <c r="F54" s="37"/>
      <c r="G54" s="38" t="n">
        <v>5</v>
      </c>
      <c r="I54" s="7" t="n">
        <f aca="false">E54*G54</f>
        <v>1923</v>
      </c>
      <c r="K54" s="28"/>
      <c r="L54" s="39"/>
      <c r="N54" s="7" t="n">
        <f aca="false">G54*ROUND(L54,2)</f>
        <v>0</v>
      </c>
      <c r="S54" s="42"/>
    </row>
    <row r="55" customFormat="false" ht="18" hidden="false" customHeight="true" outlineLevel="0" collapsed="false">
      <c r="B55" s="34" t="s">
        <v>94</v>
      </c>
      <c r="C55" s="43" t="s">
        <v>95</v>
      </c>
      <c r="D55" s="49" t="s">
        <v>96</v>
      </c>
      <c r="E55" s="50" t="n">
        <v>412.58</v>
      </c>
      <c r="F55" s="37"/>
      <c r="G55" s="38" t="n">
        <v>16</v>
      </c>
      <c r="I55" s="7" t="n">
        <f aca="false">E55*G55</f>
        <v>6601.28</v>
      </c>
      <c r="K55" s="28"/>
      <c r="L55" s="39"/>
      <c r="N55" s="7" t="n">
        <f aca="false">G55*ROUND(L55,2)</f>
        <v>0</v>
      </c>
      <c r="S55" s="42"/>
    </row>
    <row r="56" customFormat="false" ht="13.5" hidden="false" customHeight="false" outlineLevel="0" collapsed="false">
      <c r="G56" s="38"/>
      <c r="K56" s="28"/>
      <c r="N56" s="7"/>
      <c r="S56" s="42"/>
    </row>
    <row r="57" customFormat="false" ht="13.5" hidden="false" customHeight="true" outlineLevel="0" collapsed="false">
      <c r="B57" s="32" t="s">
        <v>97</v>
      </c>
      <c r="C57" s="32"/>
      <c r="D57" s="32"/>
      <c r="G57" s="38"/>
      <c r="I57" s="1"/>
      <c r="K57" s="28"/>
      <c r="N57" s="7"/>
      <c r="S57" s="42"/>
    </row>
    <row r="58" customFormat="false" ht="28.5" hidden="false" customHeight="false" outlineLevel="0" collapsed="false">
      <c r="B58" s="34" t="s">
        <v>98</v>
      </c>
      <c r="C58" s="34" t="s">
        <v>14</v>
      </c>
      <c r="D58" s="62" t="s">
        <v>99</v>
      </c>
      <c r="E58" s="36" t="n">
        <v>23.27</v>
      </c>
      <c r="F58" s="37"/>
      <c r="G58" s="38" t="n">
        <v>100</v>
      </c>
      <c r="I58" s="7" t="n">
        <f aca="false">E58*G58</f>
        <v>2327</v>
      </c>
      <c r="K58" s="28"/>
      <c r="L58" s="39"/>
      <c r="M58" s="6"/>
      <c r="N58" s="7" t="n">
        <f aca="false">G58*ROUND(L58,2)</f>
        <v>0</v>
      </c>
      <c r="S58" s="42"/>
    </row>
    <row r="59" customFormat="false" ht="28.5" hidden="false" customHeight="false" outlineLevel="0" collapsed="false">
      <c r="B59" s="43" t="s">
        <v>100</v>
      </c>
      <c r="C59" s="43" t="s">
        <v>14</v>
      </c>
      <c r="D59" s="49" t="s">
        <v>101</v>
      </c>
      <c r="E59" s="36" t="n">
        <v>15</v>
      </c>
      <c r="F59" s="37"/>
      <c r="G59" s="38" t="n">
        <v>20</v>
      </c>
      <c r="I59" s="7" t="n">
        <f aca="false">E59*G59</f>
        <v>300</v>
      </c>
      <c r="K59" s="28"/>
      <c r="L59" s="39"/>
      <c r="M59" s="6"/>
      <c r="N59" s="7" t="n">
        <f aca="false">G59*ROUND(L59,2)</f>
        <v>0</v>
      </c>
      <c r="S59" s="42"/>
    </row>
    <row r="60" customFormat="false" ht="13.5" hidden="false" customHeight="false" outlineLevel="0" collapsed="false">
      <c r="G60" s="38"/>
      <c r="K60" s="28"/>
      <c r="N60" s="7"/>
      <c r="S60" s="42"/>
    </row>
    <row r="61" customFormat="false" ht="13.5" hidden="false" customHeight="true" outlineLevel="0" collapsed="false">
      <c r="B61" s="63" t="s">
        <v>102</v>
      </c>
      <c r="C61" s="63"/>
      <c r="D61" s="63"/>
      <c r="E61" s="26"/>
      <c r="F61" s="26"/>
      <c r="G61" s="64"/>
      <c r="H61" s="65"/>
      <c r="I61" s="1"/>
      <c r="J61" s="65"/>
      <c r="K61" s="28"/>
      <c r="N61" s="7"/>
      <c r="S61" s="42"/>
    </row>
    <row r="62" customFormat="false" ht="17.25" hidden="false" customHeight="true" outlineLevel="0" collapsed="false">
      <c r="B62" s="34" t="s">
        <v>103</v>
      </c>
      <c r="C62" s="34" t="s">
        <v>14</v>
      </c>
      <c r="D62" s="62" t="s">
        <v>104</v>
      </c>
      <c r="E62" s="66" t="n">
        <v>62.44</v>
      </c>
      <c r="G62" s="38" t="n">
        <v>240</v>
      </c>
      <c r="I62" s="7" t="n">
        <f aca="false">E62*G62</f>
        <v>14985.6</v>
      </c>
      <c r="K62" s="28"/>
      <c r="L62" s="39"/>
      <c r="N62" s="7" t="n">
        <f aca="false">G62*ROUND(L62,2)</f>
        <v>0</v>
      </c>
      <c r="S62" s="42"/>
    </row>
    <row r="63" customFormat="false" ht="17.25" hidden="false" customHeight="true" outlineLevel="0" collapsed="false">
      <c r="B63" s="43" t="s">
        <v>105</v>
      </c>
      <c r="C63" s="43" t="s">
        <v>14</v>
      </c>
      <c r="D63" s="49" t="s">
        <v>106</v>
      </c>
      <c r="E63" s="67" t="n">
        <v>68.59</v>
      </c>
      <c r="G63" s="38" t="n">
        <v>110</v>
      </c>
      <c r="I63" s="7" t="n">
        <f aca="false">E63*G63</f>
        <v>7544.9</v>
      </c>
      <c r="K63" s="28"/>
      <c r="L63" s="39"/>
      <c r="N63" s="7" t="n">
        <f aca="false">G63*ROUND(L63,2)</f>
        <v>0</v>
      </c>
      <c r="S63" s="42"/>
    </row>
    <row r="64" customFormat="false" ht="17.25" hidden="false" customHeight="true" outlineLevel="0" collapsed="false">
      <c r="B64" s="34" t="s">
        <v>107</v>
      </c>
      <c r="C64" s="43" t="s">
        <v>14</v>
      </c>
      <c r="D64" s="49" t="s">
        <v>108</v>
      </c>
      <c r="E64" s="67" t="n">
        <v>8.3</v>
      </c>
      <c r="G64" s="38" t="n">
        <v>110</v>
      </c>
      <c r="I64" s="7" t="n">
        <f aca="false">E64*G64</f>
        <v>913</v>
      </c>
      <c r="K64" s="28"/>
      <c r="L64" s="39"/>
      <c r="N64" s="7" t="n">
        <f aca="false">G64*ROUND(L64,2)</f>
        <v>0</v>
      </c>
      <c r="S64" s="42"/>
    </row>
    <row r="65" customFormat="false" ht="17.25" hidden="false" customHeight="true" outlineLevel="0" collapsed="false">
      <c r="B65" s="43" t="s">
        <v>109</v>
      </c>
      <c r="C65" s="43" t="s">
        <v>14</v>
      </c>
      <c r="D65" s="49" t="s">
        <v>110</v>
      </c>
      <c r="E65" s="67" t="n">
        <v>63.9</v>
      </c>
      <c r="G65" s="38" t="n">
        <v>3</v>
      </c>
      <c r="I65" s="7" t="n">
        <f aca="false">E65*G65</f>
        <v>191.7</v>
      </c>
      <c r="K65" s="28"/>
      <c r="L65" s="39"/>
      <c r="N65" s="7" t="n">
        <f aca="false">G65*ROUND(L65,2)</f>
        <v>0</v>
      </c>
      <c r="S65" s="42"/>
    </row>
    <row r="66" customFormat="false" ht="17.25" hidden="false" customHeight="true" outlineLevel="0" collapsed="false">
      <c r="B66" s="34" t="s">
        <v>111</v>
      </c>
      <c r="C66" s="43" t="s">
        <v>14</v>
      </c>
      <c r="D66" s="49" t="s">
        <v>112</v>
      </c>
      <c r="E66" s="67" t="n">
        <v>75.07</v>
      </c>
      <c r="G66" s="38" t="n">
        <v>10</v>
      </c>
      <c r="I66" s="7" t="n">
        <f aca="false">E66*G66</f>
        <v>750.7</v>
      </c>
      <c r="K66" s="28"/>
      <c r="L66" s="39"/>
      <c r="M66" s="48"/>
      <c r="N66" s="7" t="n">
        <f aca="false">G66*ROUND(L66,2)</f>
        <v>0</v>
      </c>
      <c r="S66" s="42"/>
    </row>
    <row r="67" customFormat="false" ht="17.25" hidden="false" customHeight="true" outlineLevel="0" collapsed="false">
      <c r="B67" s="43" t="s">
        <v>113</v>
      </c>
      <c r="C67" s="43" t="s">
        <v>14</v>
      </c>
      <c r="D67" s="49" t="s">
        <v>114</v>
      </c>
      <c r="E67" s="67" t="n">
        <v>27.97</v>
      </c>
      <c r="G67" s="38" t="n">
        <v>5</v>
      </c>
      <c r="I67" s="7" t="n">
        <f aca="false">E67*G67</f>
        <v>139.85</v>
      </c>
      <c r="K67" s="28"/>
      <c r="L67" s="39"/>
      <c r="M67" s="48"/>
      <c r="N67" s="7" t="n">
        <f aca="false">G67*ROUND(L67,2)</f>
        <v>0</v>
      </c>
      <c r="S67" s="42"/>
    </row>
    <row r="68" customFormat="false" ht="17.25" hidden="false" customHeight="true" outlineLevel="0" collapsed="false">
      <c r="B68" s="34" t="s">
        <v>115</v>
      </c>
      <c r="C68" s="43" t="s">
        <v>14</v>
      </c>
      <c r="D68" s="49" t="s">
        <v>116</v>
      </c>
      <c r="E68" s="67" t="n">
        <v>31.97</v>
      </c>
      <c r="G68" s="38" t="n">
        <v>3</v>
      </c>
      <c r="I68" s="7" t="n">
        <f aca="false">E68*G68</f>
        <v>95.91</v>
      </c>
      <c r="K68" s="28"/>
      <c r="L68" s="39"/>
      <c r="N68" s="7" t="n">
        <f aca="false">G68*ROUND(L68,2)</f>
        <v>0</v>
      </c>
      <c r="P68" s="48"/>
      <c r="S68" s="42"/>
    </row>
    <row r="69" customFormat="false" ht="17.25" hidden="false" customHeight="true" outlineLevel="0" collapsed="false">
      <c r="B69" s="43" t="s">
        <v>117</v>
      </c>
      <c r="C69" s="45" t="s">
        <v>14</v>
      </c>
      <c r="D69" s="68" t="s">
        <v>118</v>
      </c>
      <c r="E69" s="67" t="n">
        <v>36.73</v>
      </c>
      <c r="G69" s="38" t="n">
        <v>2</v>
      </c>
      <c r="I69" s="7" t="n">
        <f aca="false">E69*G69</f>
        <v>73.46</v>
      </c>
      <c r="K69" s="28"/>
      <c r="L69" s="39"/>
      <c r="M69" s="48"/>
      <c r="N69" s="7" t="n">
        <f aca="false">G69*ROUND(L69,2)</f>
        <v>0</v>
      </c>
      <c r="P69" s="48"/>
      <c r="S69" s="42"/>
    </row>
    <row r="70" customFormat="false" ht="17.25" hidden="false" customHeight="true" outlineLevel="0" collapsed="false">
      <c r="B70" s="34" t="s">
        <v>119</v>
      </c>
      <c r="C70" s="43" t="s">
        <v>14</v>
      </c>
      <c r="D70" s="49" t="s">
        <v>120</v>
      </c>
      <c r="E70" s="66" t="n">
        <v>11.12</v>
      </c>
      <c r="G70" s="38" t="n">
        <v>220</v>
      </c>
      <c r="I70" s="7" t="n">
        <f aca="false">E70*G70</f>
        <v>2446.4</v>
      </c>
      <c r="K70" s="28"/>
      <c r="L70" s="39"/>
      <c r="N70" s="7" t="n">
        <f aca="false">G70*ROUND(L70,2)</f>
        <v>0</v>
      </c>
      <c r="S70" s="42"/>
    </row>
    <row r="71" customFormat="false" ht="13.5" hidden="false" customHeight="false" outlineLevel="0" collapsed="false">
      <c r="G71" s="38"/>
      <c r="K71" s="28"/>
      <c r="N71" s="7"/>
      <c r="S71" s="42"/>
    </row>
    <row r="72" customFormat="false" ht="13.5" hidden="false" customHeight="true" outlineLevel="0" collapsed="false">
      <c r="B72" s="32" t="s">
        <v>121</v>
      </c>
      <c r="C72" s="32"/>
      <c r="D72" s="32"/>
      <c r="E72" s="61"/>
      <c r="G72" s="38"/>
      <c r="I72" s="1"/>
      <c r="K72" s="28"/>
      <c r="N72" s="7"/>
      <c r="S72" s="42"/>
    </row>
    <row r="73" customFormat="false" ht="64.5" hidden="false" customHeight="false" outlineLevel="0" collapsed="false">
      <c r="B73" s="43" t="s">
        <v>122</v>
      </c>
      <c r="C73" s="43" t="s">
        <v>14</v>
      </c>
      <c r="D73" s="49" t="s">
        <v>123</v>
      </c>
      <c r="E73" s="67" t="n">
        <v>425.33</v>
      </c>
      <c r="G73" s="38" t="n">
        <v>3</v>
      </c>
      <c r="I73" s="7" t="n">
        <f aca="false">E73*G73</f>
        <v>1275.99</v>
      </c>
      <c r="K73" s="28"/>
      <c r="L73" s="39"/>
      <c r="N73" s="7" t="n">
        <f aca="false">G73*ROUND(L73,2)</f>
        <v>0</v>
      </c>
      <c r="O73" s="48"/>
      <c r="P73" s="48"/>
      <c r="S73" s="42"/>
    </row>
    <row r="74" customFormat="false" ht="64.5" hidden="false" customHeight="false" outlineLevel="0" collapsed="false">
      <c r="B74" s="43" t="s">
        <v>124</v>
      </c>
      <c r="C74" s="43" t="s">
        <v>14</v>
      </c>
      <c r="D74" s="49" t="s">
        <v>125</v>
      </c>
      <c r="E74" s="67" t="n">
        <v>601.77</v>
      </c>
      <c r="G74" s="38" t="n">
        <v>2</v>
      </c>
      <c r="I74" s="7" t="n">
        <f aca="false">E74*G74</f>
        <v>1203.54</v>
      </c>
      <c r="K74" s="28"/>
      <c r="L74" s="39"/>
      <c r="N74" s="7" t="n">
        <f aca="false">G74*ROUND(L74,2)</f>
        <v>0</v>
      </c>
      <c r="O74" s="48"/>
      <c r="P74" s="48"/>
      <c r="S74" s="42"/>
    </row>
    <row r="75" customFormat="false" ht="51.75" hidden="false" customHeight="false" outlineLevel="0" collapsed="false">
      <c r="B75" s="43" t="s">
        <v>126</v>
      </c>
      <c r="C75" s="43" t="s">
        <v>14</v>
      </c>
      <c r="D75" s="49" t="s">
        <v>127</v>
      </c>
      <c r="E75" s="67" t="n">
        <v>699.79</v>
      </c>
      <c r="G75" s="38" t="n">
        <v>2</v>
      </c>
      <c r="I75" s="7" t="n">
        <f aca="false">E75*G75</f>
        <v>1399.58</v>
      </c>
      <c r="K75" s="28"/>
      <c r="L75" s="39"/>
      <c r="N75" s="7" t="n">
        <f aca="false">G75*ROUND(L75,2)</f>
        <v>0</v>
      </c>
      <c r="O75" s="48"/>
      <c r="P75" s="48"/>
      <c r="S75" s="42"/>
    </row>
    <row r="76" customFormat="false" ht="26.25" hidden="false" customHeight="false" outlineLevel="0" collapsed="false">
      <c r="B76" s="43" t="s">
        <v>128</v>
      </c>
      <c r="C76" s="43" t="s">
        <v>14</v>
      </c>
      <c r="D76" s="49" t="s">
        <v>129</v>
      </c>
      <c r="E76" s="67" t="n">
        <v>4.36</v>
      </c>
      <c r="G76" s="38" t="n">
        <v>10</v>
      </c>
      <c r="I76" s="7" t="n">
        <f aca="false">E76*G76</f>
        <v>43.6</v>
      </c>
      <c r="K76" s="28"/>
      <c r="L76" s="39"/>
      <c r="N76" s="7" t="n">
        <f aca="false">G76*ROUND(L76,2)</f>
        <v>0</v>
      </c>
      <c r="O76" s="48"/>
      <c r="S76" s="42"/>
    </row>
    <row r="77" customFormat="false" ht="26.25" hidden="false" customHeight="false" outlineLevel="0" collapsed="false">
      <c r="B77" s="43" t="s">
        <v>130</v>
      </c>
      <c r="C77" s="43" t="s">
        <v>14</v>
      </c>
      <c r="D77" s="49" t="s">
        <v>131</v>
      </c>
      <c r="E77" s="67" t="n">
        <v>5.71</v>
      </c>
      <c r="G77" s="38" t="n">
        <v>20</v>
      </c>
      <c r="I77" s="7" t="n">
        <f aca="false">E77*G77</f>
        <v>114.2</v>
      </c>
      <c r="K77" s="28"/>
      <c r="L77" s="39"/>
      <c r="N77" s="7" t="n">
        <f aca="false">G77*ROUND(L77,2)</f>
        <v>0</v>
      </c>
      <c r="O77" s="48"/>
      <c r="S77" s="42"/>
    </row>
    <row r="78" customFormat="false" ht="26.25" hidden="false" customHeight="false" outlineLevel="0" collapsed="false">
      <c r="B78" s="43" t="s">
        <v>132</v>
      </c>
      <c r="C78" s="43" t="s">
        <v>14</v>
      </c>
      <c r="D78" s="49" t="s">
        <v>133</v>
      </c>
      <c r="E78" s="67" t="n">
        <v>8</v>
      </c>
      <c r="G78" s="38" t="n">
        <v>34</v>
      </c>
      <c r="I78" s="7" t="n">
        <f aca="false">E78*G78</f>
        <v>272</v>
      </c>
      <c r="K78" s="28"/>
      <c r="L78" s="39"/>
      <c r="N78" s="7" t="n">
        <f aca="false">G78*ROUND(L78,2)</f>
        <v>0</v>
      </c>
      <c r="O78" s="48"/>
      <c r="S78" s="42"/>
    </row>
    <row r="79" customFormat="false" ht="26.25" hidden="false" customHeight="false" outlineLevel="0" collapsed="false">
      <c r="B79" s="43" t="s">
        <v>134</v>
      </c>
      <c r="C79" s="43" t="s">
        <v>14</v>
      </c>
      <c r="D79" s="49" t="s">
        <v>135</v>
      </c>
      <c r="E79" s="66" t="n">
        <v>11.08</v>
      </c>
      <c r="G79" s="38" t="n">
        <v>4</v>
      </c>
      <c r="I79" s="7" t="n">
        <f aca="false">E79*G79</f>
        <v>44.32</v>
      </c>
      <c r="K79" s="28"/>
      <c r="L79" s="39"/>
      <c r="N79" s="7" t="n">
        <f aca="false">G79*ROUND(L79,2)</f>
        <v>0</v>
      </c>
      <c r="O79" s="48"/>
      <c r="S79" s="42"/>
    </row>
    <row r="80" customFormat="false" ht="13.5" hidden="false" customHeight="false" outlineLevel="0" collapsed="false">
      <c r="B80" s="69"/>
      <c r="C80" s="70"/>
      <c r="D80" s="71"/>
      <c r="G80" s="38"/>
      <c r="K80" s="28"/>
      <c r="N80" s="7"/>
      <c r="S80" s="42"/>
    </row>
    <row r="81" customFormat="false" ht="13.5" hidden="false" customHeight="true" outlineLevel="0" collapsed="false">
      <c r="B81" s="32" t="s">
        <v>136</v>
      </c>
      <c r="C81" s="32"/>
      <c r="D81" s="32"/>
      <c r="G81" s="38"/>
      <c r="I81" s="1"/>
      <c r="K81" s="28"/>
      <c r="N81" s="7"/>
      <c r="S81" s="42"/>
    </row>
    <row r="82" customFormat="false" ht="14.25" hidden="false" customHeight="true" outlineLevel="0" collapsed="false">
      <c r="B82" s="34" t="s">
        <v>137</v>
      </c>
      <c r="C82" s="34" t="s">
        <v>14</v>
      </c>
      <c r="D82" s="62" t="s">
        <v>138</v>
      </c>
      <c r="E82" s="66" t="n">
        <v>29.8</v>
      </c>
      <c r="G82" s="38" t="n">
        <v>14</v>
      </c>
      <c r="I82" s="7" t="n">
        <f aca="false">E82*G82</f>
        <v>417.2</v>
      </c>
      <c r="K82" s="28"/>
      <c r="L82" s="39"/>
      <c r="N82" s="7" t="n">
        <f aca="false">G82*ROUND(L82,2)</f>
        <v>0</v>
      </c>
      <c r="S82" s="42"/>
    </row>
    <row r="83" customFormat="false" ht="14.25" hidden="false" customHeight="true" outlineLevel="0" collapsed="false">
      <c r="B83" s="43" t="s">
        <v>139</v>
      </c>
      <c r="C83" s="43" t="s">
        <v>14</v>
      </c>
      <c r="D83" s="49" t="s">
        <v>140</v>
      </c>
      <c r="E83" s="67" t="n">
        <v>41.39</v>
      </c>
      <c r="G83" s="38" t="n">
        <v>2</v>
      </c>
      <c r="I83" s="7" t="n">
        <f aca="false">E83*G83</f>
        <v>82.78</v>
      </c>
      <c r="K83" s="28"/>
      <c r="L83" s="39"/>
      <c r="N83" s="7" t="n">
        <f aca="false">G83*ROUND(L83,2)</f>
        <v>0</v>
      </c>
      <c r="S83" s="42"/>
    </row>
    <row r="84" customFormat="false" ht="13.5" hidden="false" customHeight="false" outlineLevel="0" collapsed="false">
      <c r="D84" s="13"/>
      <c r="E84" s="26"/>
      <c r="F84" s="26"/>
      <c r="G84" s="64"/>
      <c r="H84" s="28"/>
      <c r="I84" s="22"/>
      <c r="J84" s="28"/>
      <c r="K84" s="28"/>
      <c r="L84" s="72"/>
      <c r="M84" s="15"/>
      <c r="N84" s="7"/>
      <c r="O84" s="15"/>
      <c r="P84" s="15"/>
      <c r="Q84" s="30"/>
      <c r="S84" s="42"/>
    </row>
    <row r="85" s="1" customFormat="true" ht="13.5" hidden="false" customHeight="true" outlineLevel="0" collapsed="false">
      <c r="B85" s="32" t="s">
        <v>141</v>
      </c>
      <c r="C85" s="32"/>
      <c r="D85" s="32"/>
      <c r="E85" s="26"/>
      <c r="F85" s="26"/>
      <c r="G85" s="64"/>
      <c r="H85" s="28"/>
      <c r="J85" s="28"/>
      <c r="K85" s="28"/>
      <c r="L85" s="73"/>
      <c r="M85" s="15"/>
      <c r="N85" s="7"/>
      <c r="O85" s="15"/>
      <c r="P85" s="15"/>
      <c r="Q85" s="30"/>
      <c r="S85" s="42"/>
    </row>
    <row r="86" customFormat="false" ht="26.25" hidden="false" customHeight="false" outlineLevel="0" collapsed="false">
      <c r="B86" s="34" t="s">
        <v>142</v>
      </c>
      <c r="C86" s="34" t="s">
        <v>14</v>
      </c>
      <c r="D86" s="62" t="s">
        <v>143</v>
      </c>
      <c r="E86" s="66" t="n">
        <v>46.3</v>
      </c>
      <c r="G86" s="38" t="n">
        <v>70</v>
      </c>
      <c r="I86" s="7" t="n">
        <f aca="false">E86*G86</f>
        <v>3241</v>
      </c>
      <c r="K86" s="28"/>
      <c r="L86" s="39"/>
      <c r="N86" s="7" t="n">
        <f aca="false">G86*ROUND(L86,2)</f>
        <v>0</v>
      </c>
      <c r="S86" s="42"/>
    </row>
    <row r="87" customFormat="false" ht="26.25" hidden="false" customHeight="false" outlineLevel="0" collapsed="false">
      <c r="B87" s="34" t="s">
        <v>144</v>
      </c>
      <c r="C87" s="34" t="s">
        <v>14</v>
      </c>
      <c r="D87" s="62" t="s">
        <v>145</v>
      </c>
      <c r="E87" s="67" t="n">
        <v>84.18</v>
      </c>
      <c r="G87" s="38" t="n">
        <v>10</v>
      </c>
      <c r="I87" s="7" t="n">
        <f aca="false">E87*G87</f>
        <v>841.8</v>
      </c>
      <c r="K87" s="28"/>
      <c r="L87" s="39"/>
      <c r="N87" s="7" t="n">
        <f aca="false">G87*ROUND(L87,2)</f>
        <v>0</v>
      </c>
      <c r="O87" s="48"/>
      <c r="S87" s="42"/>
    </row>
    <row r="88" customFormat="false" ht="26.25" hidden="false" customHeight="false" outlineLevel="0" collapsed="false">
      <c r="B88" s="34" t="s">
        <v>146</v>
      </c>
      <c r="C88" s="43" t="s">
        <v>14</v>
      </c>
      <c r="D88" s="49" t="s">
        <v>147</v>
      </c>
      <c r="E88" s="67" t="n">
        <v>75</v>
      </c>
      <c r="G88" s="38" t="n">
        <v>4</v>
      </c>
      <c r="I88" s="7" t="n">
        <f aca="false">E88*G88</f>
        <v>300</v>
      </c>
      <c r="K88" s="28"/>
      <c r="L88" s="39"/>
      <c r="N88" s="7" t="n">
        <f aca="false">G88*ROUND(L88,2)</f>
        <v>0</v>
      </c>
      <c r="S88" s="42"/>
    </row>
    <row r="89" customFormat="false" ht="17.25" hidden="false" customHeight="true" outlineLevel="0" collapsed="false">
      <c r="B89" s="34" t="s">
        <v>148</v>
      </c>
      <c r="C89" s="74" t="s">
        <v>14</v>
      </c>
      <c r="D89" s="75" t="s">
        <v>149</v>
      </c>
      <c r="E89" s="76" t="n">
        <v>235.95</v>
      </c>
      <c r="G89" s="38" t="n">
        <v>2</v>
      </c>
      <c r="I89" s="7" t="n">
        <f aca="false">E89*G89</f>
        <v>471.9</v>
      </c>
      <c r="K89" s="28"/>
      <c r="L89" s="39"/>
      <c r="N89" s="7" t="n">
        <f aca="false">G89*ROUND(L89,2)</f>
        <v>0</v>
      </c>
      <c r="S89" s="42"/>
    </row>
    <row r="90" customFormat="false" ht="17.25" hidden="false" customHeight="true" outlineLevel="0" collapsed="false">
      <c r="B90" s="34" t="s">
        <v>150</v>
      </c>
      <c r="C90" s="43" t="s">
        <v>14</v>
      </c>
      <c r="D90" s="49" t="s">
        <v>151</v>
      </c>
      <c r="E90" s="66" t="n">
        <v>42.8</v>
      </c>
      <c r="G90" s="38" t="n">
        <v>2</v>
      </c>
      <c r="I90" s="7" t="n">
        <f aca="false">E90*G90</f>
        <v>85.6</v>
      </c>
      <c r="K90" s="28"/>
      <c r="L90" s="39"/>
      <c r="N90" s="7" t="n">
        <f aca="false">G90*ROUND(L90,2)</f>
        <v>0</v>
      </c>
      <c r="S90" s="42"/>
    </row>
    <row r="91" customFormat="false" ht="26.25" hidden="false" customHeight="false" outlineLevel="0" collapsed="false">
      <c r="B91" s="34" t="s">
        <v>152</v>
      </c>
      <c r="C91" s="43" t="s">
        <v>153</v>
      </c>
      <c r="D91" s="49" t="s">
        <v>154</v>
      </c>
      <c r="E91" s="66" t="n">
        <v>78.03</v>
      </c>
      <c r="G91" s="38" t="n">
        <v>10</v>
      </c>
      <c r="I91" s="7" t="n">
        <f aca="false">E91*G91</f>
        <v>780.3</v>
      </c>
      <c r="K91" s="28"/>
      <c r="L91" s="39"/>
      <c r="N91" s="7" t="n">
        <f aca="false">G91*ROUND(L91,2)</f>
        <v>0</v>
      </c>
      <c r="S91" s="42"/>
    </row>
    <row r="92" customFormat="false" ht="13.5" hidden="false" customHeight="false" outlineLevel="0" collapsed="false">
      <c r="G92" s="38"/>
      <c r="K92" s="28"/>
      <c r="N92" s="7"/>
      <c r="S92" s="42"/>
    </row>
    <row r="93" customFormat="false" ht="13.5" hidden="false" customHeight="true" outlineLevel="0" collapsed="false">
      <c r="B93" s="77" t="s">
        <v>155</v>
      </c>
      <c r="C93" s="77"/>
      <c r="D93" s="77"/>
      <c r="G93" s="38"/>
      <c r="I93" s="1"/>
      <c r="K93" s="28"/>
      <c r="N93" s="7"/>
      <c r="S93" s="42"/>
    </row>
    <row r="94" customFormat="false" ht="39" hidden="false" customHeight="false" outlineLevel="0" collapsed="false">
      <c r="B94" s="74" t="s">
        <v>156</v>
      </c>
      <c r="C94" s="74" t="s">
        <v>14</v>
      </c>
      <c r="D94" s="75" t="s">
        <v>157</v>
      </c>
      <c r="E94" s="66" t="n">
        <v>91.88</v>
      </c>
      <c r="G94" s="38" t="n">
        <v>16</v>
      </c>
      <c r="I94" s="7" t="n">
        <f aca="false">E94*G94</f>
        <v>1470.08</v>
      </c>
      <c r="K94" s="28"/>
      <c r="L94" s="39"/>
      <c r="N94" s="7" t="n">
        <f aca="false">G94*ROUND(L94,2)</f>
        <v>0</v>
      </c>
      <c r="S94" s="42"/>
    </row>
    <row r="95" customFormat="false" ht="51.75" hidden="false" customHeight="false" outlineLevel="0" collapsed="false">
      <c r="B95" s="43" t="s">
        <v>158</v>
      </c>
      <c r="C95" s="43" t="s">
        <v>14</v>
      </c>
      <c r="D95" s="49" t="s">
        <v>159</v>
      </c>
      <c r="E95" s="67" t="n">
        <v>83.12</v>
      </c>
      <c r="G95" s="38" t="n">
        <v>35</v>
      </c>
      <c r="I95" s="7" t="n">
        <f aca="false">E95*G95</f>
        <v>2909.2</v>
      </c>
      <c r="K95" s="28"/>
      <c r="L95" s="39"/>
      <c r="N95" s="7" t="n">
        <f aca="false">G95*ROUND(L95,2)</f>
        <v>0</v>
      </c>
      <c r="S95" s="42"/>
    </row>
    <row r="96" customFormat="false" ht="39" hidden="false" customHeight="false" outlineLevel="0" collapsed="false">
      <c r="B96" s="43" t="s">
        <v>160</v>
      </c>
      <c r="C96" s="43" t="s">
        <v>14</v>
      </c>
      <c r="D96" s="49" t="s">
        <v>161</v>
      </c>
      <c r="E96" s="67" t="n">
        <v>83.12</v>
      </c>
      <c r="G96" s="38" t="n">
        <v>5</v>
      </c>
      <c r="I96" s="7" t="n">
        <f aca="false">E96*G96</f>
        <v>415.6</v>
      </c>
      <c r="K96" s="28"/>
      <c r="L96" s="39"/>
      <c r="N96" s="7" t="n">
        <f aca="false">G96*ROUND(L96,2)</f>
        <v>0</v>
      </c>
      <c r="O96" s="48"/>
      <c r="S96" s="42"/>
    </row>
    <row r="97" customFormat="false" ht="13.5" hidden="false" customHeight="false" outlineLevel="0" collapsed="false">
      <c r="B97" s="51"/>
      <c r="C97" s="78"/>
      <c r="D97" s="1"/>
      <c r="E97" s="1"/>
      <c r="F97" s="1"/>
      <c r="G97" s="38"/>
      <c r="K97" s="28"/>
      <c r="N97" s="7"/>
      <c r="S97" s="42"/>
    </row>
    <row r="98" customFormat="false" ht="13.5" hidden="false" customHeight="true" outlineLevel="0" collapsed="false">
      <c r="B98" s="32" t="s">
        <v>162</v>
      </c>
      <c r="C98" s="32"/>
      <c r="D98" s="32"/>
      <c r="G98" s="38"/>
      <c r="I98" s="1"/>
      <c r="K98" s="28"/>
      <c r="N98" s="7"/>
      <c r="S98" s="42"/>
    </row>
    <row r="99" customFormat="false" ht="26.25" hidden="false" customHeight="false" outlineLevel="0" collapsed="false">
      <c r="B99" s="34" t="s">
        <v>163</v>
      </c>
      <c r="C99" s="34" t="s">
        <v>14</v>
      </c>
      <c r="D99" s="62" t="s">
        <v>164</v>
      </c>
      <c r="E99" s="66" t="n">
        <v>161.1</v>
      </c>
      <c r="G99" s="38" t="n">
        <v>10</v>
      </c>
      <c r="I99" s="7" t="n">
        <f aca="false">E99*G99</f>
        <v>1611</v>
      </c>
      <c r="K99" s="28"/>
      <c r="L99" s="39"/>
      <c r="N99" s="7" t="n">
        <f aca="false">G99*ROUND(L99,2)</f>
        <v>0</v>
      </c>
      <c r="S99" s="42"/>
    </row>
    <row r="100" customFormat="false" ht="26.25" hidden="false" customHeight="false" outlineLevel="0" collapsed="false">
      <c r="B100" s="43" t="s">
        <v>165</v>
      </c>
      <c r="C100" s="43" t="s">
        <v>14</v>
      </c>
      <c r="D100" s="49" t="s">
        <v>166</v>
      </c>
      <c r="E100" s="66" t="n">
        <v>225.27</v>
      </c>
      <c r="G100" s="38" t="n">
        <v>2</v>
      </c>
      <c r="I100" s="7" t="n">
        <f aca="false">E100*G100</f>
        <v>450.54</v>
      </c>
      <c r="K100" s="28"/>
      <c r="L100" s="39"/>
      <c r="N100" s="7" t="n">
        <f aca="false">G100*ROUND(L100,2)</f>
        <v>0</v>
      </c>
      <c r="S100" s="42"/>
    </row>
    <row r="101" customFormat="false" ht="13.5" hidden="false" customHeight="false" outlineLevel="0" collapsed="false">
      <c r="G101" s="38"/>
      <c r="K101" s="28"/>
      <c r="N101" s="7"/>
      <c r="S101" s="42"/>
    </row>
    <row r="102" customFormat="false" ht="13.5" hidden="false" customHeight="true" outlineLevel="0" collapsed="false">
      <c r="B102" s="32" t="s">
        <v>167</v>
      </c>
      <c r="C102" s="32"/>
      <c r="D102" s="32"/>
      <c r="G102" s="38"/>
      <c r="I102" s="1"/>
      <c r="K102" s="28"/>
      <c r="N102" s="7"/>
      <c r="S102" s="42"/>
    </row>
    <row r="103" customFormat="false" ht="26.25" hidden="false" customHeight="false" outlineLevel="0" collapsed="false">
      <c r="B103" s="34" t="s">
        <v>168</v>
      </c>
      <c r="C103" s="34" t="s">
        <v>14</v>
      </c>
      <c r="D103" s="62" t="s">
        <v>169</v>
      </c>
      <c r="E103" s="66" t="n">
        <v>52.73</v>
      </c>
      <c r="G103" s="38" t="n">
        <v>50</v>
      </c>
      <c r="I103" s="7" t="n">
        <f aca="false">E103*G103</f>
        <v>2636.5</v>
      </c>
      <c r="K103" s="28"/>
      <c r="L103" s="39"/>
      <c r="N103" s="7" t="n">
        <f aca="false">G103*ROUND(L103,2)</f>
        <v>0</v>
      </c>
      <c r="O103" s="48"/>
      <c r="S103" s="42"/>
    </row>
    <row r="104" customFormat="false" ht="26.25" hidden="false" customHeight="false" outlineLevel="0" collapsed="false">
      <c r="B104" s="43" t="s">
        <v>170</v>
      </c>
      <c r="C104" s="43" t="s">
        <v>14</v>
      </c>
      <c r="D104" s="49" t="s">
        <v>171</v>
      </c>
      <c r="E104" s="67" t="n">
        <v>79.52</v>
      </c>
      <c r="G104" s="38" t="n">
        <v>25</v>
      </c>
      <c r="I104" s="7" t="n">
        <f aca="false">E104*G104</f>
        <v>1988</v>
      </c>
      <c r="K104" s="28"/>
      <c r="L104" s="39"/>
      <c r="N104" s="7" t="n">
        <f aca="false">G104*ROUND(L104,2)</f>
        <v>0</v>
      </c>
      <c r="S104" s="42"/>
    </row>
    <row r="105" customFormat="false" ht="18" hidden="false" customHeight="true" outlineLevel="0" collapsed="false">
      <c r="B105" s="43" t="s">
        <v>172</v>
      </c>
      <c r="C105" s="43" t="s">
        <v>14</v>
      </c>
      <c r="D105" s="49" t="s">
        <v>173</v>
      </c>
      <c r="E105" s="67" t="n">
        <v>1041.66</v>
      </c>
      <c r="G105" s="38" t="n">
        <v>4</v>
      </c>
      <c r="I105" s="7" t="n">
        <f aca="false">E105*G105</f>
        <v>4166.64</v>
      </c>
      <c r="K105" s="28"/>
      <c r="L105" s="39"/>
      <c r="N105" s="7" t="n">
        <f aca="false">G105*ROUND(L105,2)</f>
        <v>0</v>
      </c>
      <c r="S105" s="42"/>
    </row>
    <row r="106" customFormat="false" ht="13.5" hidden="false" customHeight="false" outlineLevel="0" collapsed="false">
      <c r="B106" s="51"/>
      <c r="C106" s="51"/>
      <c r="D106" s="52"/>
      <c r="E106" s="52"/>
      <c r="F106" s="52"/>
      <c r="G106" s="38"/>
      <c r="H106" s="1"/>
      <c r="I106" s="52"/>
      <c r="J106" s="1"/>
      <c r="K106" s="28"/>
      <c r="N106" s="7"/>
      <c r="S106" s="42"/>
    </row>
    <row r="107" customFormat="false" ht="13.5" hidden="false" customHeight="false" outlineLevel="0" collapsed="false">
      <c r="B107" s="79" t="s">
        <v>174</v>
      </c>
      <c r="C107" s="79"/>
      <c r="D107" s="79"/>
      <c r="E107" s="52"/>
      <c r="F107" s="52"/>
      <c r="G107" s="38"/>
      <c r="H107" s="1"/>
      <c r="I107" s="1"/>
      <c r="J107" s="1"/>
      <c r="K107" s="28"/>
      <c r="N107" s="7"/>
      <c r="S107" s="42"/>
    </row>
    <row r="108" customFormat="false" ht="15.75" hidden="false" customHeight="true" outlineLevel="0" collapsed="false">
      <c r="B108" s="34" t="s">
        <v>175</v>
      </c>
      <c r="C108" s="34" t="s">
        <v>14</v>
      </c>
      <c r="D108" s="62" t="s">
        <v>176</v>
      </c>
      <c r="E108" s="66" t="n">
        <v>140.6</v>
      </c>
      <c r="G108" s="38" t="n">
        <v>1</v>
      </c>
      <c r="I108" s="7" t="n">
        <f aca="false">E108*G108</f>
        <v>140.6</v>
      </c>
      <c r="K108" s="28"/>
      <c r="L108" s="39"/>
      <c r="N108" s="7" t="n">
        <f aca="false">G108*ROUND(L108,2)</f>
        <v>0</v>
      </c>
      <c r="S108" s="42"/>
    </row>
    <row r="109" customFormat="false" ht="26.25" hidden="false" customHeight="false" outlineLevel="0" collapsed="false">
      <c r="B109" s="43" t="s">
        <v>177</v>
      </c>
      <c r="C109" s="43" t="s">
        <v>55</v>
      </c>
      <c r="D109" s="49" t="s">
        <v>178</v>
      </c>
      <c r="E109" s="67" t="n">
        <v>195.14</v>
      </c>
      <c r="G109" s="38" t="n">
        <v>5</v>
      </c>
      <c r="I109" s="7" t="n">
        <f aca="false">E109*G109</f>
        <v>975.7</v>
      </c>
      <c r="K109" s="28"/>
      <c r="L109" s="39"/>
      <c r="N109" s="7" t="n">
        <f aca="false">G109*ROUND(L109,2)</f>
        <v>0</v>
      </c>
      <c r="S109" s="42"/>
    </row>
    <row r="110" customFormat="false" ht="26.25" hidden="false" customHeight="false" outlineLevel="0" collapsed="false">
      <c r="B110" s="43" t="s">
        <v>179</v>
      </c>
      <c r="C110" s="43" t="s">
        <v>55</v>
      </c>
      <c r="D110" s="49" t="s">
        <v>180</v>
      </c>
      <c r="E110" s="66" t="n">
        <v>140.57</v>
      </c>
      <c r="G110" s="38" t="n">
        <v>3</v>
      </c>
      <c r="I110" s="7" t="n">
        <f aca="false">E110*G110</f>
        <v>421.71</v>
      </c>
      <c r="K110" s="28"/>
      <c r="L110" s="39"/>
      <c r="N110" s="7" t="n">
        <f aca="false">G110*ROUND(L110,2)</f>
        <v>0</v>
      </c>
      <c r="S110" s="42"/>
    </row>
    <row r="111" customFormat="false" ht="15" hidden="false" customHeight="true" outlineLevel="0" collapsed="false">
      <c r="B111" s="43" t="s">
        <v>181</v>
      </c>
      <c r="C111" s="43" t="s">
        <v>14</v>
      </c>
      <c r="D111" s="49" t="s">
        <v>182</v>
      </c>
      <c r="E111" s="66" t="n">
        <v>21.36</v>
      </c>
      <c r="G111" s="38" t="n">
        <v>5</v>
      </c>
      <c r="I111" s="7" t="n">
        <f aca="false">E111*G111</f>
        <v>106.8</v>
      </c>
      <c r="K111" s="28"/>
      <c r="L111" s="39"/>
      <c r="N111" s="7" t="n">
        <f aca="false">G111*ROUND(L111,2)</f>
        <v>0</v>
      </c>
      <c r="S111" s="42"/>
    </row>
    <row r="112" customFormat="false" ht="15.75" hidden="false" customHeight="true" outlineLevel="0" collapsed="false">
      <c r="B112" s="43" t="s">
        <v>183</v>
      </c>
      <c r="C112" s="43" t="s">
        <v>14</v>
      </c>
      <c r="D112" s="49" t="s">
        <v>184</v>
      </c>
      <c r="E112" s="66" t="n">
        <v>29.46</v>
      </c>
      <c r="G112" s="38" t="n">
        <v>5</v>
      </c>
      <c r="I112" s="7" t="n">
        <f aca="false">E112*G112</f>
        <v>147.3</v>
      </c>
      <c r="K112" s="28"/>
      <c r="L112" s="39"/>
      <c r="N112" s="7" t="n">
        <f aca="false">G112*ROUND(L112,2)</f>
        <v>0</v>
      </c>
      <c r="S112" s="42"/>
    </row>
    <row r="113" customFormat="false" ht="13.5" hidden="false" customHeight="false" outlineLevel="0" collapsed="false">
      <c r="B113" s="51"/>
      <c r="C113" s="51"/>
      <c r="D113" s="1"/>
      <c r="E113" s="52"/>
      <c r="F113" s="52"/>
      <c r="G113" s="38"/>
      <c r="H113" s="1"/>
      <c r="I113" s="52"/>
      <c r="J113" s="1"/>
      <c r="K113" s="28"/>
      <c r="N113" s="7"/>
      <c r="S113" s="42"/>
    </row>
    <row r="114" customFormat="false" ht="13.5" hidden="false" customHeight="true" outlineLevel="0" collapsed="false">
      <c r="B114" s="32" t="s">
        <v>185</v>
      </c>
      <c r="C114" s="32"/>
      <c r="D114" s="32"/>
      <c r="G114" s="38"/>
      <c r="I114" s="1"/>
      <c r="K114" s="28"/>
      <c r="N114" s="7"/>
      <c r="S114" s="42"/>
    </row>
    <row r="115" customFormat="false" ht="64.5" hidden="false" customHeight="false" outlineLevel="0" collapsed="false">
      <c r="B115" s="43" t="s">
        <v>186</v>
      </c>
      <c r="C115" s="43" t="s">
        <v>187</v>
      </c>
      <c r="D115" s="49" t="s">
        <v>188</v>
      </c>
      <c r="E115" s="80" t="n">
        <v>156</v>
      </c>
      <c r="F115" s="81"/>
      <c r="G115" s="38" t="n">
        <v>20</v>
      </c>
      <c r="H115" s="1"/>
      <c r="I115" s="7" t="n">
        <f aca="false">E115*G115</f>
        <v>3120</v>
      </c>
      <c r="J115" s="1"/>
      <c r="K115" s="28"/>
      <c r="L115" s="39"/>
      <c r="N115" s="7" t="n">
        <f aca="false">G115*ROUND(L115,2)</f>
        <v>0</v>
      </c>
      <c r="S115" s="42"/>
    </row>
    <row r="116" customFormat="false" ht="67.5" hidden="false" customHeight="true" outlineLevel="0" collapsed="false">
      <c r="B116" s="45" t="s">
        <v>189</v>
      </c>
      <c r="C116" s="43" t="s">
        <v>187</v>
      </c>
      <c r="D116" s="49" t="s">
        <v>190</v>
      </c>
      <c r="E116" s="80" t="n">
        <v>250</v>
      </c>
      <c r="F116" s="81"/>
      <c r="G116" s="38" t="n">
        <v>5</v>
      </c>
      <c r="H116" s="1"/>
      <c r="I116" s="7" t="n">
        <f aca="false">E116*G116</f>
        <v>1250</v>
      </c>
      <c r="J116" s="1"/>
      <c r="K116" s="28"/>
      <c r="L116" s="39"/>
      <c r="N116" s="7" t="n">
        <f aca="false">G116*ROUND(L116,2)</f>
        <v>0</v>
      </c>
      <c r="S116" s="42"/>
    </row>
    <row r="117" s="1" customFormat="true" ht="13.5" hidden="false" customHeight="false" outlineLevel="0" collapsed="false">
      <c r="B117" s="70"/>
      <c r="C117" s="78"/>
      <c r="E117" s="52"/>
      <c r="F117" s="52"/>
      <c r="G117" s="38"/>
      <c r="I117" s="52"/>
      <c r="K117" s="28"/>
      <c r="L117" s="52"/>
      <c r="N117" s="7"/>
      <c r="O117" s="9"/>
      <c r="P117" s="9"/>
      <c r="Q117" s="9"/>
      <c r="S117" s="42"/>
    </row>
    <row r="118" customFormat="false" ht="13.5" hidden="false" customHeight="true" outlineLevel="0" collapsed="false">
      <c r="A118" s="15"/>
      <c r="B118" s="63" t="s">
        <v>191</v>
      </c>
      <c r="C118" s="63"/>
      <c r="D118" s="63"/>
      <c r="E118" s="82"/>
      <c r="F118" s="26"/>
      <c r="G118" s="64"/>
      <c r="H118" s="65"/>
      <c r="I118" s="15"/>
      <c r="J118" s="65"/>
      <c r="K118" s="28"/>
      <c r="L118" s="29"/>
      <c r="M118" s="30"/>
      <c r="N118" s="7"/>
      <c r="O118" s="30"/>
      <c r="P118" s="30"/>
      <c r="Q118" s="30"/>
      <c r="R118" s="15"/>
      <c r="S118" s="42"/>
    </row>
    <row r="119" customFormat="false" ht="30" hidden="false" customHeight="true" outlineLevel="0" collapsed="false">
      <c r="B119" s="34" t="s">
        <v>192</v>
      </c>
      <c r="C119" s="34" t="s">
        <v>14</v>
      </c>
      <c r="D119" s="62" t="s">
        <v>193</v>
      </c>
      <c r="E119" s="67" t="n">
        <v>7.17</v>
      </c>
      <c r="G119" s="38" t="n">
        <v>1250</v>
      </c>
      <c r="I119" s="7" t="n">
        <f aca="false">E119*G119</f>
        <v>8962.5</v>
      </c>
      <c r="K119" s="28"/>
      <c r="L119" s="39"/>
      <c r="N119" s="7" t="n">
        <f aca="false">G119*ROUND(L119,2)</f>
        <v>0</v>
      </c>
      <c r="S119" s="42"/>
    </row>
    <row r="120" customFormat="false" ht="30.75" hidden="false" customHeight="true" outlineLevel="0" collapsed="false">
      <c r="B120" s="34" t="s">
        <v>194</v>
      </c>
      <c r="C120" s="34" t="s">
        <v>14</v>
      </c>
      <c r="D120" s="62" t="s">
        <v>195</v>
      </c>
      <c r="E120" s="67" t="n">
        <v>8.76</v>
      </c>
      <c r="G120" s="38" t="n">
        <v>2</v>
      </c>
      <c r="I120" s="7" t="n">
        <f aca="false">E120*G120</f>
        <v>17.52</v>
      </c>
      <c r="K120" s="28"/>
      <c r="L120" s="39"/>
      <c r="N120" s="7" t="n">
        <f aca="false">G120*ROUND(L120,2)</f>
        <v>0</v>
      </c>
      <c r="S120" s="42"/>
    </row>
    <row r="121" s="15" customFormat="true" ht="15" hidden="false" customHeight="true" outlineLevel="0" collapsed="false">
      <c r="A121" s="1"/>
      <c r="B121" s="34" t="s">
        <v>196</v>
      </c>
      <c r="C121" s="34" t="s">
        <v>14</v>
      </c>
      <c r="D121" s="62" t="s">
        <v>197</v>
      </c>
      <c r="E121" s="67" t="n">
        <v>7.71</v>
      </c>
      <c r="F121" s="4"/>
      <c r="G121" s="38" t="n">
        <v>24</v>
      </c>
      <c r="H121" s="6"/>
      <c r="I121" s="7" t="n">
        <f aca="false">E121*G121</f>
        <v>185.04</v>
      </c>
      <c r="J121" s="6"/>
      <c r="K121" s="28"/>
      <c r="L121" s="39"/>
      <c r="M121" s="9"/>
      <c r="N121" s="7" t="n">
        <f aca="false">G121*ROUND(L121,2)</f>
        <v>0</v>
      </c>
      <c r="O121" s="9"/>
      <c r="P121" s="9"/>
      <c r="Q121" s="9"/>
      <c r="R121" s="1"/>
      <c r="S121" s="42"/>
    </row>
    <row r="122" customFormat="false" ht="26.25" hidden="false" customHeight="false" outlineLevel="0" collapsed="false">
      <c r="B122" s="34" t="s">
        <v>198</v>
      </c>
      <c r="C122" s="34" t="s">
        <v>14</v>
      </c>
      <c r="D122" s="49" t="s">
        <v>199</v>
      </c>
      <c r="E122" s="67" t="n">
        <v>8.16</v>
      </c>
      <c r="G122" s="38" t="n">
        <v>10</v>
      </c>
      <c r="I122" s="7" t="n">
        <f aca="false">E122*G122</f>
        <v>81.6</v>
      </c>
      <c r="K122" s="28"/>
      <c r="L122" s="39"/>
      <c r="N122" s="7" t="n">
        <f aca="false">G122*ROUND(L122,2)</f>
        <v>0</v>
      </c>
      <c r="S122" s="42"/>
    </row>
    <row r="123" customFormat="false" ht="18" hidden="false" customHeight="true" outlineLevel="0" collapsed="false">
      <c r="B123" s="34" t="s">
        <v>200</v>
      </c>
      <c r="C123" s="34" t="s">
        <v>14</v>
      </c>
      <c r="D123" s="62" t="s">
        <v>201</v>
      </c>
      <c r="E123" s="67" t="n">
        <v>7.71</v>
      </c>
      <c r="G123" s="38" t="n">
        <v>50</v>
      </c>
      <c r="I123" s="7" t="n">
        <f aca="false">E123*G123</f>
        <v>385.5</v>
      </c>
      <c r="K123" s="28"/>
      <c r="L123" s="39"/>
      <c r="N123" s="7" t="n">
        <f aca="false">G123*ROUND(L123,2)</f>
        <v>0</v>
      </c>
      <c r="S123" s="42"/>
    </row>
    <row r="124" customFormat="false" ht="18" hidden="false" customHeight="true" outlineLevel="0" collapsed="false">
      <c r="B124" s="34" t="s">
        <v>202</v>
      </c>
      <c r="C124" s="34" t="s">
        <v>14</v>
      </c>
      <c r="D124" s="62" t="s">
        <v>203</v>
      </c>
      <c r="E124" s="67" t="n">
        <v>8.46</v>
      </c>
      <c r="G124" s="38" t="n">
        <v>4</v>
      </c>
      <c r="I124" s="7" t="n">
        <f aca="false">E124*G124</f>
        <v>33.84</v>
      </c>
      <c r="K124" s="28"/>
      <c r="L124" s="39"/>
      <c r="N124" s="7" t="n">
        <f aca="false">G124*ROUND(L124,2)</f>
        <v>0</v>
      </c>
      <c r="S124" s="42"/>
    </row>
    <row r="125" customFormat="false" ht="26.25" hidden="false" customHeight="false" outlineLevel="0" collapsed="false">
      <c r="B125" s="34" t="s">
        <v>204</v>
      </c>
      <c r="C125" s="34" t="s">
        <v>14</v>
      </c>
      <c r="D125" s="3" t="s">
        <v>205</v>
      </c>
      <c r="E125" s="66" t="n">
        <v>6</v>
      </c>
      <c r="G125" s="38" t="n">
        <v>50</v>
      </c>
      <c r="I125" s="7" t="n">
        <f aca="false">E125*G125</f>
        <v>300</v>
      </c>
      <c r="K125" s="28"/>
      <c r="L125" s="39"/>
      <c r="N125" s="7" t="n">
        <f aca="false">G125*ROUND(L125,2)</f>
        <v>0</v>
      </c>
      <c r="S125" s="42"/>
    </row>
    <row r="126" customFormat="false" ht="26.25" hidden="false" customHeight="false" outlineLevel="0" collapsed="false">
      <c r="B126" s="34" t="s">
        <v>206</v>
      </c>
      <c r="C126" s="43" t="s">
        <v>14</v>
      </c>
      <c r="D126" s="49" t="s">
        <v>207</v>
      </c>
      <c r="E126" s="67" t="n">
        <v>112.24</v>
      </c>
      <c r="G126" s="38" t="n">
        <v>6</v>
      </c>
      <c r="I126" s="7" t="n">
        <f aca="false">E126*G126</f>
        <v>673.44</v>
      </c>
      <c r="K126" s="28"/>
      <c r="L126" s="39"/>
      <c r="N126" s="7" t="n">
        <f aca="false">G126*ROUND(L126,2)</f>
        <v>0</v>
      </c>
      <c r="S126" s="42"/>
    </row>
    <row r="127" customFormat="false" ht="39" hidden="false" customHeight="false" outlineLevel="0" collapsed="false">
      <c r="B127" s="34" t="s">
        <v>208</v>
      </c>
      <c r="C127" s="34" t="s">
        <v>14</v>
      </c>
      <c r="D127" s="49" t="s">
        <v>209</v>
      </c>
      <c r="E127" s="67" t="n">
        <v>19.42</v>
      </c>
      <c r="G127" s="38" t="n">
        <v>40</v>
      </c>
      <c r="I127" s="7" t="n">
        <f aca="false">E127*G127</f>
        <v>776.8</v>
      </c>
      <c r="K127" s="28"/>
      <c r="L127" s="39"/>
      <c r="N127" s="7" t="n">
        <f aca="false">G127*ROUND(L127,2)</f>
        <v>0</v>
      </c>
      <c r="S127" s="42"/>
    </row>
    <row r="128" customFormat="false" ht="26.25" hidden="false" customHeight="false" outlineLevel="0" collapsed="false">
      <c r="B128" s="34" t="s">
        <v>210</v>
      </c>
      <c r="C128" s="34" t="s">
        <v>14</v>
      </c>
      <c r="D128" s="62" t="s">
        <v>211</v>
      </c>
      <c r="E128" s="67" t="n">
        <v>16.97</v>
      </c>
      <c r="G128" s="38" t="n">
        <v>300</v>
      </c>
      <c r="I128" s="7" t="n">
        <f aca="false">E128*G128</f>
        <v>5091</v>
      </c>
      <c r="K128" s="28"/>
      <c r="L128" s="39"/>
      <c r="N128" s="7" t="n">
        <f aca="false">G128*ROUND(L128,2)</f>
        <v>0</v>
      </c>
      <c r="S128" s="42"/>
    </row>
    <row r="129" customFormat="false" ht="26.25" hidden="false" customHeight="false" outlineLevel="0" collapsed="false">
      <c r="B129" s="34" t="s">
        <v>212</v>
      </c>
      <c r="C129" s="34" t="s">
        <v>14</v>
      </c>
      <c r="D129" s="62" t="s">
        <v>213</v>
      </c>
      <c r="E129" s="67" t="n">
        <v>6.88</v>
      </c>
      <c r="G129" s="38" t="n">
        <v>5</v>
      </c>
      <c r="I129" s="7" t="n">
        <f aca="false">E129*G129</f>
        <v>34.4</v>
      </c>
      <c r="K129" s="28"/>
      <c r="L129" s="39"/>
      <c r="M129" s="30"/>
      <c r="N129" s="7" t="n">
        <f aca="false">G129*ROUND(L129,2)</f>
        <v>0</v>
      </c>
      <c r="O129" s="30"/>
      <c r="P129" s="30"/>
      <c r="S129" s="42"/>
    </row>
    <row r="130" customFormat="false" ht="15" hidden="false" customHeight="true" outlineLevel="0" collapsed="false">
      <c r="B130" s="34" t="s">
        <v>214</v>
      </c>
      <c r="C130" s="34" t="s">
        <v>14</v>
      </c>
      <c r="D130" s="62" t="s">
        <v>215</v>
      </c>
      <c r="E130" s="67" t="n">
        <v>38.83</v>
      </c>
      <c r="G130" s="38" t="n">
        <v>9</v>
      </c>
      <c r="I130" s="7" t="n">
        <f aca="false">E130*G130</f>
        <v>349.47</v>
      </c>
      <c r="K130" s="28"/>
      <c r="L130" s="39"/>
      <c r="N130" s="7" t="n">
        <f aca="false">G130*ROUND(L130,2)</f>
        <v>0</v>
      </c>
      <c r="S130" s="42"/>
    </row>
    <row r="131" customFormat="false" ht="15" hidden="false" customHeight="true" outlineLevel="0" collapsed="false">
      <c r="B131" s="34" t="s">
        <v>216</v>
      </c>
      <c r="C131" s="43" t="s">
        <v>14</v>
      </c>
      <c r="D131" s="49" t="s">
        <v>217</v>
      </c>
      <c r="E131" s="67" t="n">
        <v>8.69</v>
      </c>
      <c r="G131" s="38" t="n">
        <v>10</v>
      </c>
      <c r="I131" s="7" t="n">
        <f aca="false">E131*G131</f>
        <v>86.9</v>
      </c>
      <c r="K131" s="28"/>
      <c r="L131" s="39"/>
      <c r="N131" s="7" t="n">
        <f aca="false">G131*ROUND(L131,2)</f>
        <v>0</v>
      </c>
      <c r="S131" s="42"/>
    </row>
    <row r="132" customFormat="false" ht="39" hidden="false" customHeight="false" outlineLevel="0" collapsed="false">
      <c r="B132" s="34" t="s">
        <v>218</v>
      </c>
      <c r="C132" s="43" t="s">
        <v>14</v>
      </c>
      <c r="D132" s="49" t="s">
        <v>219</v>
      </c>
      <c r="E132" s="67" t="n">
        <v>35.43</v>
      </c>
      <c r="G132" s="38" t="n">
        <v>4</v>
      </c>
      <c r="I132" s="7" t="n">
        <f aca="false">E132*G132</f>
        <v>141.72</v>
      </c>
      <c r="K132" s="28"/>
      <c r="L132" s="39"/>
      <c r="N132" s="7" t="n">
        <f aca="false">G132*ROUND(L132,2)</f>
        <v>0</v>
      </c>
      <c r="S132" s="42"/>
    </row>
    <row r="133" customFormat="false" ht="16.5" hidden="false" customHeight="true" outlineLevel="0" collapsed="false">
      <c r="B133" s="34" t="s">
        <v>220</v>
      </c>
      <c r="C133" s="43" t="s">
        <v>14</v>
      </c>
      <c r="D133" s="49" t="s">
        <v>221</v>
      </c>
      <c r="E133" s="67" t="n">
        <v>17.48</v>
      </c>
      <c r="G133" s="38" t="n">
        <v>4</v>
      </c>
      <c r="I133" s="7" t="n">
        <f aca="false">E133*G133</f>
        <v>69.92</v>
      </c>
      <c r="K133" s="28"/>
      <c r="L133" s="39"/>
      <c r="N133" s="7" t="n">
        <f aca="false">G133*ROUND(L133,2)</f>
        <v>0</v>
      </c>
      <c r="S133" s="42"/>
    </row>
    <row r="134" customFormat="false" ht="16.5" hidden="false" customHeight="true" outlineLevel="0" collapsed="false">
      <c r="B134" s="34" t="s">
        <v>222</v>
      </c>
      <c r="C134" s="43" t="s">
        <v>14</v>
      </c>
      <c r="D134" s="49" t="s">
        <v>223</v>
      </c>
      <c r="E134" s="67" t="n">
        <v>13.14</v>
      </c>
      <c r="G134" s="38" t="n">
        <v>10</v>
      </c>
      <c r="I134" s="7" t="n">
        <f aca="false">E134*G134</f>
        <v>131.4</v>
      </c>
      <c r="K134" s="28"/>
      <c r="L134" s="39"/>
      <c r="N134" s="7" t="n">
        <f aca="false">G134*ROUND(L134,2)</f>
        <v>0</v>
      </c>
      <c r="S134" s="42"/>
    </row>
    <row r="135" customFormat="false" ht="16.5" hidden="false" customHeight="true" outlineLevel="0" collapsed="false">
      <c r="B135" s="34" t="s">
        <v>224</v>
      </c>
      <c r="C135" s="43" t="s">
        <v>14</v>
      </c>
      <c r="D135" s="49" t="s">
        <v>225</v>
      </c>
      <c r="E135" s="66" t="n">
        <v>36.04</v>
      </c>
      <c r="G135" s="38" t="n">
        <v>10</v>
      </c>
      <c r="I135" s="7" t="n">
        <f aca="false">E135*G135</f>
        <v>360.4</v>
      </c>
      <c r="K135" s="28"/>
      <c r="L135" s="39"/>
      <c r="N135" s="7" t="n">
        <f aca="false">G135*ROUND(L135,2)</f>
        <v>0</v>
      </c>
      <c r="S135" s="42"/>
    </row>
    <row r="136" customFormat="false" ht="26.25" hidden="false" customHeight="false" outlineLevel="0" collapsed="false">
      <c r="B136" s="34" t="s">
        <v>226</v>
      </c>
      <c r="C136" s="43" t="s">
        <v>14</v>
      </c>
      <c r="D136" s="49" t="s">
        <v>227</v>
      </c>
      <c r="E136" s="66" t="n">
        <v>49</v>
      </c>
      <c r="G136" s="38" t="n">
        <v>1</v>
      </c>
      <c r="I136" s="7" t="n">
        <f aca="false">E136*G136</f>
        <v>49</v>
      </c>
      <c r="K136" s="28"/>
      <c r="L136" s="39"/>
      <c r="N136" s="7" t="n">
        <f aca="false">G136*ROUND(L136,2)</f>
        <v>0</v>
      </c>
      <c r="S136" s="42"/>
    </row>
    <row r="137" customFormat="false" ht="26.25" hidden="false" customHeight="false" outlineLevel="0" collapsed="false">
      <c r="B137" s="34" t="s">
        <v>228</v>
      </c>
      <c r="C137" s="43" t="s">
        <v>14</v>
      </c>
      <c r="D137" s="49" t="s">
        <v>229</v>
      </c>
      <c r="E137" s="66" t="n">
        <v>13.03</v>
      </c>
      <c r="G137" s="38" t="n">
        <v>99</v>
      </c>
      <c r="I137" s="7" t="n">
        <f aca="false">E137*G137</f>
        <v>1289.97</v>
      </c>
      <c r="K137" s="28"/>
      <c r="L137" s="39"/>
      <c r="N137" s="7" t="n">
        <f aca="false">G137*ROUND(L137,2)</f>
        <v>0</v>
      </c>
      <c r="S137" s="42"/>
    </row>
    <row r="138" customFormat="false" ht="26.25" hidden="false" customHeight="false" outlineLevel="0" collapsed="false">
      <c r="B138" s="34" t="s">
        <v>230</v>
      </c>
      <c r="C138" s="43" t="s">
        <v>14</v>
      </c>
      <c r="D138" s="49" t="s">
        <v>231</v>
      </c>
      <c r="E138" s="66" t="n">
        <v>20.71</v>
      </c>
      <c r="G138" s="38" t="n">
        <v>48</v>
      </c>
      <c r="I138" s="7" t="n">
        <f aca="false">E138*G138</f>
        <v>994.08</v>
      </c>
      <c r="K138" s="28"/>
      <c r="L138" s="39"/>
      <c r="N138" s="7" t="n">
        <f aca="false">G138*ROUND(L138,2)</f>
        <v>0</v>
      </c>
      <c r="S138" s="42"/>
    </row>
    <row r="139" customFormat="false" ht="26.25" hidden="false" customHeight="false" outlineLevel="0" collapsed="false">
      <c r="B139" s="34" t="s">
        <v>232</v>
      </c>
      <c r="C139" s="43" t="s">
        <v>233</v>
      </c>
      <c r="D139" s="49" t="s">
        <v>234</v>
      </c>
      <c r="E139" s="66" t="n">
        <v>60.96</v>
      </c>
      <c r="G139" s="38" t="n">
        <v>40</v>
      </c>
      <c r="I139" s="7" t="n">
        <f aca="false">E139*G139</f>
        <v>2438.4</v>
      </c>
      <c r="K139" s="28"/>
      <c r="L139" s="39"/>
      <c r="M139" s="48"/>
      <c r="N139" s="7" t="n">
        <f aca="false">G139*ROUND(L139,2)</f>
        <v>0</v>
      </c>
      <c r="S139" s="42"/>
    </row>
    <row r="140" customFormat="false" ht="26.25" hidden="false" customHeight="false" outlineLevel="0" collapsed="false">
      <c r="B140" s="34" t="s">
        <v>235</v>
      </c>
      <c r="C140" s="43" t="s">
        <v>233</v>
      </c>
      <c r="D140" s="49" t="s">
        <v>236</v>
      </c>
      <c r="E140" s="66" t="n">
        <v>92.81</v>
      </c>
      <c r="G140" s="38" t="n">
        <v>2</v>
      </c>
      <c r="I140" s="7" t="n">
        <f aca="false">E140*G140</f>
        <v>185.62</v>
      </c>
      <c r="K140" s="28"/>
      <c r="L140" s="39"/>
      <c r="M140" s="48"/>
      <c r="N140" s="7" t="n">
        <f aca="false">G140*ROUND(L140,2)</f>
        <v>0</v>
      </c>
      <c r="S140" s="42"/>
    </row>
    <row r="141" customFormat="false" ht="13.5" hidden="false" customHeight="false" outlineLevel="0" collapsed="false">
      <c r="G141" s="38"/>
      <c r="K141" s="28"/>
      <c r="N141" s="7"/>
      <c r="S141" s="42"/>
    </row>
    <row r="142" customFormat="false" ht="13.5" hidden="false" customHeight="true" outlineLevel="0" collapsed="false">
      <c r="B142" s="63" t="s">
        <v>237</v>
      </c>
      <c r="C142" s="63"/>
      <c r="D142" s="63"/>
      <c r="E142" s="26"/>
      <c r="F142" s="26"/>
      <c r="G142" s="64"/>
      <c r="H142" s="65"/>
      <c r="I142" s="83"/>
      <c r="J142" s="65"/>
      <c r="K142" s="28"/>
      <c r="N142" s="7"/>
      <c r="S142" s="42"/>
    </row>
    <row r="143" customFormat="false" ht="13.5" hidden="false" customHeight="false" outlineLevel="0" collapsed="false">
      <c r="B143" s="14"/>
      <c r="C143" s="14"/>
      <c r="D143" s="84"/>
      <c r="E143" s="26"/>
      <c r="F143" s="26"/>
      <c r="G143" s="64"/>
      <c r="H143" s="65"/>
      <c r="I143" s="83"/>
      <c r="J143" s="65"/>
      <c r="K143" s="28"/>
      <c r="N143" s="7"/>
      <c r="S143" s="42"/>
    </row>
    <row r="144" customFormat="false" ht="13.5" hidden="false" customHeight="false" outlineLevel="0" collapsed="false">
      <c r="B144" s="79" t="s">
        <v>238</v>
      </c>
      <c r="C144" s="79"/>
      <c r="D144" s="79"/>
      <c r="E144" s="85"/>
      <c r="F144" s="85"/>
      <c r="G144" s="38"/>
      <c r="I144" s="1"/>
      <c r="K144" s="28"/>
      <c r="N144" s="7"/>
      <c r="S144" s="42"/>
    </row>
    <row r="145" customFormat="false" ht="39" hidden="false" customHeight="false" outlineLevel="0" collapsed="false">
      <c r="B145" s="53" t="s">
        <v>239</v>
      </c>
      <c r="C145" s="53" t="s">
        <v>187</v>
      </c>
      <c r="D145" s="86" t="s">
        <v>240</v>
      </c>
      <c r="E145" s="87" t="n">
        <v>0.46</v>
      </c>
      <c r="F145" s="85"/>
      <c r="G145" s="38" t="n">
        <v>5000</v>
      </c>
      <c r="I145" s="7" t="n">
        <f aca="false">E145*G145</f>
        <v>2300</v>
      </c>
      <c r="K145" s="28"/>
      <c r="L145" s="39"/>
      <c r="N145" s="7" t="n">
        <f aca="false">G145*ROUND(L145,2)</f>
        <v>0</v>
      </c>
      <c r="S145" s="42"/>
    </row>
    <row r="146" customFormat="false" ht="30" hidden="false" customHeight="true" outlineLevel="0" collapsed="false">
      <c r="B146" s="57" t="s">
        <v>241</v>
      </c>
      <c r="C146" s="57" t="s">
        <v>187</v>
      </c>
      <c r="D146" s="88" t="s">
        <v>242</v>
      </c>
      <c r="E146" s="87" t="n">
        <v>0.52</v>
      </c>
      <c r="F146" s="85"/>
      <c r="G146" s="38" t="n">
        <v>100</v>
      </c>
      <c r="I146" s="7" t="n">
        <f aca="false">E146*G146</f>
        <v>52</v>
      </c>
      <c r="K146" s="28"/>
      <c r="L146" s="39"/>
      <c r="N146" s="7" t="n">
        <f aca="false">G146*ROUND(L146,2)</f>
        <v>0</v>
      </c>
      <c r="S146" s="42"/>
    </row>
    <row r="147" customFormat="false" ht="30" hidden="false" customHeight="true" outlineLevel="0" collapsed="false">
      <c r="B147" s="53" t="s">
        <v>243</v>
      </c>
      <c r="C147" s="57" t="s">
        <v>187</v>
      </c>
      <c r="D147" s="88" t="s">
        <v>244</v>
      </c>
      <c r="E147" s="87" t="n">
        <v>0.72</v>
      </c>
      <c r="F147" s="85"/>
      <c r="G147" s="38" t="n">
        <v>100</v>
      </c>
      <c r="I147" s="7" t="n">
        <f aca="false">E147*G147</f>
        <v>72</v>
      </c>
      <c r="K147" s="28"/>
      <c r="L147" s="39"/>
      <c r="N147" s="7" t="n">
        <f aca="false">G147*ROUND(L147,2)</f>
        <v>0</v>
      </c>
      <c r="S147" s="42"/>
    </row>
    <row r="148" customFormat="false" ht="30" hidden="false" customHeight="true" outlineLevel="0" collapsed="false">
      <c r="B148" s="57" t="s">
        <v>245</v>
      </c>
      <c r="C148" s="57" t="s">
        <v>187</v>
      </c>
      <c r="D148" s="88" t="s">
        <v>246</v>
      </c>
      <c r="E148" s="87" t="n">
        <v>0.4</v>
      </c>
      <c r="F148" s="85"/>
      <c r="G148" s="38" t="n">
        <v>5000</v>
      </c>
      <c r="I148" s="7" t="n">
        <f aca="false">E148*G148</f>
        <v>2000</v>
      </c>
      <c r="K148" s="28"/>
      <c r="L148" s="39"/>
      <c r="N148" s="7" t="n">
        <f aca="false">G148*ROUND(L148,2)</f>
        <v>0</v>
      </c>
      <c r="S148" s="42"/>
    </row>
    <row r="149" customFormat="false" ht="30" hidden="false" customHeight="true" outlineLevel="0" collapsed="false">
      <c r="B149" s="53" t="s">
        <v>247</v>
      </c>
      <c r="C149" s="57" t="s">
        <v>187</v>
      </c>
      <c r="D149" s="88" t="s">
        <v>248</v>
      </c>
      <c r="E149" s="87" t="n">
        <v>0.44</v>
      </c>
      <c r="F149" s="85"/>
      <c r="G149" s="38" t="n">
        <v>100</v>
      </c>
      <c r="I149" s="7" t="n">
        <f aca="false">E149*G149</f>
        <v>44</v>
      </c>
      <c r="K149" s="28"/>
      <c r="L149" s="39"/>
      <c r="N149" s="7" t="n">
        <f aca="false">G149*ROUND(L149,2)</f>
        <v>0</v>
      </c>
      <c r="S149" s="42"/>
    </row>
    <row r="150" customFormat="false" ht="30" hidden="false" customHeight="true" outlineLevel="0" collapsed="false">
      <c r="B150" s="57" t="s">
        <v>249</v>
      </c>
      <c r="C150" s="57" t="s">
        <v>187</v>
      </c>
      <c r="D150" s="88" t="s">
        <v>250</v>
      </c>
      <c r="E150" s="87" t="n">
        <v>0.65</v>
      </c>
      <c r="F150" s="85"/>
      <c r="G150" s="38" t="n">
        <v>130</v>
      </c>
      <c r="I150" s="7" t="n">
        <f aca="false">E150*G150</f>
        <v>84.5</v>
      </c>
      <c r="K150" s="28"/>
      <c r="L150" s="39"/>
      <c r="N150" s="7" t="n">
        <f aca="false">G150*ROUND(L150,2)</f>
        <v>0</v>
      </c>
      <c r="S150" s="42"/>
    </row>
    <row r="151" customFormat="false" ht="13.5" hidden="false" customHeight="false" outlineLevel="0" collapsed="false">
      <c r="B151" s="51"/>
      <c r="C151" s="51"/>
      <c r="D151" s="89"/>
      <c r="E151" s="85"/>
      <c r="F151" s="85"/>
      <c r="G151" s="38"/>
      <c r="K151" s="28"/>
      <c r="N151" s="7"/>
      <c r="S151" s="42"/>
    </row>
    <row r="152" customFormat="false" ht="13.5" hidden="false" customHeight="false" outlineLevel="0" collapsed="false">
      <c r="B152" s="79" t="s">
        <v>251</v>
      </c>
      <c r="C152" s="79"/>
      <c r="D152" s="79"/>
      <c r="E152" s="85"/>
      <c r="F152" s="85"/>
      <c r="G152" s="38"/>
      <c r="I152" s="1"/>
      <c r="K152" s="28"/>
      <c r="N152" s="7"/>
      <c r="S152" s="42"/>
    </row>
    <row r="153" customFormat="false" ht="39" hidden="false" customHeight="false" outlineLevel="0" collapsed="false">
      <c r="B153" s="53" t="s">
        <v>252</v>
      </c>
      <c r="C153" s="53" t="s">
        <v>187</v>
      </c>
      <c r="D153" s="86" t="s">
        <v>253</v>
      </c>
      <c r="E153" s="87" t="n">
        <v>1.34</v>
      </c>
      <c r="F153" s="85"/>
      <c r="G153" s="38" t="n">
        <v>6000</v>
      </c>
      <c r="I153" s="7" t="n">
        <f aca="false">E153*G153</f>
        <v>8040</v>
      </c>
      <c r="K153" s="28"/>
      <c r="L153" s="39"/>
      <c r="N153" s="7" t="n">
        <f aca="false">G153*ROUND(L153,2)</f>
        <v>0</v>
      </c>
      <c r="S153" s="42"/>
    </row>
    <row r="154" customFormat="false" ht="29.25" hidden="false" customHeight="true" outlineLevel="0" collapsed="false">
      <c r="B154" s="57" t="s">
        <v>254</v>
      </c>
      <c r="C154" s="57" t="s">
        <v>187</v>
      </c>
      <c r="D154" s="88" t="s">
        <v>255</v>
      </c>
      <c r="E154" s="87" t="n">
        <v>1.58</v>
      </c>
      <c r="F154" s="85"/>
      <c r="G154" s="38" t="n">
        <v>100</v>
      </c>
      <c r="I154" s="7" t="n">
        <f aca="false">E154*G154</f>
        <v>158</v>
      </c>
      <c r="K154" s="28"/>
      <c r="L154" s="39"/>
      <c r="N154" s="7" t="n">
        <f aca="false">G154*ROUND(L154,2)</f>
        <v>0</v>
      </c>
      <c r="S154" s="42"/>
    </row>
    <row r="155" customFormat="false" ht="29.25" hidden="false" customHeight="true" outlineLevel="0" collapsed="false">
      <c r="B155" s="53" t="s">
        <v>256</v>
      </c>
      <c r="C155" s="57" t="s">
        <v>187</v>
      </c>
      <c r="D155" s="88" t="s">
        <v>257</v>
      </c>
      <c r="E155" s="87" t="n">
        <v>2.23</v>
      </c>
      <c r="F155" s="85"/>
      <c r="G155" s="38" t="n">
        <v>20</v>
      </c>
      <c r="I155" s="7" t="n">
        <f aca="false">E155*G155</f>
        <v>44.6</v>
      </c>
      <c r="K155" s="28"/>
      <c r="L155" s="39"/>
      <c r="N155" s="7" t="n">
        <f aca="false">G155*ROUND(L155,2)</f>
        <v>0</v>
      </c>
      <c r="S155" s="42"/>
    </row>
    <row r="156" customFormat="false" ht="29.25" hidden="false" customHeight="true" outlineLevel="0" collapsed="false">
      <c r="B156" s="57" t="s">
        <v>258</v>
      </c>
      <c r="C156" s="57" t="s">
        <v>187</v>
      </c>
      <c r="D156" s="88" t="s">
        <v>259</v>
      </c>
      <c r="E156" s="87" t="n">
        <v>1.29</v>
      </c>
      <c r="F156" s="85"/>
      <c r="G156" s="38" t="n">
        <v>4000</v>
      </c>
      <c r="I156" s="7" t="n">
        <f aca="false">E156*G156</f>
        <v>5160</v>
      </c>
      <c r="K156" s="28"/>
      <c r="L156" s="39"/>
      <c r="N156" s="7" t="n">
        <f aca="false">G156*ROUND(L156,2)</f>
        <v>0</v>
      </c>
      <c r="S156" s="42"/>
    </row>
    <row r="157" customFormat="false" ht="29.25" hidden="false" customHeight="true" outlineLevel="0" collapsed="false">
      <c r="B157" s="53" t="s">
        <v>260</v>
      </c>
      <c r="C157" s="57" t="s">
        <v>187</v>
      </c>
      <c r="D157" s="88" t="s">
        <v>261</v>
      </c>
      <c r="E157" s="87" t="n">
        <v>1.51</v>
      </c>
      <c r="F157" s="85"/>
      <c r="G157" s="38" t="n">
        <v>100</v>
      </c>
      <c r="I157" s="7" t="n">
        <f aca="false">E157*G157</f>
        <v>151</v>
      </c>
      <c r="K157" s="28"/>
      <c r="L157" s="39"/>
      <c r="N157" s="7" t="n">
        <f aca="false">G157*ROUND(L157,2)</f>
        <v>0</v>
      </c>
      <c r="S157" s="42"/>
    </row>
    <row r="158" customFormat="false" ht="29.25" hidden="false" customHeight="true" outlineLevel="0" collapsed="false">
      <c r="B158" s="57" t="s">
        <v>262</v>
      </c>
      <c r="C158" s="57" t="s">
        <v>187</v>
      </c>
      <c r="D158" s="88" t="s">
        <v>263</v>
      </c>
      <c r="E158" s="87" t="n">
        <v>2.18</v>
      </c>
      <c r="F158" s="85"/>
      <c r="G158" s="38" t="n">
        <v>500</v>
      </c>
      <c r="I158" s="7" t="n">
        <f aca="false">E158*G158</f>
        <v>1090</v>
      </c>
      <c r="K158" s="28"/>
      <c r="L158" s="39"/>
      <c r="N158" s="7" t="n">
        <f aca="false">G158*ROUND(L158,2)</f>
        <v>0</v>
      </c>
      <c r="S158" s="42"/>
    </row>
    <row r="159" customFormat="false" ht="15" hidden="false" customHeight="false" outlineLevel="0" collapsed="false">
      <c r="B159" s="51"/>
      <c r="C159" s="51"/>
      <c r="D159" s="89"/>
      <c r="E159" s="85"/>
      <c r="F159" s="85"/>
      <c r="G159" s="38"/>
      <c r="K159" s="28"/>
      <c r="L159" s="28"/>
      <c r="N159" s="7"/>
      <c r="S159" s="42"/>
    </row>
    <row r="160" customFormat="false" ht="15" hidden="false" customHeight="false" outlineLevel="0" collapsed="false">
      <c r="B160" s="79" t="s">
        <v>264</v>
      </c>
      <c r="C160" s="79"/>
      <c r="D160" s="79"/>
      <c r="E160" s="85"/>
      <c r="F160" s="85"/>
      <c r="G160" s="38"/>
      <c r="I160" s="1"/>
      <c r="K160" s="28"/>
      <c r="L160" s="28"/>
      <c r="N160" s="7"/>
      <c r="S160" s="42"/>
    </row>
    <row r="161" customFormat="false" ht="19.5" hidden="false" customHeight="true" outlineLevel="0" collapsed="false">
      <c r="B161" s="53" t="s">
        <v>265</v>
      </c>
      <c r="C161" s="53" t="s">
        <v>187</v>
      </c>
      <c r="D161" s="86" t="s">
        <v>266</v>
      </c>
      <c r="E161" s="87" t="n">
        <v>2.62</v>
      </c>
      <c r="F161" s="85"/>
      <c r="G161" s="38" t="n">
        <v>50</v>
      </c>
      <c r="I161" s="7" t="n">
        <f aca="false">E161*G161</f>
        <v>131</v>
      </c>
      <c r="K161" s="28"/>
      <c r="L161" s="39"/>
      <c r="N161" s="7" t="n">
        <f aca="false">G161*ROUND(L161,2)</f>
        <v>0</v>
      </c>
      <c r="O161" s="48"/>
      <c r="S161" s="42"/>
    </row>
    <row r="162" customFormat="false" ht="26.25" hidden="false" customHeight="false" outlineLevel="0" collapsed="false">
      <c r="B162" s="57" t="s">
        <v>267</v>
      </c>
      <c r="C162" s="57" t="s">
        <v>55</v>
      </c>
      <c r="D162" s="88" t="s">
        <v>268</v>
      </c>
      <c r="E162" s="87" t="n">
        <v>4.76</v>
      </c>
      <c r="F162" s="85"/>
      <c r="G162" s="38" t="n">
        <v>60</v>
      </c>
      <c r="I162" s="7" t="n">
        <f aca="false">E162*G162</f>
        <v>285.6</v>
      </c>
      <c r="K162" s="28"/>
      <c r="L162" s="39"/>
      <c r="N162" s="7" t="n">
        <f aca="false">G162*ROUND(L162,2)</f>
        <v>0</v>
      </c>
      <c r="O162" s="48"/>
      <c r="S162" s="42"/>
    </row>
    <row r="163" customFormat="false" ht="39" hidden="false" customHeight="false" outlineLevel="0" collapsed="false">
      <c r="B163" s="57" t="s">
        <v>269</v>
      </c>
      <c r="C163" s="57" t="s">
        <v>55</v>
      </c>
      <c r="D163" s="88" t="s">
        <v>270</v>
      </c>
      <c r="E163" s="87" t="n">
        <v>5.17</v>
      </c>
      <c r="F163" s="85"/>
      <c r="G163" s="38" t="n">
        <v>50</v>
      </c>
      <c r="I163" s="7" t="n">
        <f aca="false">E163*G163</f>
        <v>258.5</v>
      </c>
      <c r="K163" s="28"/>
      <c r="L163" s="39"/>
      <c r="N163" s="7" t="n">
        <f aca="false">G163*ROUND(L163,2)</f>
        <v>0</v>
      </c>
      <c r="O163" s="48"/>
      <c r="S163" s="42"/>
    </row>
    <row r="164" customFormat="false" ht="13.5" hidden="false" customHeight="false" outlineLevel="0" collapsed="false">
      <c r="B164" s="51"/>
      <c r="C164" s="51"/>
      <c r="D164" s="89"/>
      <c r="E164" s="85"/>
      <c r="F164" s="85"/>
      <c r="G164" s="38"/>
      <c r="K164" s="28"/>
      <c r="L164" s="72"/>
      <c r="N164" s="7"/>
      <c r="S164" s="42"/>
    </row>
    <row r="165" customFormat="false" ht="13.5" hidden="false" customHeight="false" outlineLevel="0" collapsed="false">
      <c r="B165" s="79" t="s">
        <v>271</v>
      </c>
      <c r="C165" s="79"/>
      <c r="D165" s="79"/>
      <c r="E165" s="85"/>
      <c r="F165" s="85"/>
      <c r="G165" s="38"/>
      <c r="I165" s="1"/>
      <c r="K165" s="28"/>
      <c r="L165" s="73"/>
      <c r="N165" s="7"/>
      <c r="S165" s="42"/>
    </row>
    <row r="166" customFormat="false" ht="39" hidden="false" customHeight="false" outlineLevel="0" collapsed="false">
      <c r="B166" s="53" t="s">
        <v>272</v>
      </c>
      <c r="C166" s="53" t="s">
        <v>187</v>
      </c>
      <c r="D166" s="86" t="s">
        <v>273</v>
      </c>
      <c r="E166" s="87" t="n">
        <v>6.53</v>
      </c>
      <c r="F166" s="85"/>
      <c r="G166" s="38" t="n">
        <v>1500</v>
      </c>
      <c r="I166" s="7" t="n">
        <f aca="false">E166*G166</f>
        <v>9795</v>
      </c>
      <c r="K166" s="28"/>
      <c r="L166" s="39"/>
      <c r="N166" s="7" t="n">
        <f aca="false">G166*ROUND(L166,2)</f>
        <v>0</v>
      </c>
      <c r="O166" s="48"/>
      <c r="S166" s="42"/>
    </row>
    <row r="167" customFormat="false" ht="39" hidden="false" customHeight="false" outlineLevel="0" collapsed="false">
      <c r="B167" s="57" t="s">
        <v>274</v>
      </c>
      <c r="C167" s="57" t="s">
        <v>55</v>
      </c>
      <c r="D167" s="88" t="s">
        <v>275</v>
      </c>
      <c r="E167" s="87" t="n">
        <v>13.09</v>
      </c>
      <c r="F167" s="85"/>
      <c r="G167" s="38" t="n">
        <v>1500</v>
      </c>
      <c r="I167" s="7" t="n">
        <f aca="false">E167*G167</f>
        <v>19635</v>
      </c>
      <c r="K167" s="28"/>
      <c r="L167" s="39"/>
      <c r="N167" s="7" t="n">
        <f aca="false">G167*ROUND(L167,2)</f>
        <v>0</v>
      </c>
      <c r="O167" s="48"/>
      <c r="S167" s="42"/>
    </row>
    <row r="168" customFormat="false" ht="39" hidden="false" customHeight="false" outlineLevel="0" collapsed="false">
      <c r="B168" s="57" t="s">
        <v>276</v>
      </c>
      <c r="C168" s="57" t="s">
        <v>55</v>
      </c>
      <c r="D168" s="88" t="s">
        <v>277</v>
      </c>
      <c r="E168" s="87" t="n">
        <v>13.37</v>
      </c>
      <c r="F168" s="85"/>
      <c r="G168" s="38" t="n">
        <v>30</v>
      </c>
      <c r="I168" s="7" t="n">
        <f aca="false">E168*G168</f>
        <v>401.1</v>
      </c>
      <c r="K168" s="28"/>
      <c r="L168" s="39"/>
      <c r="N168" s="7" t="n">
        <f aca="false">G168*ROUND(L168,2)</f>
        <v>0</v>
      </c>
      <c r="O168" s="48"/>
      <c r="S168" s="42"/>
    </row>
    <row r="169" customFormat="false" ht="13.5" hidden="false" customHeight="false" outlineLevel="0" collapsed="false">
      <c r="B169" s="51"/>
      <c r="C169" s="51"/>
      <c r="D169" s="89"/>
      <c r="E169" s="85"/>
      <c r="F169" s="85"/>
      <c r="G169" s="38"/>
      <c r="K169" s="28"/>
      <c r="N169" s="7"/>
      <c r="S169" s="42"/>
    </row>
    <row r="170" customFormat="false" ht="13.5" hidden="false" customHeight="false" outlineLevel="0" collapsed="false">
      <c r="B170" s="79" t="s">
        <v>278</v>
      </c>
      <c r="C170" s="79"/>
      <c r="D170" s="79"/>
      <c r="E170" s="85"/>
      <c r="F170" s="85"/>
      <c r="G170" s="38"/>
      <c r="I170" s="1"/>
      <c r="K170" s="28"/>
      <c r="N170" s="7"/>
      <c r="S170" s="42"/>
    </row>
    <row r="171" customFormat="false" ht="39" hidden="false" customHeight="false" outlineLevel="0" collapsed="false">
      <c r="B171" s="53" t="s">
        <v>279</v>
      </c>
      <c r="C171" s="53" t="s">
        <v>187</v>
      </c>
      <c r="D171" s="86" t="s">
        <v>280</v>
      </c>
      <c r="E171" s="87" t="n">
        <v>6.68</v>
      </c>
      <c r="F171" s="85"/>
      <c r="G171" s="38" t="n">
        <v>20</v>
      </c>
      <c r="I171" s="7" t="n">
        <f aca="false">E171*G171</f>
        <v>133.6</v>
      </c>
      <c r="K171" s="28"/>
      <c r="L171" s="39"/>
      <c r="N171" s="7" t="n">
        <f aca="false">G171*ROUND(L171,2)</f>
        <v>0</v>
      </c>
      <c r="O171" s="48"/>
      <c r="S171" s="42"/>
    </row>
    <row r="172" customFormat="false" ht="39" hidden="false" customHeight="false" outlineLevel="0" collapsed="false">
      <c r="B172" s="57" t="s">
        <v>281</v>
      </c>
      <c r="C172" s="57" t="s">
        <v>55</v>
      </c>
      <c r="D172" s="88" t="s">
        <v>282</v>
      </c>
      <c r="E172" s="87" t="n">
        <v>15.2</v>
      </c>
      <c r="F172" s="85"/>
      <c r="G172" s="38" t="n">
        <v>200</v>
      </c>
      <c r="I172" s="7" t="n">
        <f aca="false">E172*G172</f>
        <v>3040</v>
      </c>
      <c r="K172" s="28"/>
      <c r="L172" s="39"/>
      <c r="N172" s="7" t="n">
        <f aca="false">G172*ROUND(L172,2)</f>
        <v>0</v>
      </c>
      <c r="O172" s="48"/>
      <c r="S172" s="42"/>
    </row>
    <row r="173" customFormat="false" ht="39" hidden="false" customHeight="false" outlineLevel="0" collapsed="false">
      <c r="B173" s="57" t="s">
        <v>283</v>
      </c>
      <c r="C173" s="57" t="s">
        <v>55</v>
      </c>
      <c r="D173" s="88" t="s">
        <v>284</v>
      </c>
      <c r="E173" s="87" t="n">
        <v>15.33</v>
      </c>
      <c r="F173" s="85"/>
      <c r="G173" s="38" t="n">
        <v>20</v>
      </c>
      <c r="I173" s="7" t="n">
        <f aca="false">E173*G173</f>
        <v>306.6</v>
      </c>
      <c r="K173" s="28"/>
      <c r="L173" s="39"/>
      <c r="N173" s="7" t="n">
        <f aca="false">G173*ROUND(L173,2)</f>
        <v>0</v>
      </c>
      <c r="O173" s="48"/>
      <c r="P173" s="48"/>
      <c r="S173" s="42"/>
    </row>
    <row r="174" customFormat="false" ht="13.5" hidden="false" customHeight="false" outlineLevel="0" collapsed="false">
      <c r="B174" s="51"/>
      <c r="C174" s="51"/>
      <c r="D174" s="89"/>
      <c r="E174" s="85"/>
      <c r="F174" s="85"/>
      <c r="G174" s="38"/>
      <c r="K174" s="28"/>
      <c r="N174" s="7"/>
      <c r="S174" s="42"/>
    </row>
    <row r="175" customFormat="false" ht="13.5" hidden="false" customHeight="false" outlineLevel="0" collapsed="false">
      <c r="B175" s="79" t="s">
        <v>285</v>
      </c>
      <c r="C175" s="79"/>
      <c r="D175" s="79"/>
      <c r="E175" s="85"/>
      <c r="F175" s="85"/>
      <c r="G175" s="38"/>
      <c r="I175" s="1"/>
      <c r="K175" s="28"/>
      <c r="N175" s="7"/>
      <c r="S175" s="42"/>
    </row>
    <row r="176" customFormat="false" ht="18" hidden="false" customHeight="true" outlineLevel="0" collapsed="false">
      <c r="B176" s="53" t="s">
        <v>286</v>
      </c>
      <c r="C176" s="53" t="s">
        <v>55</v>
      </c>
      <c r="D176" s="86" t="s">
        <v>287</v>
      </c>
      <c r="E176" s="87" t="n">
        <v>6.11</v>
      </c>
      <c r="F176" s="85"/>
      <c r="G176" s="38" t="n">
        <v>2000</v>
      </c>
      <c r="I176" s="7" t="n">
        <f aca="false">E176*G176</f>
        <v>12220</v>
      </c>
      <c r="K176" s="28"/>
      <c r="L176" s="39"/>
      <c r="N176" s="7" t="n">
        <f aca="false">G176*ROUND(L176,2)</f>
        <v>0</v>
      </c>
      <c r="S176" s="42"/>
    </row>
    <row r="177" customFormat="false" ht="29.25" hidden="false" customHeight="true" outlineLevel="0" collapsed="false">
      <c r="B177" s="57" t="s">
        <v>288</v>
      </c>
      <c r="C177" s="57" t="s">
        <v>55</v>
      </c>
      <c r="D177" s="88" t="s">
        <v>289</v>
      </c>
      <c r="E177" s="87" t="n">
        <v>4.78</v>
      </c>
      <c r="F177" s="85"/>
      <c r="G177" s="38" t="n">
        <v>700</v>
      </c>
      <c r="I177" s="7" t="n">
        <f aca="false">E177*G177</f>
        <v>3346</v>
      </c>
      <c r="K177" s="28"/>
      <c r="L177" s="39"/>
      <c r="N177" s="7" t="n">
        <f aca="false">G177*ROUND(L177,2)</f>
        <v>0</v>
      </c>
      <c r="S177" s="42"/>
    </row>
    <row r="178" customFormat="false" ht="29.25" hidden="false" customHeight="true" outlineLevel="0" collapsed="false">
      <c r="B178" s="53" t="s">
        <v>290</v>
      </c>
      <c r="C178" s="57" t="s">
        <v>14</v>
      </c>
      <c r="D178" s="88" t="s">
        <v>291</v>
      </c>
      <c r="E178" s="87" t="n">
        <v>5.41</v>
      </c>
      <c r="F178" s="85"/>
      <c r="G178" s="38" t="n">
        <v>50</v>
      </c>
      <c r="I178" s="7" t="n">
        <f aca="false">E178*G178</f>
        <v>270.5</v>
      </c>
      <c r="K178" s="28"/>
      <c r="L178" s="39"/>
      <c r="N178" s="7" t="n">
        <f aca="false">G178*ROUND(L178,2)</f>
        <v>0</v>
      </c>
      <c r="S178" s="42"/>
    </row>
    <row r="179" customFormat="false" ht="29.25" hidden="false" customHeight="true" outlineLevel="0" collapsed="false">
      <c r="B179" s="57" t="s">
        <v>292</v>
      </c>
      <c r="C179" s="57" t="s">
        <v>14</v>
      </c>
      <c r="D179" s="88" t="s">
        <v>293</v>
      </c>
      <c r="E179" s="87" t="n">
        <v>6.13</v>
      </c>
      <c r="F179" s="85"/>
      <c r="G179" s="38" t="n">
        <v>10</v>
      </c>
      <c r="I179" s="7" t="n">
        <f aca="false">E179*G179</f>
        <v>61.3</v>
      </c>
      <c r="K179" s="28"/>
      <c r="L179" s="39"/>
      <c r="N179" s="7" t="n">
        <f aca="false">G179*ROUND(L179,2)</f>
        <v>0</v>
      </c>
      <c r="S179" s="42"/>
    </row>
    <row r="180" customFormat="false" ht="29.25" hidden="false" customHeight="true" outlineLevel="0" collapsed="false">
      <c r="B180" s="53" t="s">
        <v>294</v>
      </c>
      <c r="C180" s="57" t="s">
        <v>14</v>
      </c>
      <c r="D180" s="88" t="s">
        <v>295</v>
      </c>
      <c r="E180" s="87" t="n">
        <v>4.19</v>
      </c>
      <c r="F180" s="85"/>
      <c r="G180" s="38" t="n">
        <v>184</v>
      </c>
      <c r="I180" s="7" t="n">
        <f aca="false">E180*G180</f>
        <v>770.96</v>
      </c>
      <c r="K180" s="28"/>
      <c r="L180" s="39"/>
      <c r="N180" s="7" t="n">
        <f aca="false">G180*ROUND(L180,2)</f>
        <v>0</v>
      </c>
      <c r="S180" s="42"/>
    </row>
    <row r="181" customFormat="false" ht="29.25" hidden="false" customHeight="true" outlineLevel="0" collapsed="false">
      <c r="B181" s="57" t="s">
        <v>296</v>
      </c>
      <c r="C181" s="57" t="s">
        <v>14</v>
      </c>
      <c r="D181" s="88" t="s">
        <v>297</v>
      </c>
      <c r="E181" s="87" t="n">
        <v>6.69</v>
      </c>
      <c r="F181" s="85"/>
      <c r="G181" s="38" t="n">
        <v>2</v>
      </c>
      <c r="I181" s="7" t="n">
        <f aca="false">E181*G181</f>
        <v>13.38</v>
      </c>
      <c r="K181" s="28"/>
      <c r="L181" s="39"/>
      <c r="N181" s="7" t="n">
        <f aca="false">G181*ROUND(L181,2)</f>
        <v>0</v>
      </c>
      <c r="S181" s="42"/>
    </row>
    <row r="182" customFormat="false" ht="29.25" hidden="false" customHeight="true" outlineLevel="0" collapsed="false">
      <c r="B182" s="53" t="s">
        <v>298</v>
      </c>
      <c r="C182" s="57" t="s">
        <v>14</v>
      </c>
      <c r="D182" s="88" t="s">
        <v>299</v>
      </c>
      <c r="E182" s="87" t="n">
        <v>9.19</v>
      </c>
      <c r="F182" s="85"/>
      <c r="G182" s="38" t="n">
        <v>2</v>
      </c>
      <c r="I182" s="7" t="n">
        <f aca="false">E182*G182</f>
        <v>18.38</v>
      </c>
      <c r="K182" s="28"/>
      <c r="L182" s="39"/>
      <c r="N182" s="7" t="n">
        <f aca="false">G182*ROUND(L182,2)</f>
        <v>0</v>
      </c>
      <c r="S182" s="42"/>
    </row>
    <row r="183" customFormat="false" ht="29.25" hidden="false" customHeight="true" outlineLevel="0" collapsed="false">
      <c r="B183" s="57" t="s">
        <v>300</v>
      </c>
      <c r="C183" s="57" t="s">
        <v>14</v>
      </c>
      <c r="D183" s="88" t="s">
        <v>301</v>
      </c>
      <c r="E183" s="87" t="n">
        <v>12.5</v>
      </c>
      <c r="F183" s="85"/>
      <c r="G183" s="38" t="n">
        <v>2</v>
      </c>
      <c r="I183" s="7" t="n">
        <f aca="false">E183*G183</f>
        <v>25</v>
      </c>
      <c r="K183" s="28"/>
      <c r="L183" s="39"/>
      <c r="N183" s="7" t="n">
        <f aca="false">G183*ROUND(L183,2)</f>
        <v>0</v>
      </c>
      <c r="S183" s="42"/>
    </row>
    <row r="184" customFormat="false" ht="29.25" hidden="false" customHeight="true" outlineLevel="0" collapsed="false">
      <c r="B184" s="53" t="s">
        <v>302</v>
      </c>
      <c r="C184" s="57" t="s">
        <v>14</v>
      </c>
      <c r="D184" s="88" t="s">
        <v>303</v>
      </c>
      <c r="E184" s="87" t="n">
        <v>21.49</v>
      </c>
      <c r="F184" s="85"/>
      <c r="G184" s="38" t="n">
        <v>2</v>
      </c>
      <c r="I184" s="7" t="n">
        <f aca="false">E184*G184</f>
        <v>42.98</v>
      </c>
      <c r="K184" s="28"/>
      <c r="L184" s="39"/>
      <c r="N184" s="7" t="n">
        <f aca="false">G184*ROUND(L184,2)</f>
        <v>0</v>
      </c>
      <c r="S184" s="42"/>
    </row>
    <row r="185" customFormat="false" ht="29.25" hidden="false" customHeight="true" outlineLevel="0" collapsed="false">
      <c r="B185" s="57" t="s">
        <v>304</v>
      </c>
      <c r="C185" s="57" t="s">
        <v>14</v>
      </c>
      <c r="D185" s="88" t="s">
        <v>305</v>
      </c>
      <c r="E185" s="87" t="n">
        <v>18.45</v>
      </c>
      <c r="F185" s="85"/>
      <c r="G185" s="38" t="n">
        <v>1</v>
      </c>
      <c r="I185" s="7" t="n">
        <f aca="false">E185*G185</f>
        <v>18.45</v>
      </c>
      <c r="K185" s="28"/>
      <c r="L185" s="39"/>
      <c r="N185" s="7" t="n">
        <f aca="false">G185*ROUND(L185,2)</f>
        <v>0</v>
      </c>
      <c r="S185" s="42"/>
    </row>
    <row r="186" customFormat="false" ht="29.25" hidden="false" customHeight="true" outlineLevel="0" collapsed="false">
      <c r="B186" s="53" t="s">
        <v>306</v>
      </c>
      <c r="C186" s="57" t="s">
        <v>14</v>
      </c>
      <c r="D186" s="88" t="s">
        <v>307</v>
      </c>
      <c r="E186" s="87" t="n">
        <v>11.68</v>
      </c>
      <c r="F186" s="85"/>
      <c r="G186" s="38" t="n">
        <v>102</v>
      </c>
      <c r="I186" s="7" t="n">
        <f aca="false">E186*G186</f>
        <v>1191.36</v>
      </c>
      <c r="K186" s="28"/>
      <c r="L186" s="39"/>
      <c r="N186" s="7" t="n">
        <f aca="false">G186*ROUND(L186,2)</f>
        <v>0</v>
      </c>
      <c r="S186" s="42"/>
    </row>
    <row r="187" customFormat="false" ht="28.5" hidden="false" customHeight="true" outlineLevel="0" collapsed="false">
      <c r="B187" s="57" t="s">
        <v>308</v>
      </c>
      <c r="C187" s="57" t="s">
        <v>14</v>
      </c>
      <c r="D187" s="88" t="s">
        <v>309</v>
      </c>
      <c r="E187" s="87" t="n">
        <v>14.32</v>
      </c>
      <c r="F187" s="85"/>
      <c r="G187" s="38" t="n">
        <v>58</v>
      </c>
      <c r="I187" s="7" t="n">
        <f aca="false">E187*G187</f>
        <v>830.56</v>
      </c>
      <c r="K187" s="28"/>
      <c r="L187" s="39"/>
      <c r="N187" s="7" t="n">
        <f aca="false">G187*ROUND(L187,2)</f>
        <v>0</v>
      </c>
      <c r="S187" s="42"/>
    </row>
    <row r="188" customFormat="false" ht="28.5" hidden="false" customHeight="true" outlineLevel="0" collapsed="false">
      <c r="B188" s="53" t="s">
        <v>310</v>
      </c>
      <c r="C188" s="57" t="s">
        <v>14</v>
      </c>
      <c r="D188" s="88" t="s">
        <v>311</v>
      </c>
      <c r="E188" s="87" t="n">
        <v>28.4</v>
      </c>
      <c r="F188" s="85"/>
      <c r="G188" s="38" t="n">
        <v>4</v>
      </c>
      <c r="I188" s="7" t="n">
        <f aca="false">E188*G188</f>
        <v>113.6</v>
      </c>
      <c r="K188" s="28"/>
      <c r="L188" s="39"/>
      <c r="N188" s="7" t="n">
        <f aca="false">G188*ROUND(L188,2)</f>
        <v>0</v>
      </c>
      <c r="S188" s="42"/>
    </row>
    <row r="189" customFormat="false" ht="28.5" hidden="false" customHeight="true" outlineLevel="0" collapsed="false">
      <c r="B189" s="57" t="s">
        <v>312</v>
      </c>
      <c r="C189" s="57" t="s">
        <v>14</v>
      </c>
      <c r="D189" s="88" t="s">
        <v>313</v>
      </c>
      <c r="E189" s="87" t="n">
        <v>5.53</v>
      </c>
      <c r="F189" s="85"/>
      <c r="G189" s="38" t="n">
        <v>222</v>
      </c>
      <c r="I189" s="7" t="n">
        <f aca="false">E189*G189</f>
        <v>1227.66</v>
      </c>
      <c r="K189" s="28"/>
      <c r="L189" s="39"/>
      <c r="N189" s="7" t="n">
        <f aca="false">G189*ROUND(L189,2)</f>
        <v>0</v>
      </c>
      <c r="S189" s="42"/>
    </row>
    <row r="190" customFormat="false" ht="39" hidden="false" customHeight="false" outlineLevel="0" collapsed="false">
      <c r="B190" s="53" t="s">
        <v>314</v>
      </c>
      <c r="C190" s="57" t="s">
        <v>55</v>
      </c>
      <c r="D190" s="88" t="s">
        <v>315</v>
      </c>
      <c r="E190" s="87" t="n">
        <v>9.62</v>
      </c>
      <c r="F190" s="85"/>
      <c r="G190" s="38" t="n">
        <v>200</v>
      </c>
      <c r="I190" s="7" t="n">
        <f aca="false">E190*G190</f>
        <v>1924</v>
      </c>
      <c r="K190" s="28"/>
      <c r="L190" s="39"/>
      <c r="N190" s="7" t="n">
        <f aca="false">G190*ROUND(L190,2)</f>
        <v>0</v>
      </c>
      <c r="S190" s="42"/>
    </row>
    <row r="191" customFormat="false" ht="39" hidden="false" customHeight="false" outlineLevel="0" collapsed="false">
      <c r="B191" s="57" t="s">
        <v>316</v>
      </c>
      <c r="C191" s="57" t="s">
        <v>14</v>
      </c>
      <c r="D191" s="88" t="s">
        <v>317</v>
      </c>
      <c r="E191" s="87" t="n">
        <v>66.03</v>
      </c>
      <c r="F191" s="85"/>
      <c r="G191" s="38" t="n">
        <v>60</v>
      </c>
      <c r="I191" s="7" t="n">
        <f aca="false">E191*G191</f>
        <v>3961.8</v>
      </c>
      <c r="K191" s="28"/>
      <c r="L191" s="39"/>
      <c r="N191" s="7" t="n">
        <f aca="false">G191*ROUND(L191,2)</f>
        <v>0</v>
      </c>
      <c r="O191" s="48"/>
      <c r="S191" s="42"/>
    </row>
    <row r="192" customFormat="false" ht="39" hidden="false" customHeight="false" outlineLevel="0" collapsed="false">
      <c r="B192" s="53" t="s">
        <v>318</v>
      </c>
      <c r="C192" s="57" t="s">
        <v>14</v>
      </c>
      <c r="D192" s="88" t="s">
        <v>319</v>
      </c>
      <c r="E192" s="87" t="n">
        <v>16.54</v>
      </c>
      <c r="F192" s="85"/>
      <c r="G192" s="38" t="n">
        <v>2</v>
      </c>
      <c r="I192" s="7" t="n">
        <f aca="false">E192*G192</f>
        <v>33.08</v>
      </c>
      <c r="K192" s="28"/>
      <c r="L192" s="39"/>
      <c r="N192" s="7" t="n">
        <f aca="false">G192*ROUND(L192,2)</f>
        <v>0</v>
      </c>
      <c r="S192" s="42"/>
    </row>
    <row r="193" customFormat="false" ht="39" hidden="false" customHeight="false" outlineLevel="0" collapsed="false">
      <c r="B193" s="57" t="s">
        <v>320</v>
      </c>
      <c r="C193" s="57" t="s">
        <v>14</v>
      </c>
      <c r="D193" s="88" t="s">
        <v>321</v>
      </c>
      <c r="E193" s="87" t="n">
        <v>132.06</v>
      </c>
      <c r="F193" s="85"/>
      <c r="G193" s="38" t="n">
        <v>1</v>
      </c>
      <c r="I193" s="7" t="n">
        <f aca="false">E193*G193</f>
        <v>132.06</v>
      </c>
      <c r="K193" s="28"/>
      <c r="L193" s="39"/>
      <c r="N193" s="7" t="n">
        <f aca="false">G193*ROUND(L193,2)</f>
        <v>0</v>
      </c>
      <c r="S193" s="42"/>
    </row>
    <row r="194" customFormat="false" ht="46.5" hidden="false" customHeight="true" outlineLevel="0" collapsed="false">
      <c r="B194" s="53" t="s">
        <v>322</v>
      </c>
      <c r="C194" s="57" t="s">
        <v>14</v>
      </c>
      <c r="D194" s="88" t="s">
        <v>323</v>
      </c>
      <c r="E194" s="87" t="n">
        <v>33.02</v>
      </c>
      <c r="F194" s="85"/>
      <c r="G194" s="38" t="n">
        <v>1</v>
      </c>
      <c r="I194" s="7" t="n">
        <f aca="false">E194*G194</f>
        <v>33.02</v>
      </c>
      <c r="K194" s="28"/>
      <c r="L194" s="39"/>
      <c r="N194" s="7" t="n">
        <f aca="false">G194*ROUND(L194,2)</f>
        <v>0</v>
      </c>
      <c r="S194" s="42"/>
    </row>
    <row r="195" customFormat="false" ht="33" hidden="false" customHeight="true" outlineLevel="0" collapsed="false">
      <c r="B195" s="57" t="s">
        <v>324</v>
      </c>
      <c r="C195" s="57" t="s">
        <v>14</v>
      </c>
      <c r="D195" s="88" t="s">
        <v>325</v>
      </c>
      <c r="E195" s="87" t="n">
        <v>19</v>
      </c>
      <c r="F195" s="85"/>
      <c r="G195" s="38" t="n">
        <v>10</v>
      </c>
      <c r="I195" s="7" t="n">
        <f aca="false">E195*G195</f>
        <v>190</v>
      </c>
      <c r="K195" s="28"/>
      <c r="L195" s="39"/>
      <c r="N195" s="7" t="n">
        <f aca="false">G195*ROUND(L195,2)</f>
        <v>0</v>
      </c>
      <c r="S195" s="42"/>
    </row>
    <row r="196" customFormat="false" ht="26.25" hidden="false" customHeight="false" outlineLevel="0" collapsed="false">
      <c r="B196" s="53" t="s">
        <v>326</v>
      </c>
      <c r="C196" s="57" t="s">
        <v>14</v>
      </c>
      <c r="D196" s="88" t="s">
        <v>327</v>
      </c>
      <c r="E196" s="87" t="n">
        <v>8</v>
      </c>
      <c r="F196" s="85"/>
      <c r="G196" s="38" t="n">
        <v>1100</v>
      </c>
      <c r="I196" s="7" t="n">
        <f aca="false">E196*G196</f>
        <v>8800</v>
      </c>
      <c r="K196" s="28"/>
      <c r="L196" s="39"/>
      <c r="N196" s="7" t="n">
        <f aca="false">G196*ROUND(L196,2)</f>
        <v>0</v>
      </c>
      <c r="S196" s="42"/>
    </row>
    <row r="197" customFormat="false" ht="26.25" hidden="false" customHeight="false" outlineLevel="0" collapsed="false">
      <c r="B197" s="57" t="s">
        <v>328</v>
      </c>
      <c r="C197" s="57" t="s">
        <v>14</v>
      </c>
      <c r="D197" s="88" t="s">
        <v>329</v>
      </c>
      <c r="E197" s="87" t="n">
        <v>13</v>
      </c>
      <c r="F197" s="85"/>
      <c r="G197" s="38" t="n">
        <v>69</v>
      </c>
      <c r="I197" s="7" t="n">
        <f aca="false">E197*G197</f>
        <v>897</v>
      </c>
      <c r="K197" s="28"/>
      <c r="L197" s="39"/>
      <c r="N197" s="7" t="n">
        <f aca="false">G197*ROUND(L197,2)</f>
        <v>0</v>
      </c>
      <c r="S197" s="42"/>
    </row>
    <row r="198" customFormat="false" ht="26.25" hidden="false" customHeight="false" outlineLevel="0" collapsed="false">
      <c r="B198" s="53" t="s">
        <v>330</v>
      </c>
      <c r="C198" s="57" t="s">
        <v>14</v>
      </c>
      <c r="D198" s="88" t="s">
        <v>331</v>
      </c>
      <c r="E198" s="87" t="n">
        <v>18</v>
      </c>
      <c r="F198" s="85"/>
      <c r="G198" s="38" t="n">
        <v>10</v>
      </c>
      <c r="I198" s="7" t="n">
        <f aca="false">E198*G198</f>
        <v>180</v>
      </c>
      <c r="K198" s="28"/>
      <c r="L198" s="39"/>
      <c r="N198" s="7" t="n">
        <f aca="false">G198*ROUND(L198,2)</f>
        <v>0</v>
      </c>
      <c r="S198" s="42"/>
    </row>
    <row r="199" customFormat="false" ht="26.25" hidden="false" customHeight="false" outlineLevel="0" collapsed="false">
      <c r="B199" s="57" t="s">
        <v>332</v>
      </c>
      <c r="C199" s="57" t="s">
        <v>14</v>
      </c>
      <c r="D199" s="88" t="s">
        <v>333</v>
      </c>
      <c r="E199" s="87" t="n">
        <v>4.5</v>
      </c>
      <c r="F199" s="85"/>
      <c r="G199" s="38" t="n">
        <v>900</v>
      </c>
      <c r="I199" s="7" t="n">
        <f aca="false">E199*G199</f>
        <v>4050</v>
      </c>
      <c r="K199" s="28"/>
      <c r="L199" s="39"/>
      <c r="N199" s="7" t="n">
        <f aca="false">G199*ROUND(L199,2)</f>
        <v>0</v>
      </c>
      <c r="S199" s="42"/>
    </row>
    <row r="200" customFormat="false" ht="26.25" hidden="false" customHeight="false" outlineLevel="0" collapsed="false">
      <c r="B200" s="53" t="s">
        <v>334</v>
      </c>
      <c r="C200" s="43" t="s">
        <v>14</v>
      </c>
      <c r="D200" s="49" t="s">
        <v>335</v>
      </c>
      <c r="E200" s="66" t="n">
        <v>46.82</v>
      </c>
      <c r="G200" s="38" t="n">
        <v>6</v>
      </c>
      <c r="I200" s="7" t="n">
        <f aca="false">E200*G200</f>
        <v>280.92</v>
      </c>
      <c r="K200" s="28"/>
      <c r="L200" s="39"/>
      <c r="N200" s="7" t="n">
        <f aca="false">G200*ROUND(L200,2)</f>
        <v>0</v>
      </c>
      <c r="S200" s="42"/>
    </row>
    <row r="201" customFormat="false" ht="20.25" hidden="false" customHeight="true" outlineLevel="0" collapsed="false">
      <c r="B201" s="57" t="s">
        <v>336</v>
      </c>
      <c r="C201" s="43" t="s">
        <v>14</v>
      </c>
      <c r="D201" s="49" t="s">
        <v>337</v>
      </c>
      <c r="E201" s="36" t="n">
        <v>4.44</v>
      </c>
      <c r="G201" s="38" t="n">
        <v>6</v>
      </c>
      <c r="I201" s="7" t="n">
        <f aca="false">E201*G201</f>
        <v>26.64</v>
      </c>
      <c r="K201" s="28"/>
      <c r="L201" s="39"/>
      <c r="N201" s="7" t="n">
        <f aca="false">G201*ROUND(L201,2)</f>
        <v>0</v>
      </c>
      <c r="S201" s="42"/>
    </row>
    <row r="202" customFormat="false" ht="26.25" hidden="false" customHeight="false" outlineLevel="0" collapsed="false">
      <c r="B202" s="53" t="s">
        <v>338</v>
      </c>
      <c r="C202" s="43" t="s">
        <v>55</v>
      </c>
      <c r="D202" s="49" t="s">
        <v>339</v>
      </c>
      <c r="E202" s="36" t="n">
        <v>9.37</v>
      </c>
      <c r="G202" s="38" t="n">
        <v>60</v>
      </c>
      <c r="I202" s="7" t="n">
        <f aca="false">E202*G202</f>
        <v>562.2</v>
      </c>
      <c r="K202" s="28"/>
      <c r="L202" s="39"/>
      <c r="N202" s="7" t="n">
        <f aca="false">G202*ROUND(L202,2)</f>
        <v>0</v>
      </c>
      <c r="S202" s="42"/>
    </row>
    <row r="203" customFormat="false" ht="26.25" hidden="false" customHeight="false" outlineLevel="0" collapsed="false">
      <c r="B203" s="53" t="s">
        <v>340</v>
      </c>
      <c r="C203" s="43" t="s">
        <v>14</v>
      </c>
      <c r="D203" s="49" t="s">
        <v>341</v>
      </c>
      <c r="E203" s="36" t="n">
        <v>15</v>
      </c>
      <c r="F203" s="37"/>
      <c r="G203" s="38" t="n">
        <v>20</v>
      </c>
      <c r="I203" s="7" t="n">
        <f aca="false">E203*G203</f>
        <v>300</v>
      </c>
      <c r="K203" s="28"/>
      <c r="L203" s="39"/>
      <c r="N203" s="7" t="n">
        <f aca="false">G203*ROUND(L203,2)</f>
        <v>0</v>
      </c>
      <c r="S203" s="42"/>
    </row>
    <row r="204" customFormat="false" ht="13.5" hidden="false" customHeight="false" outlineLevel="0" collapsed="false">
      <c r="B204" s="51"/>
      <c r="E204" s="37"/>
      <c r="F204" s="37"/>
      <c r="G204" s="38"/>
      <c r="K204" s="28"/>
      <c r="N204" s="7"/>
      <c r="S204" s="42"/>
    </row>
    <row r="205" customFormat="false" ht="13.5" hidden="false" customHeight="false" outlineLevel="0" collapsed="false">
      <c r="B205" s="79" t="s">
        <v>342</v>
      </c>
      <c r="C205" s="79"/>
      <c r="D205" s="79"/>
      <c r="E205" s="85"/>
      <c r="F205" s="85"/>
      <c r="G205" s="38"/>
      <c r="I205" s="1"/>
      <c r="K205" s="28"/>
      <c r="N205" s="7"/>
      <c r="S205" s="42"/>
    </row>
    <row r="206" customFormat="false" ht="26.25" hidden="false" customHeight="false" outlineLevel="0" collapsed="false">
      <c r="B206" s="53" t="s">
        <v>343</v>
      </c>
      <c r="C206" s="53" t="s">
        <v>55</v>
      </c>
      <c r="D206" s="86" t="s">
        <v>344</v>
      </c>
      <c r="E206" s="87" t="n">
        <v>9.3</v>
      </c>
      <c r="F206" s="85"/>
      <c r="G206" s="38" t="n">
        <v>200</v>
      </c>
      <c r="I206" s="7" t="n">
        <f aca="false">E206*G206</f>
        <v>1860</v>
      </c>
      <c r="K206" s="28"/>
      <c r="L206" s="39"/>
      <c r="N206" s="7" t="n">
        <f aca="false">G206*ROUND(L206,2)</f>
        <v>0</v>
      </c>
      <c r="O206" s="48"/>
      <c r="S206" s="42"/>
    </row>
    <row r="207" customFormat="false" ht="26.25" hidden="false" customHeight="false" outlineLevel="0" collapsed="false">
      <c r="B207" s="57" t="s">
        <v>345</v>
      </c>
      <c r="C207" s="57" t="s">
        <v>14</v>
      </c>
      <c r="D207" s="88" t="s">
        <v>346</v>
      </c>
      <c r="E207" s="87" t="n">
        <v>7.21</v>
      </c>
      <c r="F207" s="85"/>
      <c r="G207" s="38" t="n">
        <v>15</v>
      </c>
      <c r="I207" s="7" t="n">
        <f aca="false">E207*G207</f>
        <v>108.15</v>
      </c>
      <c r="K207" s="28"/>
      <c r="L207" s="39"/>
      <c r="N207" s="7" t="n">
        <f aca="false">G207*ROUND(L207,2)</f>
        <v>0</v>
      </c>
      <c r="O207" s="48"/>
      <c r="S207" s="42"/>
    </row>
    <row r="208" customFormat="false" ht="26.25" hidden="false" customHeight="false" outlineLevel="0" collapsed="false">
      <c r="B208" s="53" t="s">
        <v>347</v>
      </c>
      <c r="C208" s="57" t="s">
        <v>14</v>
      </c>
      <c r="D208" s="88" t="s">
        <v>348</v>
      </c>
      <c r="E208" s="87" t="n">
        <v>8.11</v>
      </c>
      <c r="F208" s="85"/>
      <c r="G208" s="38" t="n">
        <v>212</v>
      </c>
      <c r="I208" s="7" t="n">
        <f aca="false">E208*G208</f>
        <v>1719.32</v>
      </c>
      <c r="K208" s="28"/>
      <c r="L208" s="39"/>
      <c r="N208" s="7" t="n">
        <f aca="false">G208*ROUND(L208,2)</f>
        <v>0</v>
      </c>
      <c r="O208" s="48"/>
      <c r="S208" s="42"/>
    </row>
    <row r="209" customFormat="false" ht="39" hidden="false" customHeight="false" outlineLevel="0" collapsed="false">
      <c r="B209" s="57" t="s">
        <v>349</v>
      </c>
      <c r="C209" s="57" t="s">
        <v>14</v>
      </c>
      <c r="D209" s="88" t="s">
        <v>350</v>
      </c>
      <c r="E209" s="87" t="n">
        <v>5.6</v>
      </c>
      <c r="F209" s="85"/>
      <c r="G209" s="38" t="n">
        <v>6</v>
      </c>
      <c r="I209" s="7" t="n">
        <f aca="false">E209*G209</f>
        <v>33.6</v>
      </c>
      <c r="K209" s="28"/>
      <c r="L209" s="39"/>
      <c r="N209" s="7" t="n">
        <f aca="false">G209*ROUND(L209,2)</f>
        <v>0</v>
      </c>
      <c r="O209" s="48"/>
      <c r="S209" s="42"/>
    </row>
    <row r="210" customFormat="false" ht="39" hidden="false" customHeight="false" outlineLevel="0" collapsed="false">
      <c r="B210" s="53" t="s">
        <v>351</v>
      </c>
      <c r="C210" s="57" t="s">
        <v>14</v>
      </c>
      <c r="D210" s="88" t="s">
        <v>352</v>
      </c>
      <c r="E210" s="87" t="n">
        <v>9.47</v>
      </c>
      <c r="F210" s="85"/>
      <c r="G210" s="38" t="n">
        <v>6</v>
      </c>
      <c r="I210" s="7" t="n">
        <f aca="false">E210*G210</f>
        <v>56.82</v>
      </c>
      <c r="K210" s="28"/>
      <c r="L210" s="39"/>
      <c r="N210" s="7" t="n">
        <f aca="false">G210*ROUND(L210,2)</f>
        <v>0</v>
      </c>
      <c r="O210" s="48"/>
      <c r="S210" s="42"/>
    </row>
    <row r="211" customFormat="false" ht="39" hidden="false" customHeight="false" outlineLevel="0" collapsed="false">
      <c r="B211" s="57" t="s">
        <v>353</v>
      </c>
      <c r="C211" s="57" t="s">
        <v>14</v>
      </c>
      <c r="D211" s="88" t="s">
        <v>354</v>
      </c>
      <c r="E211" s="87" t="n">
        <v>13.34</v>
      </c>
      <c r="F211" s="85"/>
      <c r="G211" s="38" t="n">
        <v>2</v>
      </c>
      <c r="I211" s="7" t="n">
        <f aca="false">E211*G211</f>
        <v>26.68</v>
      </c>
      <c r="K211" s="28"/>
      <c r="L211" s="39"/>
      <c r="N211" s="7" t="n">
        <f aca="false">G211*ROUND(L211,2)</f>
        <v>0</v>
      </c>
      <c r="O211" s="48"/>
      <c r="S211" s="42"/>
    </row>
    <row r="212" customFormat="false" ht="39" hidden="false" customHeight="false" outlineLevel="0" collapsed="false">
      <c r="B212" s="53" t="s">
        <v>355</v>
      </c>
      <c r="C212" s="57" t="s">
        <v>14</v>
      </c>
      <c r="D212" s="88" t="s">
        <v>356</v>
      </c>
      <c r="E212" s="87" t="n">
        <v>16.6</v>
      </c>
      <c r="F212" s="85"/>
      <c r="G212" s="38" t="n">
        <v>105</v>
      </c>
      <c r="I212" s="7" t="n">
        <f aca="false">E212*G212</f>
        <v>1743</v>
      </c>
      <c r="K212" s="28"/>
      <c r="L212" s="39"/>
      <c r="N212" s="7" t="n">
        <f aca="false">G212*ROUND(L212,2)</f>
        <v>0</v>
      </c>
      <c r="O212" s="48"/>
      <c r="S212" s="42"/>
    </row>
    <row r="213" customFormat="false" ht="39" hidden="false" customHeight="false" outlineLevel="0" collapsed="false">
      <c r="B213" s="57" t="s">
        <v>357</v>
      </c>
      <c r="C213" s="57" t="s">
        <v>14</v>
      </c>
      <c r="D213" s="88" t="s">
        <v>358</v>
      </c>
      <c r="E213" s="87" t="n">
        <v>23.48</v>
      </c>
      <c r="F213" s="85"/>
      <c r="G213" s="38" t="n">
        <v>55</v>
      </c>
      <c r="I213" s="7" t="n">
        <f aca="false">E213*G213</f>
        <v>1291.4</v>
      </c>
      <c r="K213" s="28"/>
      <c r="L213" s="39"/>
      <c r="N213" s="7" t="n">
        <f aca="false">G213*ROUND(L213,2)</f>
        <v>0</v>
      </c>
      <c r="O213" s="48"/>
      <c r="S213" s="42"/>
    </row>
    <row r="214" customFormat="false" ht="46.5" hidden="false" customHeight="true" outlineLevel="0" collapsed="false">
      <c r="B214" s="53" t="s">
        <v>359</v>
      </c>
      <c r="C214" s="57" t="s">
        <v>14</v>
      </c>
      <c r="D214" s="88" t="s">
        <v>360</v>
      </c>
      <c r="E214" s="87" t="n">
        <v>23.15</v>
      </c>
      <c r="F214" s="85"/>
      <c r="G214" s="38" t="n">
        <v>1</v>
      </c>
      <c r="I214" s="7" t="n">
        <f aca="false">E214*G214</f>
        <v>23.15</v>
      </c>
      <c r="K214" s="28"/>
      <c r="L214" s="39"/>
      <c r="N214" s="7" t="n">
        <f aca="false">G214*ROUND(L214,2)</f>
        <v>0</v>
      </c>
      <c r="O214" s="48"/>
      <c r="S214" s="42"/>
    </row>
    <row r="215" customFormat="false" ht="48.75" hidden="false" customHeight="true" outlineLevel="0" collapsed="false">
      <c r="B215" s="57" t="s">
        <v>361</v>
      </c>
      <c r="C215" s="57" t="s">
        <v>14</v>
      </c>
      <c r="D215" s="88" t="s">
        <v>362</v>
      </c>
      <c r="E215" s="87" t="n">
        <v>13.01</v>
      </c>
      <c r="F215" s="85"/>
      <c r="G215" s="38" t="n">
        <v>5</v>
      </c>
      <c r="I215" s="7" t="n">
        <f aca="false">E215*G215</f>
        <v>65.05</v>
      </c>
      <c r="K215" s="28"/>
      <c r="L215" s="39"/>
      <c r="N215" s="7" t="n">
        <f aca="false">G215*ROUND(L215,2)</f>
        <v>0</v>
      </c>
      <c r="O215" s="48"/>
      <c r="S215" s="42"/>
    </row>
    <row r="216" customFormat="false" ht="48.75" hidden="false" customHeight="true" outlineLevel="0" collapsed="false">
      <c r="B216" s="53" t="s">
        <v>363</v>
      </c>
      <c r="C216" s="57" t="s">
        <v>14</v>
      </c>
      <c r="D216" s="88" t="s">
        <v>364</v>
      </c>
      <c r="E216" s="87" t="n">
        <v>18.08</v>
      </c>
      <c r="F216" s="85"/>
      <c r="G216" s="38" t="n">
        <v>40</v>
      </c>
      <c r="I216" s="7" t="n">
        <f aca="false">E216*G216</f>
        <v>723.2</v>
      </c>
      <c r="K216" s="28"/>
      <c r="L216" s="39"/>
      <c r="N216" s="7" t="n">
        <f aca="false">G216*ROUND(L216,2)</f>
        <v>0</v>
      </c>
      <c r="O216" s="48"/>
      <c r="S216" s="42"/>
    </row>
    <row r="217" customFormat="false" ht="45" hidden="false" customHeight="true" outlineLevel="0" collapsed="false">
      <c r="B217" s="57" t="s">
        <v>365</v>
      </c>
      <c r="C217" s="57" t="s">
        <v>14</v>
      </c>
      <c r="D217" s="88" t="s">
        <v>366</v>
      </c>
      <c r="E217" s="87" t="n">
        <v>38.68</v>
      </c>
      <c r="F217" s="85"/>
      <c r="G217" s="38" t="n">
        <v>60</v>
      </c>
      <c r="I217" s="7" t="n">
        <f aca="false">E217*G217</f>
        <v>2320.8</v>
      </c>
      <c r="K217" s="28"/>
      <c r="L217" s="39"/>
      <c r="N217" s="7" t="n">
        <f aca="false">G217*ROUND(L217,2)</f>
        <v>0</v>
      </c>
      <c r="O217" s="48"/>
      <c r="S217" s="42"/>
    </row>
    <row r="218" customFormat="false" ht="26.25" hidden="false" customHeight="false" outlineLevel="0" collapsed="false">
      <c r="B218" s="53" t="s">
        <v>367</v>
      </c>
      <c r="C218" s="57" t="s">
        <v>14</v>
      </c>
      <c r="D218" s="88" t="s">
        <v>368</v>
      </c>
      <c r="E218" s="87" t="n">
        <v>7.16</v>
      </c>
      <c r="F218" s="85"/>
      <c r="G218" s="38" t="n">
        <v>40</v>
      </c>
      <c r="I218" s="7" t="n">
        <f aca="false">E218*G218</f>
        <v>286.4</v>
      </c>
      <c r="K218" s="28"/>
      <c r="L218" s="39"/>
      <c r="N218" s="7" t="n">
        <f aca="false">G218*ROUND(L218,2)</f>
        <v>0</v>
      </c>
      <c r="O218" s="48"/>
      <c r="S218" s="42"/>
    </row>
    <row r="219" customFormat="false" ht="47.25" hidden="false" customHeight="true" outlineLevel="0" collapsed="false">
      <c r="B219" s="57" t="s">
        <v>369</v>
      </c>
      <c r="C219" s="57" t="s">
        <v>55</v>
      </c>
      <c r="D219" s="88" t="s">
        <v>370</v>
      </c>
      <c r="E219" s="87" t="n">
        <v>20.12</v>
      </c>
      <c r="F219" s="85"/>
      <c r="G219" s="38" t="n">
        <v>250</v>
      </c>
      <c r="I219" s="7" t="n">
        <f aca="false">E219*G219</f>
        <v>5030</v>
      </c>
      <c r="K219" s="28"/>
      <c r="L219" s="39"/>
      <c r="N219" s="7" t="n">
        <f aca="false">G219*ROUND(L219,2)</f>
        <v>0</v>
      </c>
      <c r="O219" s="48"/>
      <c r="S219" s="42"/>
    </row>
    <row r="220" customFormat="false" ht="26.25" hidden="false" customHeight="false" outlineLevel="0" collapsed="false">
      <c r="B220" s="53" t="s">
        <v>371</v>
      </c>
      <c r="C220" s="57" t="s">
        <v>55</v>
      </c>
      <c r="D220" s="88" t="s">
        <v>372</v>
      </c>
      <c r="E220" s="87" t="n">
        <v>28.02</v>
      </c>
      <c r="F220" s="85"/>
      <c r="G220" s="38" t="n">
        <v>100</v>
      </c>
      <c r="I220" s="7" t="n">
        <f aca="false">E220*G220</f>
        <v>2802</v>
      </c>
      <c r="K220" s="28"/>
      <c r="L220" s="39"/>
      <c r="N220" s="7" t="n">
        <f aca="false">G220*ROUND(L220,2)</f>
        <v>0</v>
      </c>
      <c r="O220" s="48"/>
      <c r="S220" s="42"/>
    </row>
    <row r="221" customFormat="false" ht="39" hidden="false" customHeight="false" outlineLevel="0" collapsed="false">
      <c r="B221" s="57" t="s">
        <v>373</v>
      </c>
      <c r="C221" s="57" t="s">
        <v>55</v>
      </c>
      <c r="D221" s="88" t="s">
        <v>374</v>
      </c>
      <c r="E221" s="87" t="n">
        <v>13.23</v>
      </c>
      <c r="F221" s="85"/>
      <c r="G221" s="38" t="n">
        <v>1500</v>
      </c>
      <c r="I221" s="7" t="n">
        <f aca="false">E221*G221</f>
        <v>19845</v>
      </c>
      <c r="K221" s="28"/>
      <c r="L221" s="39"/>
      <c r="N221" s="7" t="n">
        <f aca="false">G221*ROUND(L221,2)</f>
        <v>0</v>
      </c>
      <c r="O221" s="48"/>
      <c r="S221" s="42"/>
    </row>
    <row r="222" customFormat="false" ht="39" hidden="false" customHeight="false" outlineLevel="0" collapsed="false">
      <c r="B222" s="53" t="s">
        <v>375</v>
      </c>
      <c r="C222" s="57" t="s">
        <v>376</v>
      </c>
      <c r="D222" s="88" t="s">
        <v>377</v>
      </c>
      <c r="E222" s="87" t="n">
        <v>35.28</v>
      </c>
      <c r="F222" s="85"/>
      <c r="G222" s="38" t="n">
        <v>12</v>
      </c>
      <c r="I222" s="7" t="n">
        <f aca="false">E222*G222</f>
        <v>423.36</v>
      </c>
      <c r="K222" s="28"/>
      <c r="L222" s="39"/>
      <c r="N222" s="7" t="n">
        <f aca="false">G222*ROUND(L222,2)</f>
        <v>0</v>
      </c>
      <c r="O222" s="48"/>
      <c r="S222" s="42"/>
    </row>
    <row r="223" customFormat="false" ht="26.25" hidden="false" customHeight="false" outlineLevel="0" collapsed="false">
      <c r="B223" s="57" t="s">
        <v>378</v>
      </c>
      <c r="C223" s="43" t="s">
        <v>14</v>
      </c>
      <c r="D223" s="49" t="s">
        <v>379</v>
      </c>
      <c r="E223" s="66" t="n">
        <v>85</v>
      </c>
      <c r="G223" s="38" t="n">
        <v>5</v>
      </c>
      <c r="I223" s="7" t="n">
        <f aca="false">E223*G223</f>
        <v>425</v>
      </c>
      <c r="K223" s="28"/>
      <c r="L223" s="39"/>
      <c r="N223" s="7" t="n">
        <f aca="false">G223*ROUND(L223,2)</f>
        <v>0</v>
      </c>
      <c r="S223" s="42"/>
    </row>
    <row r="224" customFormat="false" ht="13.5" hidden="false" customHeight="false" outlineLevel="0" collapsed="false">
      <c r="B224" s="51"/>
      <c r="C224" s="51"/>
      <c r="D224" s="89"/>
      <c r="E224" s="85"/>
      <c r="F224" s="85"/>
      <c r="G224" s="38"/>
      <c r="K224" s="28"/>
      <c r="N224" s="7"/>
      <c r="S224" s="42"/>
    </row>
    <row r="225" customFormat="false" ht="13.5" hidden="false" customHeight="true" outlineLevel="0" collapsed="false">
      <c r="B225" s="32" t="s">
        <v>380</v>
      </c>
      <c r="C225" s="32"/>
      <c r="D225" s="32"/>
      <c r="G225" s="38"/>
      <c r="K225" s="28"/>
      <c r="N225" s="7"/>
      <c r="S225" s="42"/>
    </row>
    <row r="226" customFormat="false" ht="39" hidden="false" customHeight="false" outlineLevel="0" collapsed="false">
      <c r="B226" s="34" t="s">
        <v>381</v>
      </c>
      <c r="C226" s="34" t="s">
        <v>14</v>
      </c>
      <c r="D226" s="62" t="s">
        <v>382</v>
      </c>
      <c r="E226" s="66" t="n">
        <v>317.9</v>
      </c>
      <c r="G226" s="38" t="n">
        <v>2</v>
      </c>
      <c r="I226" s="7" t="n">
        <f aca="false">E226*G226</f>
        <v>635.8</v>
      </c>
      <c r="K226" s="28"/>
      <c r="L226" s="39"/>
      <c r="M226" s="48"/>
      <c r="N226" s="7" t="n">
        <f aca="false">G226*ROUND(L226,2)</f>
        <v>0</v>
      </c>
      <c r="P226" s="48"/>
      <c r="S226" s="42"/>
    </row>
    <row r="227" customFormat="false" ht="26.25" hidden="false" customHeight="false" outlineLevel="0" collapsed="false">
      <c r="B227" s="43" t="s">
        <v>383</v>
      </c>
      <c r="C227" s="43" t="s">
        <v>14</v>
      </c>
      <c r="D227" s="49" t="s">
        <v>384</v>
      </c>
      <c r="E227" s="66" t="n">
        <v>284.24</v>
      </c>
      <c r="G227" s="38" t="n">
        <v>2</v>
      </c>
      <c r="I227" s="7" t="n">
        <f aca="false">E227*G227</f>
        <v>568.48</v>
      </c>
      <c r="K227" s="28"/>
      <c r="L227" s="39"/>
      <c r="M227" s="48"/>
      <c r="N227" s="7" t="n">
        <f aca="false">G227*ROUND(L227,2)</f>
        <v>0</v>
      </c>
      <c r="P227" s="48"/>
      <c r="S227" s="42"/>
    </row>
    <row r="228" customFormat="false" ht="39" hidden="false" customHeight="false" outlineLevel="0" collapsed="false">
      <c r="B228" s="43" t="s">
        <v>385</v>
      </c>
      <c r="C228" s="43" t="s">
        <v>14</v>
      </c>
      <c r="D228" s="49" t="s">
        <v>386</v>
      </c>
      <c r="E228" s="66" t="n">
        <v>380.93</v>
      </c>
      <c r="G228" s="38" t="n">
        <v>2</v>
      </c>
      <c r="I228" s="7" t="n">
        <f aca="false">E228*G228</f>
        <v>761.86</v>
      </c>
      <c r="K228" s="28"/>
      <c r="L228" s="39"/>
      <c r="M228" s="48"/>
      <c r="N228" s="7" t="n">
        <f aca="false">G228*ROUND(L228,2)</f>
        <v>0</v>
      </c>
      <c r="P228" s="48"/>
      <c r="S228" s="42"/>
    </row>
    <row r="229" customFormat="false" ht="13.5" hidden="false" customHeight="false" outlineLevel="0" collapsed="false">
      <c r="G229" s="38"/>
      <c r="K229" s="28"/>
      <c r="N229" s="7"/>
      <c r="S229" s="42"/>
    </row>
    <row r="230" customFormat="false" ht="13.5" hidden="false" customHeight="true" outlineLevel="0" collapsed="false">
      <c r="A230" s="15"/>
      <c r="B230" s="63" t="s">
        <v>387</v>
      </c>
      <c r="C230" s="63"/>
      <c r="D230" s="63"/>
      <c r="G230" s="38"/>
      <c r="I230" s="15"/>
      <c r="K230" s="28"/>
      <c r="L230" s="29"/>
      <c r="M230" s="30"/>
      <c r="N230" s="7"/>
      <c r="O230" s="30"/>
      <c r="P230" s="30"/>
      <c r="Q230" s="30"/>
      <c r="R230" s="15"/>
      <c r="S230" s="42"/>
    </row>
    <row r="231" customFormat="false" ht="26.25" hidden="false" customHeight="false" outlineLevel="0" collapsed="false">
      <c r="B231" s="43" t="s">
        <v>388</v>
      </c>
      <c r="C231" s="43" t="s">
        <v>14</v>
      </c>
      <c r="D231" s="62" t="s">
        <v>389</v>
      </c>
      <c r="E231" s="66" t="n">
        <v>48.75</v>
      </c>
      <c r="G231" s="38" t="n">
        <v>10</v>
      </c>
      <c r="I231" s="7" t="n">
        <f aca="false">E231*G231</f>
        <v>487.5</v>
      </c>
      <c r="K231" s="28"/>
      <c r="L231" s="39"/>
      <c r="N231" s="7" t="n">
        <f aca="false">G231*ROUND(L231,2)</f>
        <v>0</v>
      </c>
      <c r="S231" s="42"/>
    </row>
    <row r="232" customFormat="false" ht="26.25" hidden="false" customHeight="false" outlineLevel="0" collapsed="false">
      <c r="B232" s="43" t="s">
        <v>390</v>
      </c>
      <c r="C232" s="43" t="s">
        <v>14</v>
      </c>
      <c r="D232" s="49" t="s">
        <v>391</v>
      </c>
      <c r="E232" s="66" t="n">
        <v>28.05</v>
      </c>
      <c r="G232" s="38" t="n">
        <v>3</v>
      </c>
      <c r="I232" s="7" t="n">
        <f aca="false">E232*G232</f>
        <v>84.15</v>
      </c>
      <c r="K232" s="28"/>
      <c r="L232" s="39"/>
      <c r="N232" s="7" t="n">
        <f aca="false">G232*ROUND(L232,2)</f>
        <v>0</v>
      </c>
      <c r="S232" s="42"/>
    </row>
    <row r="233" s="15" customFormat="true" ht="18.75" hidden="false" customHeight="true" outlineLevel="0" collapsed="false">
      <c r="A233" s="1"/>
      <c r="B233" s="43" t="s">
        <v>392</v>
      </c>
      <c r="C233" s="43" t="s">
        <v>55</v>
      </c>
      <c r="D233" s="49" t="s">
        <v>393</v>
      </c>
      <c r="E233" s="66" t="n">
        <v>7.36</v>
      </c>
      <c r="F233" s="4"/>
      <c r="G233" s="38" t="n">
        <v>100</v>
      </c>
      <c r="H233" s="6"/>
      <c r="I233" s="7" t="n">
        <f aca="false">E233*G233</f>
        <v>736</v>
      </c>
      <c r="J233" s="6"/>
      <c r="K233" s="28"/>
      <c r="L233" s="39"/>
      <c r="M233" s="9"/>
      <c r="N233" s="7" t="n">
        <f aca="false">G233*ROUND(L233,2)</f>
        <v>0</v>
      </c>
      <c r="O233" s="48"/>
      <c r="P233" s="9"/>
      <c r="Q233" s="9"/>
      <c r="R233" s="1"/>
      <c r="S233" s="42"/>
    </row>
    <row r="234" customFormat="false" ht="18.75" hidden="false" customHeight="true" outlineLevel="0" collapsed="false">
      <c r="B234" s="43" t="s">
        <v>394</v>
      </c>
      <c r="C234" s="43" t="s">
        <v>55</v>
      </c>
      <c r="D234" s="49" t="s">
        <v>395</v>
      </c>
      <c r="E234" s="66" t="n">
        <v>15.2</v>
      </c>
      <c r="G234" s="38" t="n">
        <v>80</v>
      </c>
      <c r="I234" s="7" t="n">
        <f aca="false">E234*G234</f>
        <v>1216</v>
      </c>
      <c r="K234" s="28"/>
      <c r="L234" s="39"/>
      <c r="N234" s="7" t="n">
        <f aca="false">G234*ROUND(L234,2)</f>
        <v>0</v>
      </c>
      <c r="S234" s="42"/>
    </row>
    <row r="235" customFormat="false" ht="18.75" hidden="false" customHeight="true" outlineLevel="0" collapsed="false">
      <c r="B235" s="43" t="s">
        <v>396</v>
      </c>
      <c r="C235" s="43" t="s">
        <v>55</v>
      </c>
      <c r="D235" s="49" t="s">
        <v>397</v>
      </c>
      <c r="E235" s="66" t="n">
        <v>9.36</v>
      </c>
      <c r="G235" s="38" t="n">
        <v>300</v>
      </c>
      <c r="I235" s="7" t="n">
        <f aca="false">E235*G235</f>
        <v>2808</v>
      </c>
      <c r="K235" s="28"/>
      <c r="L235" s="39"/>
      <c r="N235" s="7" t="n">
        <f aca="false">G235*ROUND(L235,2)</f>
        <v>0</v>
      </c>
      <c r="O235" s="48"/>
      <c r="S235" s="42"/>
    </row>
    <row r="236" customFormat="false" ht="18.75" hidden="false" customHeight="true" outlineLevel="0" collapsed="false">
      <c r="B236" s="43" t="s">
        <v>398</v>
      </c>
      <c r="C236" s="43" t="s">
        <v>55</v>
      </c>
      <c r="D236" s="49" t="s">
        <v>399</v>
      </c>
      <c r="E236" s="66" t="n">
        <v>15.61</v>
      </c>
      <c r="G236" s="38" t="n">
        <v>220</v>
      </c>
      <c r="I236" s="7" t="n">
        <f aca="false">E236*G236</f>
        <v>3434.2</v>
      </c>
      <c r="K236" s="28"/>
      <c r="L236" s="39"/>
      <c r="N236" s="7" t="n">
        <f aca="false">G236*ROUND(L236,2)</f>
        <v>0</v>
      </c>
      <c r="O236" s="48"/>
      <c r="S236" s="42"/>
    </row>
    <row r="237" customFormat="false" ht="13.5" hidden="false" customHeight="false" outlineLevel="0" collapsed="false">
      <c r="G237" s="38"/>
      <c r="K237" s="28"/>
      <c r="N237" s="7"/>
      <c r="S237" s="42"/>
    </row>
    <row r="238" customFormat="false" ht="13.5" hidden="false" customHeight="true" outlineLevel="0" collapsed="false">
      <c r="B238" s="63" t="s">
        <v>400</v>
      </c>
      <c r="C238" s="63"/>
      <c r="D238" s="63"/>
      <c r="G238" s="38"/>
      <c r="I238" s="1"/>
      <c r="K238" s="28"/>
      <c r="N238" s="7"/>
      <c r="S238" s="42"/>
    </row>
    <row r="239" customFormat="false" ht="27.75" hidden="false" customHeight="true" outlineLevel="0" collapsed="false">
      <c r="B239" s="34" t="s">
        <v>401</v>
      </c>
      <c r="C239" s="34" t="s">
        <v>14</v>
      </c>
      <c r="D239" s="62" t="s">
        <v>402</v>
      </c>
      <c r="E239" s="66" t="n">
        <v>18.42</v>
      </c>
      <c r="G239" s="38" t="n">
        <v>700</v>
      </c>
      <c r="I239" s="7" t="n">
        <f aca="false">E239*G239</f>
        <v>12894</v>
      </c>
      <c r="K239" s="28"/>
      <c r="L239" s="39"/>
      <c r="N239" s="7" t="n">
        <f aca="false">G239*ROUND(L239,2)</f>
        <v>0</v>
      </c>
      <c r="S239" s="42"/>
    </row>
    <row r="240" customFormat="false" ht="30" hidden="false" customHeight="true" outlineLevel="0" collapsed="false">
      <c r="B240" s="43" t="s">
        <v>403</v>
      </c>
      <c r="C240" s="43" t="s">
        <v>14</v>
      </c>
      <c r="D240" s="49" t="s">
        <v>404</v>
      </c>
      <c r="E240" s="66" t="n">
        <v>34.94</v>
      </c>
      <c r="G240" s="38" t="n">
        <v>200</v>
      </c>
      <c r="I240" s="7" t="n">
        <f aca="false">E240*G240</f>
        <v>6988</v>
      </c>
      <c r="K240" s="28"/>
      <c r="L240" s="39"/>
      <c r="N240" s="7" t="n">
        <f aca="false">G240*ROUND(L240,2)</f>
        <v>0</v>
      </c>
      <c r="S240" s="42"/>
    </row>
    <row r="241" customFormat="false" ht="17.25" hidden="false" customHeight="true" outlineLevel="0" collapsed="false">
      <c r="B241" s="43" t="s">
        <v>405</v>
      </c>
      <c r="C241" s="43" t="s">
        <v>14</v>
      </c>
      <c r="D241" s="49" t="s">
        <v>406</v>
      </c>
      <c r="E241" s="66" t="n">
        <v>12.97</v>
      </c>
      <c r="G241" s="38" t="n">
        <v>100</v>
      </c>
      <c r="I241" s="7" t="n">
        <f aca="false">E241*G241</f>
        <v>1297</v>
      </c>
      <c r="K241" s="28"/>
      <c r="L241" s="39"/>
      <c r="N241" s="7" t="n">
        <f aca="false">G241*ROUND(L241,2)</f>
        <v>0</v>
      </c>
      <c r="S241" s="42"/>
    </row>
    <row r="242" customFormat="false" ht="17.25" hidden="false" customHeight="true" outlineLevel="0" collapsed="false">
      <c r="B242" s="43" t="s">
        <v>407</v>
      </c>
      <c r="C242" s="43" t="s">
        <v>14</v>
      </c>
      <c r="D242" s="49" t="s">
        <v>408</v>
      </c>
      <c r="E242" s="66" t="n">
        <v>32.52</v>
      </c>
      <c r="G242" s="38" t="n">
        <v>150</v>
      </c>
      <c r="I242" s="7" t="n">
        <f aca="false">E242*G242</f>
        <v>4878</v>
      </c>
      <c r="K242" s="28"/>
      <c r="L242" s="39"/>
      <c r="N242" s="7" t="n">
        <f aca="false">G242*ROUND(L242,2)</f>
        <v>0</v>
      </c>
    </row>
    <row r="243" customFormat="false" ht="14.25" hidden="false" customHeight="false" outlineLevel="0" collapsed="false">
      <c r="E243" s="90"/>
      <c r="F243" s="90"/>
      <c r="H243" s="91"/>
      <c r="I243" s="92"/>
      <c r="J243" s="91"/>
      <c r="K243" s="92"/>
    </row>
    <row r="244" customFormat="false" ht="14.25" hidden="false" customHeight="false" outlineLevel="0" collapsed="false">
      <c r="D244" s="93"/>
      <c r="E244" s="52"/>
      <c r="F244" s="52"/>
      <c r="H244" s="1"/>
      <c r="I244" s="52"/>
      <c r="J244" s="1"/>
      <c r="K244" s="52"/>
    </row>
    <row r="245" customFormat="false" ht="18.75" hidden="false" customHeight="true" outlineLevel="0" collapsed="false">
      <c r="E245" s="26" t="s">
        <v>409</v>
      </c>
      <c r="G245" s="94" t="s">
        <v>410</v>
      </c>
      <c r="I245" s="95" t="n">
        <f aca="false">SUM(I11:I242)</f>
        <v>308442.58</v>
      </c>
      <c r="K245" s="26" t="s">
        <v>409</v>
      </c>
      <c r="L245" s="94" t="s">
        <v>410</v>
      </c>
      <c r="N245" s="95" t="n">
        <f aca="false">SUM(N10:N242)</f>
        <v>0</v>
      </c>
    </row>
    <row r="246" customFormat="false" ht="18" hidden="false" customHeight="true" outlineLevel="0" collapsed="false">
      <c r="D246" s="96" t="s">
        <v>411</v>
      </c>
      <c r="E246" s="7" t="n">
        <f aca="false">I245</f>
        <v>308442.58</v>
      </c>
      <c r="G246" s="97" t="n">
        <v>0.13</v>
      </c>
      <c r="I246" s="7" t="n">
        <f aca="false">ROUND(E246*G246,2)</f>
        <v>40097.54</v>
      </c>
      <c r="K246" s="7" t="n">
        <f aca="false">N245</f>
        <v>0</v>
      </c>
      <c r="L246" s="97" t="n">
        <v>0.13</v>
      </c>
      <c r="N246" s="7" t="n">
        <f aca="false">ROUND(K246*L246,2)</f>
        <v>0</v>
      </c>
    </row>
    <row r="247" customFormat="false" ht="18" hidden="false" customHeight="true" outlineLevel="0" collapsed="false">
      <c r="D247" s="96" t="s">
        <v>412</v>
      </c>
      <c r="E247" s="7" t="n">
        <f aca="false">I245</f>
        <v>308442.58</v>
      </c>
      <c r="G247" s="97" t="n">
        <v>0.06</v>
      </c>
      <c r="I247" s="7" t="n">
        <f aca="false">ROUND(E247*G247,2)</f>
        <v>18506.55</v>
      </c>
      <c r="K247" s="7" t="n">
        <f aca="false">N245</f>
        <v>0</v>
      </c>
      <c r="L247" s="97" t="n">
        <v>0.06</v>
      </c>
      <c r="N247" s="7" t="n">
        <f aca="false">ROUND(K247*L247,2)</f>
        <v>0</v>
      </c>
    </row>
    <row r="248" customFormat="false" ht="19.5" hidden="false" customHeight="true" outlineLevel="0" collapsed="false">
      <c r="G248" s="27" t="s">
        <v>413</v>
      </c>
      <c r="I248" s="7" t="n">
        <f aca="false">I245+I246+I247</f>
        <v>367046.67</v>
      </c>
      <c r="L248" s="27" t="s">
        <v>413</v>
      </c>
      <c r="N248" s="7" t="n">
        <f aca="false">N245+N246+N247</f>
        <v>0</v>
      </c>
    </row>
    <row r="249" customFormat="false" ht="24.75" hidden="false" customHeight="true" outlineLevel="0" collapsed="false">
      <c r="D249" s="96" t="s">
        <v>414</v>
      </c>
      <c r="E249" s="4" t="n">
        <f aca="false">I248</f>
        <v>367046.67</v>
      </c>
      <c r="G249" s="97" t="n">
        <v>0.21</v>
      </c>
      <c r="I249" s="7" t="n">
        <f aca="false">ROUND(E249*G249,2)</f>
        <v>77079.8</v>
      </c>
      <c r="K249" s="4" t="n">
        <f aca="false">N248</f>
        <v>0</v>
      </c>
      <c r="L249" s="97" t="n">
        <v>0.21</v>
      </c>
      <c r="N249" s="7" t="n">
        <f aca="false">ROUND(K249*L249,2)</f>
        <v>0</v>
      </c>
    </row>
    <row r="250" customFormat="false" ht="21.75" hidden="false" customHeight="true" outlineLevel="0" collapsed="false">
      <c r="G250" s="98" t="s">
        <v>415</v>
      </c>
      <c r="I250" s="99" t="n">
        <f aca="false">I248+I249</f>
        <v>444126.47</v>
      </c>
      <c r="L250" s="98" t="s">
        <v>415</v>
      </c>
      <c r="N250" s="99" t="n">
        <f aca="false">N248+N249</f>
        <v>0</v>
      </c>
    </row>
  </sheetData>
  <sheetProtection sheet="true" password="deab" objects="true" scenarios="true"/>
  <mergeCells count="33">
    <mergeCell ref="E2:J2"/>
    <mergeCell ref="L2:N2"/>
    <mergeCell ref="E4:J4"/>
    <mergeCell ref="L4:N4"/>
    <mergeCell ref="E6:J6"/>
    <mergeCell ref="K6:N6"/>
    <mergeCell ref="D7:N7"/>
    <mergeCell ref="B10:D10"/>
    <mergeCell ref="B33:D33"/>
    <mergeCell ref="B43:D43"/>
    <mergeCell ref="B50:D50"/>
    <mergeCell ref="B57:D57"/>
    <mergeCell ref="B61:D61"/>
    <mergeCell ref="B72:D72"/>
    <mergeCell ref="B81:D81"/>
    <mergeCell ref="B85:D85"/>
    <mergeCell ref="B93:D93"/>
    <mergeCell ref="B98:D98"/>
    <mergeCell ref="B102:D102"/>
    <mergeCell ref="B107:D107"/>
    <mergeCell ref="B114:D114"/>
    <mergeCell ref="B118:D118"/>
    <mergeCell ref="B142:D142"/>
    <mergeCell ref="B144:D144"/>
    <mergeCell ref="B152:D152"/>
    <mergeCell ref="B160:D160"/>
    <mergeCell ref="B165:D165"/>
    <mergeCell ref="B170:D170"/>
    <mergeCell ref="B175:D175"/>
    <mergeCell ref="B205:D205"/>
    <mergeCell ref="B225:D225"/>
    <mergeCell ref="B230:D230"/>
    <mergeCell ref="B238:D238"/>
  </mergeCells>
  <dataValidations count="3">
    <dataValidation allowBlank="true" error="Ha de ser inferior al preu unitari de licitació" errorStyle="stop" errorTitle="Preu" operator="between" showDropDown="false" showErrorMessage="true" showInputMessage="true" sqref="L84:L85 L164:L165" type="decimal">
      <formula1>0</formula1>
      <formula2>E117</formula2>
    </dataValidation>
    <dataValidation allowBlank="true" error="Ha de ser inferior al preu unitari de licitació" errorStyle="stop" errorTitle="Preu" operator="between" showDropDown="false" showErrorMessage="true" showInputMessage="true" sqref="L11:L31 L34:L41 L44:L48 L51:L55 L58:L59 L62:L70 L73:L79 L82:L83 L86:L91 L94:L96 L99:L100 L103:L105 L108:L112 L115:L116 L119:L140 L145:L150 L153:L163 L166:L168 L171:L173 L176:L203 L206:L223 L226:L228 L231:L236 L239:L242" type="decimal">
      <formula1>0</formula1>
      <formula2>$E11</formula2>
    </dataValidation>
    <dataValidation allowBlank="true" error="Ha de ser inferior al preu unitari de licitació" errorStyle="stop" errorTitle="Preu" operator="between" showDropDown="false" showErrorMessage="false" showInputMessage="false" sqref="E2 L2 E4 L4 E6" type="none">
      <formula1>0</formula1>
      <formula2>$E6</formula2>
    </dataValidation>
  </dataValidations>
  <printOptions headings="false" gridLines="false" gridLinesSet="true" horizontalCentered="false" verticalCentered="false"/>
  <pageMargins left="0.240277777777778" right="0.157638888888889" top="0.640277777777778" bottom="0.984027777777778" header="0.511811023622047" footer="0.511805555555556"/>
  <pageSetup paperSize="9" scale="100" fitToWidth="1" fitToHeight="6" pageOrder="downThenOver" orientation="portrait" blackAndWhite="false" draft="false" cellComments="none" horizontalDpi="300" verticalDpi="300" copies="1"/>
  <headerFooter differentFirst="false" differentOddEven="false">
    <oddHeader/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1999-02-26T13:28:09Z</dcterms:created>
  <dc:creator>Servei d'Informació de Base</dc:creator>
  <dc:description/>
  <dc:language>es-ES</dc:language>
  <cp:lastModifiedBy/>
  <cp:lastPrinted>2025-07-10T11:43:15Z</cp:lastPrinted>
  <dcterms:modified xsi:type="dcterms:W3CDTF">2025-07-10T11:43:54Z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0x010100C745C4CF81E47342AAF6E92515616802</vt:lpwstr>
  </property>
</Properties>
</file>