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74"/>
  <workbookPr defaultThemeVersion="166925"/>
  <mc:AlternateContent xmlns:mc="http://schemas.openxmlformats.org/markup-compatibility/2006">
    <mc:Choice Requires="x15">
      <x15ac:absPath xmlns:x15ac="http://schemas.microsoft.com/office/spreadsheetml/2010/11/ac" url="I:\Secretar\CONTRACTACIO\Ocupació i Empresa\2025\Mostra\Doc perfil\"/>
    </mc:Choice>
  </mc:AlternateContent>
  <xr:revisionPtr revIDLastSave="0" documentId="8_{59434B8D-0DD8-455E-9F63-6443024AB36C}" xr6:coauthVersionLast="36" xr6:coauthVersionMax="36" xr10:uidLastSave="{00000000-0000-0000-0000-000000000000}"/>
  <bookViews>
    <workbookView xWindow="0" yWindow="765" windowWidth="25035" windowHeight="17385" xr2:uid="{0F5A3E77-DD63-4B6F-B6BC-41915384AFEC}"/>
  </bookViews>
  <sheets>
    <sheet name="Estudi econòmic" sheetId="1" r:id="rId1"/>
  </sheets>
  <definedNames>
    <definedName name="_xlnm.Print_Area" localSheetId="0">'Estudi econòmic'!$A$1:$M$116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67" i="1" l="1"/>
  <c r="H6" i="1" l="1"/>
  <c r="K108" i="1"/>
  <c r="M108" i="1" s="1"/>
  <c r="H108" i="1"/>
  <c r="J108" i="1" s="1"/>
  <c r="L108" i="1" s="1"/>
  <c r="K107" i="1"/>
  <c r="M107" i="1" s="1"/>
  <c r="H107" i="1"/>
  <c r="J107" i="1" s="1"/>
  <c r="L107" i="1" s="1"/>
  <c r="K106" i="1"/>
  <c r="M106" i="1" s="1"/>
  <c r="H106" i="1"/>
  <c r="J106" i="1" s="1"/>
  <c r="L106" i="1" s="1"/>
  <c r="K105" i="1"/>
  <c r="M105" i="1" s="1"/>
  <c r="H105" i="1"/>
  <c r="J105" i="1" s="1"/>
  <c r="L105" i="1" s="1"/>
  <c r="K104" i="1"/>
  <c r="H104" i="1"/>
  <c r="J104" i="1" s="1"/>
  <c r="K103" i="1"/>
  <c r="H103" i="1"/>
  <c r="J103" i="1" s="1"/>
  <c r="K102" i="1"/>
  <c r="H102" i="1"/>
  <c r="J102" i="1" s="1"/>
  <c r="K101" i="1"/>
  <c r="M101" i="1" s="1"/>
  <c r="H101" i="1"/>
  <c r="J101" i="1" s="1"/>
  <c r="L101" i="1" s="1"/>
  <c r="K100" i="1"/>
  <c r="M100" i="1" s="1"/>
  <c r="H100" i="1"/>
  <c r="J100" i="1" s="1"/>
  <c r="L100" i="1" s="1"/>
  <c r="K99" i="1"/>
  <c r="M99" i="1" s="1"/>
  <c r="H99" i="1"/>
  <c r="J99" i="1" s="1"/>
  <c r="L99" i="1" s="1"/>
  <c r="K98" i="1"/>
  <c r="H98" i="1"/>
  <c r="J98" i="1" s="1"/>
  <c r="K97" i="1"/>
  <c r="H97" i="1"/>
  <c r="J97" i="1" s="1"/>
  <c r="K96" i="1"/>
  <c r="H96" i="1"/>
  <c r="J96" i="1" s="1"/>
  <c r="K95" i="1"/>
  <c r="H95" i="1"/>
  <c r="J95" i="1" s="1"/>
  <c r="K94" i="1"/>
  <c r="H94" i="1"/>
  <c r="J94" i="1" s="1"/>
  <c r="K93" i="1"/>
  <c r="H93" i="1"/>
  <c r="J93" i="1" s="1"/>
  <c r="K92" i="1"/>
  <c r="M92" i="1" s="1"/>
  <c r="H92" i="1"/>
  <c r="J92" i="1" s="1"/>
  <c r="L92" i="1" s="1"/>
  <c r="K91" i="1"/>
  <c r="M91" i="1" s="1"/>
  <c r="H91" i="1"/>
  <c r="J91" i="1" s="1"/>
  <c r="L91" i="1" s="1"/>
  <c r="K90" i="1"/>
  <c r="M90" i="1" s="1"/>
  <c r="H90" i="1"/>
  <c r="J90" i="1" s="1"/>
  <c r="L90" i="1" s="1"/>
  <c r="K89" i="1"/>
  <c r="H89" i="1"/>
  <c r="J89" i="1" s="1"/>
  <c r="K88" i="1"/>
  <c r="H88" i="1"/>
  <c r="J88" i="1" s="1"/>
  <c r="K87" i="1"/>
  <c r="H87" i="1"/>
  <c r="J87" i="1" s="1"/>
  <c r="K86" i="1"/>
  <c r="H86" i="1"/>
  <c r="J86" i="1" s="1"/>
  <c r="K85" i="1"/>
  <c r="H85" i="1"/>
  <c r="J85" i="1" s="1"/>
  <c r="K84" i="1"/>
  <c r="H84" i="1"/>
  <c r="J84" i="1" s="1"/>
  <c r="K83" i="1"/>
  <c r="H83" i="1"/>
  <c r="J83" i="1" s="1"/>
  <c r="K82" i="1"/>
  <c r="H82" i="1"/>
  <c r="J82" i="1" s="1"/>
  <c r="K81" i="1"/>
  <c r="H81" i="1"/>
  <c r="J81" i="1" s="1"/>
  <c r="K80" i="1"/>
  <c r="H80" i="1"/>
  <c r="J80" i="1" s="1"/>
  <c r="K79" i="1"/>
  <c r="H79" i="1"/>
  <c r="J79" i="1" s="1"/>
  <c r="K78" i="1"/>
  <c r="H78" i="1"/>
  <c r="J78" i="1" s="1"/>
  <c r="K77" i="1"/>
  <c r="H77" i="1"/>
  <c r="J77" i="1" s="1"/>
  <c r="K76" i="1"/>
  <c r="H76" i="1"/>
  <c r="J76" i="1" s="1"/>
  <c r="K75" i="1"/>
  <c r="H75" i="1"/>
  <c r="J75" i="1" s="1"/>
  <c r="K74" i="1"/>
  <c r="H74" i="1"/>
  <c r="J74" i="1" s="1"/>
  <c r="K73" i="1"/>
  <c r="H73" i="1"/>
  <c r="J73" i="1" s="1"/>
  <c r="K72" i="1"/>
  <c r="H72" i="1"/>
  <c r="J72" i="1" s="1"/>
  <c r="K71" i="1"/>
  <c r="H71" i="1"/>
  <c r="J71" i="1" s="1"/>
  <c r="K70" i="1"/>
  <c r="M70" i="1" s="1"/>
  <c r="H70" i="1"/>
  <c r="J70" i="1" s="1"/>
  <c r="L70" i="1" s="1"/>
  <c r="K69" i="1"/>
  <c r="H69" i="1"/>
  <c r="J69" i="1" s="1"/>
  <c r="K68" i="1"/>
  <c r="H68" i="1"/>
  <c r="J68" i="1" s="1"/>
  <c r="K67" i="1"/>
  <c r="H67" i="1"/>
  <c r="J67" i="1" s="1"/>
  <c r="K66" i="1"/>
  <c r="H66" i="1"/>
  <c r="J66" i="1" s="1"/>
  <c r="K65" i="1"/>
  <c r="H65" i="1"/>
  <c r="J65" i="1" s="1"/>
  <c r="K64" i="1"/>
  <c r="H64" i="1"/>
  <c r="J64" i="1" s="1"/>
  <c r="K63" i="1"/>
  <c r="H63" i="1"/>
  <c r="J63" i="1" s="1"/>
  <c r="K62" i="1"/>
  <c r="H62" i="1"/>
  <c r="J62" i="1" s="1"/>
  <c r="K61" i="1"/>
  <c r="M61" i="1" s="1"/>
  <c r="H61" i="1"/>
  <c r="J61" i="1" s="1"/>
  <c r="L61" i="1" s="1"/>
  <c r="K60" i="1"/>
  <c r="M60" i="1" s="1"/>
  <c r="H60" i="1"/>
  <c r="J60" i="1" s="1"/>
  <c r="L60" i="1" s="1"/>
  <c r="K59" i="1"/>
  <c r="H59" i="1"/>
  <c r="J59" i="1" s="1"/>
  <c r="K58" i="1"/>
  <c r="H58" i="1"/>
  <c r="J58" i="1" s="1"/>
  <c r="K57" i="1"/>
  <c r="H57" i="1"/>
  <c r="J57" i="1" s="1"/>
  <c r="K56" i="1"/>
  <c r="H56" i="1"/>
  <c r="J56" i="1" s="1"/>
  <c r="K55" i="1"/>
  <c r="H55" i="1"/>
  <c r="J55" i="1" s="1"/>
  <c r="K54" i="1"/>
  <c r="H54" i="1"/>
  <c r="J54" i="1" s="1"/>
  <c r="K53" i="1"/>
  <c r="H53" i="1"/>
  <c r="J53" i="1" s="1"/>
  <c r="K52" i="1"/>
  <c r="H52" i="1"/>
  <c r="J52" i="1" s="1"/>
  <c r="K51" i="1"/>
  <c r="H51" i="1"/>
  <c r="J51" i="1" s="1"/>
  <c r="K50" i="1"/>
  <c r="H50" i="1"/>
  <c r="J50" i="1" s="1"/>
  <c r="K49" i="1"/>
  <c r="H49" i="1"/>
  <c r="J49" i="1" s="1"/>
  <c r="K48" i="1"/>
  <c r="H48" i="1"/>
  <c r="J48" i="1" s="1"/>
  <c r="K47" i="1"/>
  <c r="H47" i="1"/>
  <c r="J47" i="1" s="1"/>
  <c r="K46" i="1"/>
  <c r="H46" i="1"/>
  <c r="J46" i="1" s="1"/>
  <c r="K45" i="1"/>
  <c r="H45" i="1"/>
  <c r="J45" i="1" s="1"/>
  <c r="K44" i="1"/>
  <c r="H44" i="1"/>
  <c r="J44" i="1" s="1"/>
  <c r="K43" i="1"/>
  <c r="H43" i="1"/>
  <c r="J43" i="1" s="1"/>
  <c r="K42" i="1"/>
  <c r="H42" i="1"/>
  <c r="J42" i="1" s="1"/>
  <c r="K41" i="1"/>
  <c r="H41" i="1"/>
  <c r="J41" i="1" s="1"/>
  <c r="K40" i="1"/>
  <c r="H40" i="1"/>
  <c r="J40" i="1" s="1"/>
  <c r="K39" i="1"/>
  <c r="H39" i="1"/>
  <c r="J39" i="1" s="1"/>
  <c r="K38" i="1"/>
  <c r="H38" i="1"/>
  <c r="J38" i="1" s="1"/>
  <c r="K37" i="1"/>
  <c r="H37" i="1"/>
  <c r="J37" i="1" s="1"/>
  <c r="K36" i="1"/>
  <c r="H36" i="1"/>
  <c r="J36" i="1" s="1"/>
  <c r="K35" i="1"/>
  <c r="H35" i="1"/>
  <c r="J35" i="1" s="1"/>
  <c r="K34" i="1"/>
  <c r="H34" i="1"/>
  <c r="J34" i="1" s="1"/>
  <c r="K33" i="1"/>
  <c r="H33" i="1"/>
  <c r="J33" i="1" s="1"/>
  <c r="K32" i="1"/>
  <c r="H32" i="1"/>
  <c r="J32" i="1" s="1"/>
  <c r="K31" i="1"/>
  <c r="H31" i="1"/>
  <c r="J31" i="1" s="1"/>
  <c r="K30" i="1"/>
  <c r="H30" i="1"/>
  <c r="J30" i="1" s="1"/>
  <c r="K29" i="1"/>
  <c r="H29" i="1"/>
  <c r="J29" i="1" s="1"/>
  <c r="K28" i="1"/>
  <c r="H28" i="1"/>
  <c r="J28" i="1" s="1"/>
  <c r="K27" i="1"/>
  <c r="H27" i="1"/>
  <c r="J27" i="1" s="1"/>
  <c r="K26" i="1"/>
  <c r="H26" i="1"/>
  <c r="J26" i="1" s="1"/>
  <c r="K25" i="1"/>
  <c r="H25" i="1"/>
  <c r="J25" i="1" s="1"/>
  <c r="K24" i="1"/>
  <c r="H24" i="1"/>
  <c r="J24" i="1" s="1"/>
  <c r="K23" i="1"/>
  <c r="H23" i="1"/>
  <c r="J23" i="1" s="1"/>
  <c r="K22" i="1"/>
  <c r="H22" i="1"/>
  <c r="J22" i="1" s="1"/>
  <c r="K21" i="1"/>
  <c r="H21" i="1"/>
  <c r="J21" i="1" s="1"/>
  <c r="K20" i="1"/>
  <c r="H20" i="1"/>
  <c r="J20" i="1" s="1"/>
  <c r="K19" i="1"/>
  <c r="H19" i="1"/>
  <c r="J19" i="1" s="1"/>
  <c r="K18" i="1"/>
  <c r="H18" i="1"/>
  <c r="J18" i="1" s="1"/>
  <c r="K17" i="1"/>
  <c r="H17" i="1"/>
  <c r="J17" i="1" s="1"/>
  <c r="K16" i="1"/>
  <c r="H16" i="1"/>
  <c r="J16" i="1" s="1"/>
  <c r="K15" i="1"/>
  <c r="H15" i="1"/>
  <c r="J15" i="1" s="1"/>
  <c r="K14" i="1"/>
  <c r="H14" i="1"/>
  <c r="J14" i="1" s="1"/>
  <c r="K13" i="1"/>
  <c r="H13" i="1"/>
  <c r="J13" i="1" s="1"/>
  <c r="K12" i="1"/>
  <c r="H12" i="1"/>
  <c r="J12" i="1" s="1"/>
  <c r="K11" i="1"/>
  <c r="H11" i="1"/>
  <c r="J11" i="1" s="1"/>
  <c r="K10" i="1"/>
  <c r="H10" i="1"/>
  <c r="J10" i="1" s="1"/>
  <c r="K9" i="1"/>
  <c r="H9" i="1"/>
  <c r="J9" i="1" s="1"/>
  <c r="K8" i="1"/>
  <c r="H8" i="1"/>
  <c r="J8" i="1" s="1"/>
  <c r="K7" i="1"/>
  <c r="H7" i="1"/>
  <c r="J7" i="1" s="1"/>
  <c r="K6" i="1"/>
  <c r="J6" i="1"/>
  <c r="K5" i="1"/>
  <c r="K4" i="1"/>
  <c r="K3" i="1"/>
  <c r="H3" i="1"/>
  <c r="J4" i="1" s="1"/>
  <c r="M95" i="1" l="1"/>
  <c r="L102" i="1"/>
  <c r="M93" i="1"/>
  <c r="M97" i="1"/>
  <c r="M87" i="1"/>
  <c r="J5" i="1"/>
  <c r="L97" i="1"/>
  <c r="M102" i="1"/>
  <c r="M54" i="1"/>
  <c r="L38" i="1"/>
  <c r="M38" i="1"/>
  <c r="M71" i="1"/>
  <c r="L6" i="1"/>
  <c r="M6" i="1"/>
  <c r="L87" i="1"/>
  <c r="L95" i="1"/>
  <c r="M80" i="1"/>
  <c r="L93" i="1"/>
  <c r="L68" i="1"/>
  <c r="M3" i="1"/>
  <c r="M62" i="1"/>
  <c r="M68" i="1"/>
  <c r="L71" i="1"/>
  <c r="L54" i="1"/>
  <c r="L80" i="1"/>
  <c r="L62" i="1"/>
  <c r="J3" i="1"/>
  <c r="M109" i="1" l="1"/>
  <c r="M110" i="1" s="1"/>
  <c r="L3" i="1"/>
  <c r="L109" i="1" s="1"/>
  <c r="L110" i="1" l="1"/>
  <c r="L111" i="1" s="1"/>
  <c r="M111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D64" authorId="0" shapeId="0" xr:uid="{D3AABFCA-BD6B-42AC-9DE6-0DFC7598E2E7}">
      <text>
        <r>
          <rPr>
            <sz val="9"/>
            <color rgb="FF000000"/>
            <rFont val="Arial"/>
            <family val="34"/>
          </rPr>
          <t>Sempre se n'ha fet servir una de petita, no de les grans com posava en l'antiga licitació.</t>
        </r>
      </text>
    </comment>
  </commentList>
</comments>
</file>

<file path=xl/sharedStrings.xml><?xml version="1.0" encoding="utf-8"?>
<sst xmlns="http://schemas.openxmlformats.org/spreadsheetml/2006/main" count="279" uniqueCount="158">
  <si>
    <t>ANNEX PRESSUPOST - ESTUDI ECONÒMIC</t>
  </si>
  <si>
    <t xml:space="preserve">ESTUDI DE PREUS LICITACIÓ </t>
  </si>
  <si>
    <t>PARTIDA</t>
  </si>
  <si>
    <t>DESCRIPCIÓ ESPAI</t>
  </si>
  <si>
    <t>DESCRIPCIÓ ELEMENTS</t>
  </si>
  <si>
    <t>UNITATS</t>
  </si>
  <si>
    <t>PUL (Preu nitari de Licitació)</t>
  </si>
  <si>
    <t>PUL (Preu Unitari de Licitació)</t>
  </si>
  <si>
    <t>TOTAL  Preu Unitar de Licitació</t>
  </si>
  <si>
    <t>TOTAL  Preu Unitar Proposat</t>
  </si>
  <si>
    <t>TOTAL
PARTIDA PUL</t>
  </si>
  <si>
    <t xml:space="preserve">Subministrament
 individual elèctric </t>
  </si>
  <si>
    <t>Firaires no locals. Carrer Nou i Carrer del Riu</t>
  </si>
  <si>
    <t>Quadre elèctric general per connexió.</t>
  </si>
  <si>
    <t>Un.</t>
  </si>
  <si>
    <t>carpa extensible 3 x 2 o 3 x 3</t>
  </si>
  <si>
    <t>Alimentació forània, Carrer Pas del Llop</t>
  </si>
  <si>
    <t>Aula Pastisseria Plaça 
de la Vila.</t>
  </si>
  <si>
    <t xml:space="preserve">Plaça de la Vila </t>
  </si>
  <si>
    <t xml:space="preserve">Carpa general amb rampa accés, tarima, moqueta, parets modulars, il·luminació especifica i general, endolls, decoració i resta d'elements especificats a la descripció </t>
  </si>
  <si>
    <t>m2</t>
  </si>
  <si>
    <t>Carpa control so, vídeo i il·luminació de 3 x 3  complerta i equipada</t>
  </si>
  <si>
    <t>Carpa 3x 2 per magatzem complerta i equipada</t>
  </si>
  <si>
    <t>Tarima addicional 9 x 5 amb rampa i moqueta firal</t>
  </si>
  <si>
    <t>Sistema Truss. Trams rectes</t>
  </si>
  <si>
    <t>ml</t>
  </si>
  <si>
    <t>Sistema Truss. Box corner "T" - "+"</t>
  </si>
  <si>
    <t>Sistema Truss. Polipast 1 tn</t>
  </si>
  <si>
    <t>Quadre general + subquadre carpa + subquadre cuina</t>
  </si>
  <si>
    <t>Il·luminació general carpa + parets modulars. Projecció Led</t>
  </si>
  <si>
    <t>Envà separador fons d'escenari d'estructura de pi, segons especificacions de la descripció</t>
  </si>
  <si>
    <t>Catifa estampada per passadissos d'entrada i sortida</t>
  </si>
  <si>
    <t>Il·luminació zona cuina + faristol. Projectors PC</t>
  </si>
  <si>
    <t xml:space="preserve">4 Altaveus + Rigging suspès </t>
  </si>
  <si>
    <t>2 Altaveus + trípodes</t>
  </si>
  <si>
    <t>Sistema taula de so</t>
  </si>
  <si>
    <t>Sistema taula de llum</t>
  </si>
  <si>
    <t>Cablejat de tots els sistemes de llum - so - vídeo</t>
  </si>
  <si>
    <t>Sistema de microfonia</t>
  </si>
  <si>
    <t xml:space="preserve">Sistema de intercomunicació </t>
  </si>
  <si>
    <t>Impressió Photocall 1. 3,80x2,26 m - GOBO</t>
  </si>
  <si>
    <t>Càmeres mòbils</t>
  </si>
  <si>
    <t>Càmeres fixes (llenguatge de signes)</t>
  </si>
  <si>
    <t>Càmera fixa robòtica</t>
  </si>
  <si>
    <t>Càmera zenital</t>
  </si>
  <si>
    <t>Suports d'estabilització</t>
  </si>
  <si>
    <t>TV monitor pastisser</t>
  </si>
  <si>
    <t>Pantalla LED 2,5*2,5 m. Pîxel 1</t>
  </si>
  <si>
    <t>Pantalla LED exterior 2,5*2,5 Píxel 3</t>
  </si>
  <si>
    <t>Enllaç inhalàmbric de càmera</t>
  </si>
  <si>
    <t>Calefacció carpa</t>
  </si>
  <si>
    <t>Cadires tapissades tipus congrés, segons especificacions de la descripció</t>
  </si>
  <si>
    <t>Estufa tipus bolet ADISCAP</t>
  </si>
  <si>
    <t>Cuina carpa 
Plaça de la Vila</t>
  </si>
  <si>
    <t xml:space="preserve">Manteniment pintura i repàs dels encaixos del mostrador de 350 x 90 x100 </t>
  </si>
  <si>
    <t>Taula d'acer inoxidable de 1,2 x 0,6</t>
  </si>
  <si>
    <t>Carro de servei amb rodes apte per safates de 60x40</t>
  </si>
  <si>
    <t>Pica d’aigua de forma rodona de 40 cm de diàmetre, i aixeta monocomandament</t>
  </si>
  <si>
    <t>Microones de 20 litres de capacitat i una potència de 1.000 w, i alimentació monofàsica</t>
  </si>
  <si>
    <t>Batedora tipus KitchenAid</t>
  </si>
  <si>
    <t xml:space="preserve">Forn elèctric per safates de 60 d’ampla x 40 cm de fons. Amb capacitat mínima de tres safates. Alimentació 230 v monofàsics i potència mínima de 3 kw. </t>
  </si>
  <si>
    <t>Congelador per safates de 60 d’ampla x 40 cm de fons. Amb capacitat mínima de tres safates. Alimentació 230 v monofàsics.</t>
  </si>
  <si>
    <t xml:space="preserve">Nevera de 200 cm d’alçada mínima amb capacitat per introduir safates de 60 x 40 cm </t>
  </si>
  <si>
    <t>Abatidor per safates de 60 d’ampla x 40 cm de fons. Amb capacitat mínima de tres safates. Alimentació 230 v monofàsics</t>
  </si>
  <si>
    <t>Thermomix de fins 500 w de potència i capacitat de 2,2 litres</t>
  </si>
  <si>
    <t>Sifons d'escuma</t>
  </si>
  <si>
    <t>Moble d'estanteries lleuger de 1,80x0,90 amb 3 prestatges</t>
  </si>
  <si>
    <t>Safates de servei de 60x40 cms, d'acer inoxidable</t>
  </si>
  <si>
    <t>Pacojet amb potència de 950w i motor de 6000rpm. Amb un pes de 14,90 Kg i sobrepressió d'1,2 bars</t>
  </si>
  <si>
    <t>Taules de 0,8x0,8 amb faldó negre</t>
  </si>
  <si>
    <t>Era del Baró – 
Plaça Sant Jordi</t>
  </si>
  <si>
    <t xml:space="preserve">Era del Baró </t>
  </si>
  <si>
    <t>Caseta de fusta de 3x2 m amb il.luminació i endoll muntades en format doble, amb decoració i resta d'elements especificats a la descripció</t>
  </si>
  <si>
    <t>Caseta de fusta 3x2 m amb ik.luminació i endoll muntades en format individual, amb decoració i resta d'elements especificats a la descripció</t>
  </si>
  <si>
    <t>Caseta de fusta de 3x3 amb il.luminació i endoll muntades en format triple, amb decoració i resta d'elements especificats a la descripció</t>
  </si>
  <si>
    <t>Mostrador d'1 metre d'amplada</t>
  </si>
  <si>
    <t>Taules de 2x1</t>
  </si>
  <si>
    <t>Taules de 0,80x0,80</t>
  </si>
  <si>
    <t>Mòdul amb carpa 
complerta de 3 x 2</t>
  </si>
  <si>
    <t>Entitats Vicentines. Parc Vila Vella i plaça Ateneu
Comerç local. Carrer Mossèn Josep Duran o Nadal
Comerços foranis del carrer Pas del Llop.</t>
  </si>
  <si>
    <t xml:space="preserve">Mòdul complert amb tarima, il·luminació, endolls i resta d'elements especificats a la descripció </t>
  </si>
  <si>
    <t>Mòdul amb carpa 
complerta de 3 x 3</t>
  </si>
  <si>
    <t>Espai hort. Plaça Ateneu</t>
  </si>
  <si>
    <t>Mòdul amb carpa 
complerta de 6 x 12</t>
  </si>
  <si>
    <t>Estand institucional.</t>
  </si>
  <si>
    <t xml:space="preserve">Mòdul / carpa complerta amb rampa d'accés, tarima, moqueta, mostrador, il·luminació, endolls i resta d'elements especificats a la descripció </t>
  </si>
  <si>
    <t>Nevera de 80 cm d’alçada i 65 cm de fons amb una potencia de 250 w i alimentació monofàsica</t>
  </si>
  <si>
    <t>Estufa elèctrica de 2000 wats</t>
  </si>
  <si>
    <t>Estructura modular de 3x3 amb mitjes parets de vidre i finestres correderes</t>
  </si>
  <si>
    <t>Espai Radio SVH</t>
  </si>
  <si>
    <t>Plaça de la Vila</t>
  </si>
  <si>
    <t xml:space="preserve">Stand modular de 3x3 amb tarima, il·luminació, endolls i resta d'elements especificats a la descripció </t>
  </si>
  <si>
    <t>Mostra Clicks de Playmobil</t>
  </si>
  <si>
    <t>Plaça Ateneu</t>
  </si>
  <si>
    <t>Taules 0,80x0,80</t>
  </si>
  <si>
    <t>Mostra Jovenç Games</t>
  </si>
  <si>
    <t xml:space="preserve">Carpa general amb il·luminació específica i general, endolls, mobiliari,  i resta d'elements especificats a la descripció. </t>
  </si>
  <si>
    <t>Mostra Zona 
Degustació - 
Espai Cuina</t>
  </si>
  <si>
    <t>Plaça Lluís Companys</t>
  </si>
  <si>
    <t>Microones de 20 litres de capacitat i una potencia de 1.000 w, i alimentació monofàsica</t>
  </si>
  <si>
    <t>Estufa tipus bolet amb una recarga extra per unitat</t>
  </si>
  <si>
    <t>Girnaldes lluminoses exteriors segons descripció PPT</t>
  </si>
  <si>
    <t>Taula quadrada de 0,8 x 0,8 m</t>
  </si>
  <si>
    <t>Sistema de sonorització</t>
  </si>
  <si>
    <t xml:space="preserve">Carrer Comerç </t>
  </si>
  <si>
    <t>Espai Tast</t>
  </si>
  <si>
    <t>Nevera de 1,9 cm d’alçada i 65 cm de fons amb una potencia de 250 w i alimentació monofàsica</t>
  </si>
  <si>
    <t>Mòdul complert amb tarima, il·luminació, endolls i resta d'elements especificats a la descripció (dues carpes frontals connectades amb dues darrere que fan de magatzem)</t>
  </si>
  <si>
    <t>Taula d'acer inoxidable de 1,2 x 0,6 (amb estovalla negra)</t>
  </si>
  <si>
    <t>TV suport de 50"</t>
  </si>
  <si>
    <t>Fira de Vins</t>
  </si>
  <si>
    <t>Mòdul complert amb tarima, il·luminació, endolls i resta d'elements especificats a la descripció (carpa vermella)</t>
  </si>
  <si>
    <t>Taules de 2x1 (amb estovalla negra)</t>
  </si>
  <si>
    <t>Taules altes còctel (amb estovalles negres)</t>
  </si>
  <si>
    <t>Cadires a disposició</t>
  </si>
  <si>
    <t>Espai Firal</t>
  </si>
  <si>
    <t>Cadires plegables de PVC de color negre i estructura d’acer pintat.</t>
  </si>
  <si>
    <t>Taules a disposició</t>
  </si>
  <si>
    <t>Taules de fusta o equivalent, plegables i mides 2 x 1 metres</t>
  </si>
  <si>
    <t>Punt Informació</t>
  </si>
  <si>
    <t xml:space="preserve">Mòdul complert de 2 x 2 amb tarima, caditra tamburet alt, il·luminació, endolls i resta d'elements especificats a la descripció </t>
  </si>
  <si>
    <t>Lavabos</t>
  </si>
  <si>
    <t>Mostra (3 conjunts x 3 unitats)</t>
  </si>
  <si>
    <t>Conjunt de lavabos formats cada conjunt per 1 lavabo normal homes, 1 lavabo normal dones i 1 lavabo adaptat home/dona (total 3 lavabos per cada conjunt).</t>
  </si>
  <si>
    <t>Festa major(1 conjunt x 3 unitats)</t>
  </si>
  <si>
    <t>Mostra (2 dies de lloguer x 9 unitats)</t>
  </si>
  <si>
    <t xml:space="preserve"> Neteja de cada lavabo per cada dia de lloguer.</t>
  </si>
  <si>
    <t>Festa major (4 dies lloguer x 3 unitats)</t>
  </si>
  <si>
    <t>Vigilància.</t>
  </si>
  <si>
    <t>Control de les instal·lacions durant el muntatge i desmuntatge d’infrastructures així com durant la duració de l’activitat firal. Vigilants</t>
  </si>
  <si>
    <t>h.</t>
  </si>
  <si>
    <t>Controladors</t>
  </si>
  <si>
    <t>Subministrament 
elèctric</t>
  </si>
  <si>
    <t>Instal·lació de la totalitat de la xarxa de subministrament elèctric segons descripció de la partida</t>
  </si>
  <si>
    <t>Il·luminació general 
carrers</t>
  </si>
  <si>
    <t>Instal·lació de la totalitat de la xarxa il·luminació segons descripció de la partida</t>
  </si>
  <si>
    <t>Megafonia.</t>
  </si>
  <si>
    <t>Instal·lació de la totalitat de la xarxa de megafonia segons descripció de la partida</t>
  </si>
  <si>
    <t>Tècnic de so, 
il·luminació i imatge</t>
  </si>
  <si>
    <t>Carpa Plaça de la Vila + Espai Cuina plaça Lluís Companys + Espai entitats + Era del Baró + Tarimes</t>
  </si>
  <si>
    <t>Tècnic especialista sistemes audiovisuals.</t>
  </si>
  <si>
    <t>Tècnic auxiliar sistemes audiovisuals</t>
  </si>
  <si>
    <t>Trductor llenguatge signes</t>
  </si>
  <si>
    <t>Gestió</t>
  </si>
  <si>
    <t>Gestió i comercialització dels firaires participants no locals</t>
  </si>
  <si>
    <t>Assegurança</t>
  </si>
  <si>
    <t xml:space="preserve">Assegurança Responsabilitat Civil </t>
  </si>
  <si>
    <t>CERTIFICATS</t>
  </si>
  <si>
    <t>NETEJA VIARIA</t>
  </si>
  <si>
    <t>Neteja de l'espai firal, zona atraccions i altres</t>
  </si>
  <si>
    <t xml:space="preserve">IMPORT ANUAL EXECUCIÓ CONTRACTE (IVA exclòs) </t>
  </si>
  <si>
    <t>IVA</t>
  </si>
  <si>
    <t>IMPORT ANUAL EXECUCIÓ CONTRACTE (IVA inclòs)</t>
  </si>
  <si>
    <t xml:space="preserve">*Aquest preu sempre ha d'estar per sota del Preu unitari de licitació </t>
  </si>
  <si>
    <t xml:space="preserve">Carpa general amb tarima, il·luminació especifica i general, endolls, mobiliari, rampa accés i resta d'elements especificats a la descripció. </t>
  </si>
  <si>
    <t>Preu Unitari Proposat (PUP) *</t>
  </si>
  <si>
    <t>TOTAL
PARTIDA PUP</t>
  </si>
  <si>
    <t xml:space="preserve">Cadires plegables de PVC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</si>
</sst>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€&quot;_-;\-* #,##0.00\ &quot;€&quot;_-;_-* &quot;-&quot;??\ &quot;€&quot;_-;_-@_-"/>
  </numFmts>
  <fonts count="5" x14ac:knownFonts="1">
    <font>
      <sz val="11"/>
      <color theme="1"/>
      <name val="Calibri"/>
      <family val="2"/>
      <scheme val="minor"/>
    </font>
    <font>
      <b/>
      <sz val="8"/>
      <name val="Arial"/>
      <family val="2"/>
    </font>
    <font>
      <sz val="8"/>
      <name val="Arial"/>
      <family val="2"/>
    </font>
    <font>
      <sz val="10"/>
      <name val="Arial"/>
      <family val="2"/>
    </font>
    <font>
      <sz val="9"/>
      <color rgb="FF000000"/>
      <name val="Arial"/>
      <family val="3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3" fillId="0" borderId="0" applyFont="0" applyFill="0" applyBorder="0" applyAlignment="0" applyProtection="0"/>
  </cellStyleXfs>
  <cellXfs count="190">
    <xf numFmtId="0" fontId="0" fillId="0" borderId="0" xfId="0"/>
    <xf numFmtId="0" fontId="1" fillId="0" borderId="5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2" fillId="2" borderId="10" xfId="0" applyFont="1" applyFill="1" applyBorder="1" applyAlignment="1">
      <alignment vertical="center" wrapText="1"/>
    </xf>
    <xf numFmtId="0" fontId="2" fillId="2" borderId="10" xfId="0" applyFont="1" applyFill="1" applyBorder="1" applyAlignment="1">
      <alignment horizontal="center" vertical="center"/>
    </xf>
    <xf numFmtId="44" fontId="2" fillId="2" borderId="10" xfId="1" applyFont="1" applyFill="1" applyBorder="1" applyAlignment="1">
      <alignment vertical="center"/>
    </xf>
    <xf numFmtId="0" fontId="2" fillId="2" borderId="17" xfId="0" applyFont="1" applyFill="1" applyBorder="1" applyAlignment="1">
      <alignment vertical="center" wrapText="1"/>
    </xf>
    <xf numFmtId="0" fontId="2" fillId="2" borderId="17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vertical="center" wrapText="1"/>
    </xf>
    <xf numFmtId="0" fontId="2" fillId="2" borderId="21" xfId="0" applyFont="1" applyFill="1" applyBorder="1" applyAlignment="1">
      <alignment horizontal="center" vertical="center"/>
    </xf>
    <xf numFmtId="0" fontId="2" fillId="2" borderId="14" xfId="0" applyFont="1" applyFill="1" applyBorder="1" applyAlignment="1">
      <alignment vertical="center" wrapText="1"/>
    </xf>
    <xf numFmtId="0" fontId="2" fillId="2" borderId="26" xfId="0" applyFont="1" applyFill="1" applyBorder="1" applyAlignment="1">
      <alignment horizontal="center" vertical="center"/>
    </xf>
    <xf numFmtId="44" fontId="2" fillId="2" borderId="26" xfId="1" applyFont="1" applyFill="1" applyBorder="1" applyAlignment="1">
      <alignment vertical="center"/>
    </xf>
    <xf numFmtId="0" fontId="2" fillId="2" borderId="28" xfId="0" applyFont="1" applyFill="1" applyBorder="1" applyAlignment="1">
      <alignment vertical="center" wrapText="1"/>
    </xf>
    <xf numFmtId="44" fontId="2" fillId="2" borderId="17" xfId="1" applyFont="1" applyFill="1" applyBorder="1" applyAlignment="1">
      <alignment vertical="center"/>
    </xf>
    <xf numFmtId="0" fontId="2" fillId="2" borderId="29" xfId="0" applyFont="1" applyFill="1" applyBorder="1" applyAlignment="1">
      <alignment vertical="center" wrapText="1"/>
    </xf>
    <xf numFmtId="0" fontId="2" fillId="2" borderId="31" xfId="0" applyFont="1" applyFill="1" applyBorder="1" applyAlignment="1">
      <alignment horizontal="center" vertical="center"/>
    </xf>
    <xf numFmtId="44" fontId="2" fillId="2" borderId="31" xfId="1" applyFont="1" applyFill="1" applyBorder="1" applyAlignment="1">
      <alignment vertical="center"/>
    </xf>
    <xf numFmtId="0" fontId="2" fillId="2" borderId="24" xfId="0" applyFont="1" applyFill="1" applyBorder="1" applyAlignment="1">
      <alignment vertical="center" wrapText="1"/>
    </xf>
    <xf numFmtId="44" fontId="2" fillId="2" borderId="21" xfId="1" applyFont="1" applyFill="1" applyBorder="1" applyAlignment="1">
      <alignment vertical="center"/>
    </xf>
    <xf numFmtId="44" fontId="2" fillId="2" borderId="10" xfId="1" applyFont="1" applyFill="1" applyBorder="1" applyAlignment="1">
      <alignment horizontal="center" vertical="center" wrapText="1"/>
    </xf>
    <xf numFmtId="0" fontId="2" fillId="2" borderId="27" xfId="0" applyFont="1" applyFill="1" applyBorder="1" applyAlignment="1">
      <alignment vertical="center" wrapText="1"/>
    </xf>
    <xf numFmtId="44" fontId="2" fillId="2" borderId="26" xfId="1" applyFont="1" applyFill="1" applyBorder="1" applyAlignment="1">
      <alignment horizontal="center" vertical="center" wrapText="1"/>
    </xf>
    <xf numFmtId="44" fontId="2" fillId="2" borderId="17" xfId="1" applyFont="1" applyFill="1" applyBorder="1" applyAlignment="1">
      <alignment horizontal="center" vertical="center" wrapText="1"/>
    </xf>
    <xf numFmtId="44" fontId="2" fillId="2" borderId="31" xfId="1" applyFont="1" applyFill="1" applyBorder="1" applyAlignment="1">
      <alignment horizontal="center" vertical="center" wrapText="1"/>
    </xf>
    <xf numFmtId="0" fontId="2" fillId="2" borderId="22" xfId="0" applyFont="1" applyFill="1" applyBorder="1" applyAlignment="1">
      <alignment vertical="center" wrapText="1"/>
    </xf>
    <xf numFmtId="44" fontId="2" fillId="2" borderId="17" xfId="1" applyFont="1" applyFill="1" applyBorder="1" applyAlignment="1">
      <alignment horizontal="center" vertical="center"/>
    </xf>
    <xf numFmtId="44" fontId="2" fillId="2" borderId="21" xfId="1" applyFont="1" applyFill="1" applyBorder="1" applyAlignment="1">
      <alignment horizontal="center" vertical="center"/>
    </xf>
    <xf numFmtId="0" fontId="2" fillId="0" borderId="36" xfId="0" applyFont="1" applyBorder="1" applyAlignment="1">
      <alignment horizontal="center" vertical="center"/>
    </xf>
    <xf numFmtId="0" fontId="2" fillId="2" borderId="23" xfId="0" applyFont="1" applyFill="1" applyBorder="1" applyAlignment="1">
      <alignment horizontal="left" vertical="center" wrapText="1"/>
    </xf>
    <xf numFmtId="0" fontId="2" fillId="2" borderId="23" xfId="0" applyFont="1" applyFill="1" applyBorder="1" applyAlignment="1">
      <alignment vertical="center" wrapText="1"/>
    </xf>
    <xf numFmtId="0" fontId="2" fillId="2" borderId="23" xfId="0" applyFont="1" applyFill="1" applyBorder="1" applyAlignment="1">
      <alignment horizontal="center" vertical="center"/>
    </xf>
    <xf numFmtId="44" fontId="2" fillId="2" borderId="23" xfId="1" applyFont="1" applyFill="1" applyBorder="1" applyAlignment="1">
      <alignment horizontal="center" vertical="center" wrapText="1"/>
    </xf>
    <xf numFmtId="44" fontId="2" fillId="2" borderId="22" xfId="0" applyNumberFormat="1" applyFont="1" applyFill="1" applyBorder="1" applyAlignment="1">
      <alignment vertical="center"/>
    </xf>
    <xf numFmtId="0" fontId="2" fillId="0" borderId="4" xfId="0" applyFont="1" applyBorder="1" applyAlignment="1">
      <alignment horizontal="center" vertical="center"/>
    </xf>
    <xf numFmtId="0" fontId="2" fillId="2" borderId="5" xfId="0" applyFont="1" applyFill="1" applyBorder="1" applyAlignment="1">
      <alignment horizontal="left" vertical="center" wrapText="1"/>
    </xf>
    <xf numFmtId="0" fontId="2" fillId="2" borderId="5" xfId="0" applyFont="1" applyFill="1" applyBorder="1" applyAlignment="1">
      <alignment vertical="center" wrapText="1"/>
    </xf>
    <xf numFmtId="0" fontId="2" fillId="2" borderId="8" xfId="0" applyFont="1" applyFill="1" applyBorder="1" applyAlignment="1">
      <alignment vertical="center" wrapText="1"/>
    </xf>
    <xf numFmtId="0" fontId="2" fillId="2" borderId="5" xfId="0" applyFont="1" applyFill="1" applyBorder="1" applyAlignment="1">
      <alignment horizontal="center" vertical="center"/>
    </xf>
    <xf numFmtId="44" fontId="2" fillId="2" borderId="5" xfId="1" applyFont="1" applyFill="1" applyBorder="1" applyAlignment="1">
      <alignment vertical="center"/>
    </xf>
    <xf numFmtId="44" fontId="2" fillId="2" borderId="8" xfId="0" applyNumberFormat="1" applyFont="1" applyFill="1" applyBorder="1" applyAlignment="1">
      <alignment vertical="center"/>
    </xf>
    <xf numFmtId="0" fontId="2" fillId="0" borderId="32" xfId="0" applyFont="1" applyBorder="1" applyAlignment="1">
      <alignment horizontal="center" vertical="center"/>
    </xf>
    <xf numFmtId="0" fontId="2" fillId="2" borderId="12" xfId="0" applyFont="1" applyFill="1" applyBorder="1" applyAlignment="1">
      <alignment horizontal="left" vertical="center" wrapText="1"/>
    </xf>
    <xf numFmtId="0" fontId="2" fillId="2" borderId="11" xfId="0" applyFont="1" applyFill="1" applyBorder="1" applyAlignment="1">
      <alignment vertical="center" wrapText="1"/>
    </xf>
    <xf numFmtId="44" fontId="2" fillId="2" borderId="5" xfId="1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2" fillId="2" borderId="18" xfId="0" applyFont="1" applyFill="1" applyBorder="1" applyAlignment="1">
      <alignment vertical="center" wrapText="1"/>
    </xf>
    <xf numFmtId="0" fontId="2" fillId="2" borderId="16" xfId="0" applyFont="1" applyFill="1" applyBorder="1" applyAlignment="1">
      <alignment horizontal="center" vertical="center"/>
    </xf>
    <xf numFmtId="44" fontId="2" fillId="2" borderId="16" xfId="1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left" vertical="center"/>
    </xf>
    <xf numFmtId="44" fontId="2" fillId="2" borderId="8" xfId="0" applyNumberFormat="1" applyFont="1" applyFill="1" applyBorder="1" applyAlignment="1">
      <alignment horizontal="center" vertical="center"/>
    </xf>
    <xf numFmtId="44" fontId="2" fillId="2" borderId="10" xfId="1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left" vertical="center"/>
    </xf>
    <xf numFmtId="44" fontId="2" fillId="2" borderId="11" xfId="0" applyNumberFormat="1" applyFont="1" applyFill="1" applyBorder="1" applyAlignment="1">
      <alignment vertical="center"/>
    </xf>
    <xf numFmtId="44" fontId="2" fillId="2" borderId="31" xfId="1" applyFont="1" applyFill="1" applyBorder="1" applyAlignment="1">
      <alignment horizontal="center" vertical="center"/>
    </xf>
    <xf numFmtId="0" fontId="2" fillId="2" borderId="26" xfId="0" applyFont="1" applyFill="1" applyBorder="1" applyAlignment="1">
      <alignment vertical="center" wrapText="1"/>
    </xf>
    <xf numFmtId="44" fontId="2" fillId="2" borderId="26" xfId="1" applyFont="1" applyFill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2" borderId="23" xfId="0" applyFont="1" applyFill="1" applyBorder="1" applyAlignment="1">
      <alignment horizontal="left" vertical="center"/>
    </xf>
    <xf numFmtId="0" fontId="2" fillId="0" borderId="5" xfId="0" applyFont="1" applyBorder="1" applyAlignment="1">
      <alignment horizontal="left" vertical="center"/>
    </xf>
    <xf numFmtId="0" fontId="2" fillId="0" borderId="5" xfId="0" applyFont="1" applyBorder="1" applyAlignment="1">
      <alignment vertical="center" wrapText="1"/>
    </xf>
    <xf numFmtId="0" fontId="2" fillId="0" borderId="8" xfId="0" applyFont="1" applyBorder="1" applyAlignment="1">
      <alignment vertical="center" wrapText="1"/>
    </xf>
    <xf numFmtId="0" fontId="2" fillId="0" borderId="5" xfId="0" applyFont="1" applyBorder="1" applyAlignment="1">
      <alignment horizontal="center" vertical="center"/>
    </xf>
    <xf numFmtId="44" fontId="2" fillId="0" borderId="5" xfId="1" applyFont="1" applyFill="1" applyBorder="1" applyAlignment="1">
      <alignment horizontal="center" vertical="center"/>
    </xf>
    <xf numFmtId="44" fontId="2" fillId="0" borderId="8" xfId="0" applyNumberFormat="1" applyFont="1" applyBorder="1" applyAlignment="1">
      <alignment vertical="center"/>
    </xf>
    <xf numFmtId="0" fontId="2" fillId="0" borderId="11" xfId="0" applyFont="1" applyBorder="1" applyAlignment="1">
      <alignment vertical="center" wrapText="1"/>
    </xf>
    <xf numFmtId="0" fontId="2" fillId="0" borderId="12" xfId="0" applyFont="1" applyBorder="1" applyAlignment="1">
      <alignment horizontal="center" vertical="center"/>
    </xf>
    <xf numFmtId="44" fontId="2" fillId="0" borderId="12" xfId="1" applyFont="1" applyFill="1" applyBorder="1" applyAlignment="1">
      <alignment horizontal="center" vertical="center"/>
    </xf>
    <xf numFmtId="44" fontId="2" fillId="0" borderId="8" xfId="0" applyNumberFormat="1" applyFont="1" applyBorder="1" applyAlignment="1">
      <alignment horizontal="center" vertical="center"/>
    </xf>
    <xf numFmtId="0" fontId="1" fillId="0" borderId="9" xfId="0" applyFont="1" applyBorder="1" applyAlignment="1">
      <alignment horizontal="right" vertical="center"/>
    </xf>
    <xf numFmtId="44" fontId="2" fillId="0" borderId="0" xfId="0" applyNumberFormat="1" applyFont="1" applyAlignment="1">
      <alignment vertical="center"/>
    </xf>
    <xf numFmtId="44" fontId="2" fillId="0" borderId="42" xfId="0" applyNumberFormat="1" applyFont="1" applyBorder="1" applyAlignment="1">
      <alignment vertical="center"/>
    </xf>
    <xf numFmtId="0" fontId="1" fillId="0" borderId="19" xfId="0" applyFont="1" applyBorder="1" applyAlignment="1">
      <alignment horizontal="right" vertical="center"/>
    </xf>
    <xf numFmtId="9" fontId="2" fillId="0" borderId="28" xfId="0" applyNumberFormat="1" applyFont="1" applyBorder="1" applyAlignment="1">
      <alignment vertical="center"/>
    </xf>
    <xf numFmtId="44" fontId="2" fillId="0" borderId="43" xfId="0" applyNumberFormat="1" applyFont="1" applyBorder="1" applyAlignment="1">
      <alignment vertical="center"/>
    </xf>
    <xf numFmtId="0" fontId="1" fillId="0" borderId="20" xfId="0" applyFont="1" applyBorder="1" applyAlignment="1">
      <alignment horizontal="right" vertical="center"/>
    </xf>
    <xf numFmtId="44" fontId="1" fillId="0" borderId="0" xfId="0" applyNumberFormat="1" applyFont="1" applyAlignment="1">
      <alignment vertical="center"/>
    </xf>
    <xf numFmtId="44" fontId="1" fillId="0" borderId="44" xfId="0" applyNumberFormat="1" applyFont="1" applyBorder="1" applyAlignment="1">
      <alignment vertical="center"/>
    </xf>
    <xf numFmtId="0" fontId="1" fillId="0" borderId="5" xfId="0" applyFont="1" applyFill="1" applyBorder="1" applyAlignment="1">
      <alignment horizontal="center" vertical="center" wrapText="1"/>
    </xf>
    <xf numFmtId="44" fontId="2" fillId="0" borderId="26" xfId="1" applyFont="1" applyFill="1" applyBorder="1" applyAlignment="1">
      <alignment vertical="center"/>
    </xf>
    <xf numFmtId="44" fontId="2" fillId="0" borderId="17" xfId="1" applyFont="1" applyFill="1" applyBorder="1" applyAlignment="1">
      <alignment vertical="center"/>
    </xf>
    <xf numFmtId="44" fontId="2" fillId="0" borderId="31" xfId="1" applyFont="1" applyFill="1" applyBorder="1" applyAlignment="1">
      <alignment vertical="center"/>
    </xf>
    <xf numFmtId="44" fontId="2" fillId="0" borderId="21" xfId="1" applyFont="1" applyFill="1" applyBorder="1" applyAlignment="1">
      <alignment vertical="center"/>
    </xf>
    <xf numFmtId="44" fontId="2" fillId="0" borderId="10" xfId="1" applyFont="1" applyFill="1" applyBorder="1" applyAlignment="1">
      <alignment horizontal="center" vertical="center" wrapText="1"/>
    </xf>
    <xf numFmtId="44" fontId="2" fillId="0" borderId="26" xfId="1" applyFont="1" applyFill="1" applyBorder="1" applyAlignment="1">
      <alignment horizontal="center" vertical="center" wrapText="1"/>
    </xf>
    <xf numFmtId="44" fontId="2" fillId="0" borderId="17" xfId="1" applyFont="1" applyFill="1" applyBorder="1" applyAlignment="1">
      <alignment horizontal="center" vertical="center" wrapText="1"/>
    </xf>
    <xf numFmtId="44" fontId="2" fillId="0" borderId="31" xfId="1" applyFont="1" applyFill="1" applyBorder="1" applyAlignment="1">
      <alignment horizontal="center" vertical="center" wrapText="1"/>
    </xf>
    <xf numFmtId="44" fontId="2" fillId="0" borderId="17" xfId="1" applyFont="1" applyFill="1" applyBorder="1" applyAlignment="1">
      <alignment horizontal="center" vertical="center"/>
    </xf>
    <xf numFmtId="44" fontId="2" fillId="0" borderId="23" xfId="1" applyFont="1" applyFill="1" applyBorder="1" applyAlignment="1">
      <alignment horizontal="center" vertical="center" wrapText="1"/>
    </xf>
    <xf numFmtId="44" fontId="2" fillId="0" borderId="5" xfId="1" applyFont="1" applyFill="1" applyBorder="1" applyAlignment="1">
      <alignment vertical="center"/>
    </xf>
    <xf numFmtId="44" fontId="2" fillId="0" borderId="16" xfId="1" applyFont="1" applyFill="1" applyBorder="1" applyAlignment="1">
      <alignment horizontal="center" vertical="center"/>
    </xf>
    <xf numFmtId="44" fontId="2" fillId="0" borderId="10" xfId="1" applyFont="1" applyFill="1" applyBorder="1" applyAlignment="1">
      <alignment horizontal="center" vertical="center"/>
    </xf>
    <xf numFmtId="44" fontId="2" fillId="0" borderId="23" xfId="1" applyFont="1" applyFill="1" applyBorder="1" applyAlignment="1">
      <alignment horizontal="center" vertical="center"/>
    </xf>
    <xf numFmtId="44" fontId="2" fillId="0" borderId="31" xfId="1" applyFont="1" applyFill="1" applyBorder="1" applyAlignment="1">
      <alignment horizontal="center" vertical="center"/>
    </xf>
    <xf numFmtId="44" fontId="2" fillId="0" borderId="21" xfId="1" applyFont="1" applyFill="1" applyBorder="1" applyAlignment="1">
      <alignment horizontal="center" vertical="center"/>
    </xf>
    <xf numFmtId="44" fontId="2" fillId="0" borderId="26" xfId="1" applyFont="1" applyFill="1" applyBorder="1" applyAlignment="1">
      <alignment horizontal="center" vertical="center"/>
    </xf>
    <xf numFmtId="44" fontId="2" fillId="0" borderId="0" xfId="0" applyNumberFormat="1" applyFont="1" applyFill="1" applyAlignment="1">
      <alignment vertical="center"/>
    </xf>
    <xf numFmtId="44" fontId="1" fillId="0" borderId="0" xfId="0" applyNumberFormat="1" applyFont="1" applyFill="1" applyAlignment="1">
      <alignment vertical="center"/>
    </xf>
    <xf numFmtId="0" fontId="0" fillId="0" borderId="0" xfId="0" applyFill="1"/>
    <xf numFmtId="44" fontId="2" fillId="0" borderId="13" xfId="1" applyFont="1" applyFill="1" applyBorder="1" applyAlignment="1">
      <alignment vertical="center"/>
    </xf>
    <xf numFmtId="9" fontId="2" fillId="0" borderId="43" xfId="0" applyNumberFormat="1" applyFont="1" applyFill="1" applyBorder="1" applyAlignment="1">
      <alignment vertical="center"/>
    </xf>
    <xf numFmtId="0" fontId="2" fillId="3" borderId="25" xfId="0" applyFont="1" applyFill="1" applyBorder="1" applyAlignment="1">
      <alignment horizontal="center" vertical="center"/>
    </xf>
    <xf numFmtId="0" fontId="2" fillId="3" borderId="9" xfId="0" applyFont="1" applyFill="1" applyBorder="1" applyAlignment="1">
      <alignment horizontal="center" vertical="center"/>
    </xf>
    <xf numFmtId="0" fontId="2" fillId="3" borderId="19" xfId="0" applyFont="1" applyFill="1" applyBorder="1" applyAlignment="1">
      <alignment horizontal="center" vertical="center"/>
    </xf>
    <xf numFmtId="0" fontId="2" fillId="3" borderId="20" xfId="0" applyFont="1" applyFill="1" applyBorder="1" applyAlignment="1">
      <alignment horizontal="center" vertical="center"/>
    </xf>
    <xf numFmtId="0" fontId="2" fillId="3" borderId="30" xfId="0" applyFont="1" applyFill="1" applyBorder="1" applyAlignment="1">
      <alignment horizontal="center" vertical="center"/>
    </xf>
    <xf numFmtId="0" fontId="2" fillId="3" borderId="34" xfId="0" applyFont="1" applyFill="1" applyBorder="1" applyAlignment="1">
      <alignment horizontal="center" vertical="center"/>
    </xf>
    <xf numFmtId="0" fontId="2" fillId="3" borderId="35" xfId="0" applyFont="1" applyFill="1" applyBorder="1" applyAlignment="1">
      <alignment horizontal="center" vertical="center"/>
    </xf>
    <xf numFmtId="0" fontId="2" fillId="3" borderId="33" xfId="0" applyFont="1" applyFill="1" applyBorder="1" applyAlignment="1">
      <alignment horizontal="center" vertical="center"/>
    </xf>
    <xf numFmtId="0" fontId="2" fillId="3" borderId="37" xfId="0" applyFont="1" applyFill="1" applyBorder="1" applyAlignment="1">
      <alignment horizontal="center" vertical="center"/>
    </xf>
    <xf numFmtId="0" fontId="2" fillId="3" borderId="36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39" xfId="0" applyFont="1" applyFill="1" applyBorder="1" applyAlignment="1">
      <alignment horizontal="center" vertical="center"/>
    </xf>
    <xf numFmtId="0" fontId="2" fillId="3" borderId="41" xfId="0" applyFont="1" applyFill="1" applyBorder="1" applyAlignment="1">
      <alignment horizontal="center" vertical="center"/>
    </xf>
    <xf numFmtId="0" fontId="2" fillId="3" borderId="32" xfId="0" applyFont="1" applyFill="1" applyBorder="1" applyAlignment="1">
      <alignment horizontal="center" vertical="center"/>
    </xf>
    <xf numFmtId="0" fontId="2" fillId="3" borderId="17" xfId="0" applyFont="1" applyFill="1" applyBorder="1" applyAlignment="1">
      <alignment horizontal="center" vertical="center"/>
    </xf>
    <xf numFmtId="0" fontId="2" fillId="3" borderId="26" xfId="0" applyFont="1" applyFill="1" applyBorder="1" applyAlignment="1">
      <alignment horizontal="center" vertical="center"/>
    </xf>
    <xf numFmtId="0" fontId="2" fillId="3" borderId="21" xfId="0" applyFont="1" applyFill="1" applyBorder="1" applyAlignment="1">
      <alignment horizontal="center" vertical="center"/>
    </xf>
    <xf numFmtId="0" fontId="2" fillId="3" borderId="15" xfId="0" applyFont="1" applyFill="1" applyBorder="1" applyAlignment="1">
      <alignment horizontal="center" vertical="center"/>
    </xf>
    <xf numFmtId="44" fontId="2" fillId="2" borderId="12" xfId="1" applyFont="1" applyFill="1" applyBorder="1" applyAlignment="1">
      <alignment horizontal="center" vertical="center"/>
    </xf>
    <xf numFmtId="44" fontId="2" fillId="2" borderId="16" xfId="1" applyFont="1" applyFill="1" applyBorder="1" applyAlignment="1">
      <alignment horizontal="center" vertical="center"/>
    </xf>
    <xf numFmtId="44" fontId="2" fillId="2" borderId="23" xfId="1" applyFont="1" applyFill="1" applyBorder="1" applyAlignment="1">
      <alignment horizontal="center" vertical="center"/>
    </xf>
    <xf numFmtId="44" fontId="2" fillId="2" borderId="13" xfId="1" applyFont="1" applyFill="1" applyBorder="1" applyAlignment="1">
      <alignment vertical="center"/>
    </xf>
    <xf numFmtId="0" fontId="2" fillId="0" borderId="0" xfId="0" applyFont="1" applyAlignment="1">
      <alignment horizontal="center"/>
    </xf>
    <xf numFmtId="44" fontId="2" fillId="2" borderId="29" xfId="0" applyNumberFormat="1" applyFont="1" applyFill="1" applyBorder="1" applyAlignment="1">
      <alignment horizontal="center" vertical="center"/>
    </xf>
    <xf numFmtId="44" fontId="2" fillId="2" borderId="18" xfId="0" applyNumberFormat="1" applyFont="1" applyFill="1" applyBorder="1" applyAlignment="1">
      <alignment horizontal="center" vertical="center"/>
    </xf>
    <xf numFmtId="0" fontId="2" fillId="0" borderId="32" xfId="0" applyFont="1" applyBorder="1" applyAlignment="1">
      <alignment horizontal="center" vertical="center"/>
    </xf>
    <xf numFmtId="0" fontId="2" fillId="0" borderId="36" xfId="0" applyFont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 wrapText="1"/>
    </xf>
    <xf numFmtId="0" fontId="2" fillId="2" borderId="23" xfId="0" applyFont="1" applyFill="1" applyBorder="1" applyAlignment="1">
      <alignment horizontal="center" vertical="center" wrapText="1"/>
    </xf>
    <xf numFmtId="44" fontId="2" fillId="2" borderId="11" xfId="0" applyNumberFormat="1" applyFont="1" applyFill="1" applyBorder="1" applyAlignment="1">
      <alignment horizontal="center" vertical="center"/>
    </xf>
    <xf numFmtId="44" fontId="2" fillId="2" borderId="22" xfId="0" applyNumberFormat="1" applyFont="1" applyFill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2" borderId="12" xfId="0" applyFont="1" applyFill="1" applyBorder="1" applyAlignment="1">
      <alignment horizontal="left" vertical="center" wrapText="1"/>
    </xf>
    <xf numFmtId="0" fontId="2" fillId="2" borderId="16" xfId="0" applyFont="1" applyFill="1" applyBorder="1" applyAlignment="1">
      <alignment horizontal="left" vertical="center" wrapText="1"/>
    </xf>
    <xf numFmtId="0" fontId="2" fillId="2" borderId="23" xfId="0" applyFont="1" applyFill="1" applyBorder="1" applyAlignment="1">
      <alignment horizontal="left" vertical="center"/>
    </xf>
    <xf numFmtId="0" fontId="2" fillId="2" borderId="23" xfId="0" applyFont="1" applyFill="1" applyBorder="1" applyAlignment="1">
      <alignment horizontal="left" vertical="center" wrapText="1"/>
    </xf>
    <xf numFmtId="0" fontId="2" fillId="2" borderId="16" xfId="0" applyFont="1" applyFill="1" applyBorder="1" applyAlignment="1">
      <alignment horizontal="center" vertical="center" wrapText="1"/>
    </xf>
    <xf numFmtId="44" fontId="2" fillId="2" borderId="12" xfId="0" applyNumberFormat="1" applyFont="1" applyFill="1" applyBorder="1" applyAlignment="1">
      <alignment horizontal="center" vertical="center"/>
    </xf>
    <xf numFmtId="44" fontId="2" fillId="2" borderId="16" xfId="0" applyNumberFormat="1" applyFont="1" applyFill="1" applyBorder="1" applyAlignment="1">
      <alignment horizontal="center" vertical="center"/>
    </xf>
    <xf numFmtId="44" fontId="2" fillId="2" borderId="23" xfId="0" applyNumberFormat="1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left" vertical="center"/>
    </xf>
    <xf numFmtId="0" fontId="2" fillId="2" borderId="16" xfId="0" applyFont="1" applyFill="1" applyBorder="1" applyAlignment="1">
      <alignment horizontal="left" vertical="center"/>
    </xf>
    <xf numFmtId="0" fontId="2" fillId="2" borderId="11" xfId="0" applyFont="1" applyFill="1" applyBorder="1" applyAlignment="1">
      <alignment horizontal="left" vertical="center" wrapText="1"/>
    </xf>
    <xf numFmtId="0" fontId="2" fillId="2" borderId="18" xfId="0" applyFont="1" applyFill="1" applyBorder="1" applyAlignment="1">
      <alignment horizontal="left" vertical="center" wrapText="1"/>
    </xf>
    <xf numFmtId="0" fontId="2" fillId="2" borderId="29" xfId="0" applyFont="1" applyFill="1" applyBorder="1" applyAlignment="1">
      <alignment horizontal="left" vertical="center" wrapText="1"/>
    </xf>
    <xf numFmtId="0" fontId="2" fillId="2" borderId="15" xfId="0" applyFont="1" applyFill="1" applyBorder="1" applyAlignment="1">
      <alignment horizontal="center" vertical="center"/>
    </xf>
    <xf numFmtId="0" fontId="2" fillId="2" borderId="36" xfId="0" applyFont="1" applyFill="1" applyBorder="1" applyAlignment="1">
      <alignment horizontal="center" vertical="center"/>
    </xf>
    <xf numFmtId="0" fontId="2" fillId="2" borderId="16" xfId="0" applyFont="1" applyFill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30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2" borderId="17" xfId="0" applyFont="1" applyFill="1" applyBorder="1" applyAlignment="1">
      <alignment horizontal="left" vertical="center" wrapText="1"/>
    </xf>
    <xf numFmtId="0" fontId="2" fillId="2" borderId="17" xfId="0" applyFont="1" applyFill="1" applyBorder="1" applyAlignment="1">
      <alignment horizontal="left" vertical="center"/>
    </xf>
    <xf numFmtId="0" fontId="2" fillId="2" borderId="31" xfId="0" applyFont="1" applyFill="1" applyBorder="1" applyAlignment="1">
      <alignment horizontal="left" vertical="center"/>
    </xf>
    <xf numFmtId="0" fontId="2" fillId="2" borderId="21" xfId="0" applyFont="1" applyFill="1" applyBorder="1" applyAlignment="1">
      <alignment horizontal="left" vertical="center"/>
    </xf>
    <xf numFmtId="0" fontId="2" fillId="2" borderId="31" xfId="0" applyFont="1" applyFill="1" applyBorder="1" applyAlignment="1">
      <alignment horizontal="left" vertical="center" wrapText="1"/>
    </xf>
    <xf numFmtId="0" fontId="2" fillId="2" borderId="21" xfId="0" applyFont="1" applyFill="1" applyBorder="1" applyAlignment="1">
      <alignment horizontal="left" vertical="center" wrapText="1"/>
    </xf>
    <xf numFmtId="0" fontId="2" fillId="0" borderId="38" xfId="0" applyFont="1" applyBorder="1" applyAlignment="1">
      <alignment horizontal="center" vertical="center"/>
    </xf>
    <xf numFmtId="0" fontId="2" fillId="0" borderId="40" xfId="0" applyFont="1" applyBorder="1" applyAlignment="1">
      <alignment horizontal="center" vertical="center"/>
    </xf>
    <xf numFmtId="0" fontId="2" fillId="2" borderId="17" xfId="0" applyFont="1" applyFill="1" applyBorder="1" applyAlignment="1">
      <alignment horizontal="center" vertical="center" wrapText="1"/>
    </xf>
    <xf numFmtId="44" fontId="2" fillId="2" borderId="14" xfId="0" applyNumberFormat="1" applyFont="1" applyFill="1" applyBorder="1" applyAlignment="1">
      <alignment vertical="center"/>
    </xf>
    <xf numFmtId="44" fontId="2" fillId="2" borderId="18" xfId="0" applyNumberFormat="1" applyFont="1" applyFill="1" applyBorder="1" applyAlignment="1">
      <alignment vertical="center"/>
    </xf>
    <xf numFmtId="0" fontId="2" fillId="2" borderId="24" xfId="0" applyFont="1" applyFill="1" applyBorder="1" applyAlignment="1">
      <alignment vertical="center"/>
    </xf>
    <xf numFmtId="0" fontId="2" fillId="0" borderId="9" xfId="0" applyFont="1" applyBorder="1" applyAlignment="1">
      <alignment horizontal="center" vertical="center"/>
    </xf>
    <xf numFmtId="0" fontId="2" fillId="2" borderId="10" xfId="0" applyFont="1" applyFill="1" applyBorder="1" applyAlignment="1">
      <alignment horizontal="left" vertical="center" wrapText="1"/>
    </xf>
    <xf numFmtId="44" fontId="2" fillId="2" borderId="27" xfId="1" applyFont="1" applyFill="1" applyBorder="1" applyAlignment="1">
      <alignment horizontal="center" vertical="center"/>
    </xf>
    <xf numFmtId="44" fontId="2" fillId="2" borderId="28" xfId="1" applyFont="1" applyFill="1" applyBorder="1" applyAlignment="1">
      <alignment horizontal="center" vertical="center"/>
    </xf>
    <xf numFmtId="44" fontId="2" fillId="2" borderId="29" xfId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0" fontId="1" fillId="0" borderId="2" xfId="0" applyFont="1" applyBorder="1" applyAlignment="1">
      <alignment horizontal="left" vertical="center"/>
    </xf>
    <xf numFmtId="0" fontId="1" fillId="0" borderId="3" xfId="0" applyFont="1" applyBorder="1" applyAlignment="1">
      <alignment horizontal="left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2" fillId="2" borderId="22" xfId="0" applyFont="1" applyFill="1" applyBorder="1" applyAlignment="1">
      <alignment horizontal="left" vertical="center" wrapText="1"/>
    </xf>
    <xf numFmtId="44" fontId="2" fillId="2" borderId="12" xfId="1" applyFont="1" applyFill="1" applyBorder="1" applyAlignment="1">
      <alignment horizontal="center" vertical="center"/>
    </xf>
    <xf numFmtId="44" fontId="2" fillId="2" borderId="16" xfId="1" applyFont="1" applyFill="1" applyBorder="1" applyAlignment="1">
      <alignment horizontal="center" vertical="center"/>
    </xf>
    <xf numFmtId="44" fontId="2" fillId="2" borderId="23" xfId="1" applyFont="1" applyFill="1" applyBorder="1" applyAlignment="1">
      <alignment horizontal="center" vertical="center"/>
    </xf>
    <xf numFmtId="44" fontId="2" fillId="0" borderId="12" xfId="1" applyFont="1" applyFill="1" applyBorder="1" applyAlignment="1">
      <alignment horizontal="center" vertical="center"/>
    </xf>
    <xf numFmtId="44" fontId="2" fillId="0" borderId="16" xfId="1" applyFont="1" applyFill="1" applyBorder="1" applyAlignment="1">
      <alignment horizontal="center" vertical="center"/>
    </xf>
    <xf numFmtId="44" fontId="2" fillId="0" borderId="23" xfId="1" applyFont="1" applyFill="1" applyBorder="1" applyAlignment="1">
      <alignment horizontal="center" vertical="center"/>
    </xf>
  </cellXfs>
  <cellStyles count="2">
    <cellStyle name="Euro" xfId="1" xr:uid="{C0A4979A-DF9A-4C21-A008-DA8A0A145A36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l'Office">
  <a:themeElements>
    <a:clrScheme name="Oficina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icina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icina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09F8B3-0929-4B25-A974-592EEABE64E5}">
  <dimension ref="A1:M115"/>
  <sheetViews>
    <sheetView tabSelected="1" zoomScale="115" zoomScaleNormal="115" workbookViewId="0">
      <selection activeCell="E71" sqref="E71"/>
    </sheetView>
  </sheetViews>
  <sheetFormatPr defaultColWidth="9.140625" defaultRowHeight="15" x14ac:dyDescent="0.25"/>
  <cols>
    <col min="2" max="3" width="20.42578125" customWidth="1"/>
    <col min="4" max="4" width="38.85546875" bestFit="1" customWidth="1"/>
    <col min="7" max="7" width="10.85546875" customWidth="1"/>
    <col min="8" max="8" width="10.42578125" customWidth="1"/>
    <col min="9" max="9" width="16" style="100" customWidth="1"/>
    <col min="10" max="10" width="13.140625" customWidth="1"/>
    <col min="11" max="11" width="10.28515625" style="100" customWidth="1"/>
    <col min="12" max="13" width="11.140625" bestFit="1" customWidth="1"/>
  </cols>
  <sheetData>
    <row r="1" spans="1:13" ht="15.75" thickBot="1" x14ac:dyDescent="0.3">
      <c r="A1" s="173" t="s">
        <v>0</v>
      </c>
      <c r="B1" s="174"/>
      <c r="C1" s="174"/>
      <c r="D1" s="175"/>
      <c r="E1" s="176" t="s">
        <v>1</v>
      </c>
      <c r="F1" s="177"/>
      <c r="G1" s="177"/>
      <c r="H1" s="177"/>
      <c r="I1" s="177"/>
      <c r="J1" s="177"/>
      <c r="K1" s="178"/>
      <c r="L1" s="178"/>
    </row>
    <row r="2" spans="1:13" ht="34.5" thickBot="1" x14ac:dyDescent="0.3">
      <c r="A2" s="179" t="s">
        <v>2</v>
      </c>
      <c r="B2" s="180"/>
      <c r="C2" s="1" t="s">
        <v>3</v>
      </c>
      <c r="D2" s="2" t="s">
        <v>4</v>
      </c>
      <c r="E2" s="181" t="s">
        <v>5</v>
      </c>
      <c r="F2" s="182"/>
      <c r="G2" s="3" t="s">
        <v>6</v>
      </c>
      <c r="H2" s="3" t="s">
        <v>7</v>
      </c>
      <c r="I2" s="80" t="s">
        <v>155</v>
      </c>
      <c r="J2" s="3" t="s">
        <v>8</v>
      </c>
      <c r="K2" s="80" t="s">
        <v>9</v>
      </c>
      <c r="L2" s="4" t="s">
        <v>10</v>
      </c>
      <c r="M2" s="4" t="s">
        <v>156</v>
      </c>
    </row>
    <row r="3" spans="1:13" ht="23.25" thickBot="1" x14ac:dyDescent="0.3">
      <c r="A3" s="168">
        <v>1</v>
      </c>
      <c r="B3" s="169" t="s">
        <v>11</v>
      </c>
      <c r="C3" s="5" t="s">
        <v>12</v>
      </c>
      <c r="D3" s="147" t="s">
        <v>13</v>
      </c>
      <c r="E3" s="104">
        <v>30</v>
      </c>
      <c r="F3" s="6" t="s">
        <v>14</v>
      </c>
      <c r="G3" s="184">
        <v>5.6</v>
      </c>
      <c r="H3" s="184">
        <f>SUM(G3+(G3*0.13)+(G3*0.06))</f>
        <v>6.6639999999999997</v>
      </c>
      <c r="I3" s="187">
        <v>0</v>
      </c>
      <c r="J3" s="7">
        <f>E3*H3</f>
        <v>199.92</v>
      </c>
      <c r="K3" s="101">
        <f>E3*I3</f>
        <v>0</v>
      </c>
      <c r="L3" s="165">
        <f>SUM(J3:J5)</f>
        <v>486.47199999999998</v>
      </c>
      <c r="M3" s="165">
        <f>SUM(K3:K5)</f>
        <v>0</v>
      </c>
    </row>
    <row r="4" spans="1:13" ht="23.25" thickBot="1" x14ac:dyDescent="0.3">
      <c r="A4" s="136"/>
      <c r="B4" s="146"/>
      <c r="C4" s="8" t="s">
        <v>15</v>
      </c>
      <c r="D4" s="148"/>
      <c r="E4" s="105">
        <v>30</v>
      </c>
      <c r="F4" s="9" t="s">
        <v>14</v>
      </c>
      <c r="G4" s="185"/>
      <c r="H4" s="185"/>
      <c r="I4" s="188"/>
      <c r="J4" s="7">
        <f>E4*H3</f>
        <v>199.92</v>
      </c>
      <c r="K4" s="101">
        <f>I3*E4</f>
        <v>0</v>
      </c>
      <c r="L4" s="166"/>
      <c r="M4" s="166"/>
    </row>
    <row r="5" spans="1:13" ht="23.25" thickBot="1" x14ac:dyDescent="0.3">
      <c r="A5" s="155"/>
      <c r="B5" s="159"/>
      <c r="C5" s="10" t="s">
        <v>16</v>
      </c>
      <c r="D5" s="183"/>
      <c r="E5" s="106">
        <v>13</v>
      </c>
      <c r="F5" s="11" t="s">
        <v>14</v>
      </c>
      <c r="G5" s="186"/>
      <c r="H5" s="186"/>
      <c r="I5" s="189"/>
      <c r="J5" s="7">
        <f>E5*H3</f>
        <v>86.631999999999991</v>
      </c>
      <c r="K5" s="101">
        <f>E5*I3</f>
        <v>0</v>
      </c>
      <c r="L5" s="167"/>
      <c r="M5" s="167"/>
    </row>
    <row r="6" spans="1:13" ht="45.75" thickBot="1" x14ac:dyDescent="0.3">
      <c r="A6" s="168">
        <v>2</v>
      </c>
      <c r="B6" s="169" t="s">
        <v>17</v>
      </c>
      <c r="C6" s="169" t="s">
        <v>18</v>
      </c>
      <c r="D6" s="12" t="s">
        <v>19</v>
      </c>
      <c r="E6" s="103">
        <v>200</v>
      </c>
      <c r="F6" s="13" t="s">
        <v>20</v>
      </c>
      <c r="G6" s="14">
        <v>47.53</v>
      </c>
      <c r="H6" s="14">
        <f>SUM(G6+(G6*0.13)+(G6*0.06))</f>
        <v>56.560699999999997</v>
      </c>
      <c r="I6" s="81">
        <v>0</v>
      </c>
      <c r="J6" s="14">
        <f t="shared" ref="J6:J33" si="0">E6*H6</f>
        <v>11312.14</v>
      </c>
      <c r="K6" s="101">
        <f t="shared" ref="K6:K33" si="1">E6*I6</f>
        <v>0</v>
      </c>
      <c r="L6" s="170">
        <f>SUM(J6:J37)</f>
        <v>35802.578000000001</v>
      </c>
      <c r="M6" s="170">
        <f>SUM(K6:K37)</f>
        <v>0</v>
      </c>
    </row>
    <row r="7" spans="1:13" ht="23.25" thickBot="1" x14ac:dyDescent="0.3">
      <c r="A7" s="153"/>
      <c r="B7" s="157"/>
      <c r="C7" s="156"/>
      <c r="D7" s="15" t="s">
        <v>21</v>
      </c>
      <c r="E7" s="105">
        <v>1</v>
      </c>
      <c r="F7" s="9" t="s">
        <v>14</v>
      </c>
      <c r="G7" s="16">
        <v>613.14</v>
      </c>
      <c r="H7" s="14">
        <f t="shared" ref="H7:H33" si="2">SUM(G7+(G7*0.13)+(G7*0.06))</f>
        <v>729.63660000000004</v>
      </c>
      <c r="I7" s="82">
        <v>0</v>
      </c>
      <c r="J7" s="14">
        <f t="shared" si="0"/>
        <v>729.63660000000004</v>
      </c>
      <c r="K7" s="101">
        <f t="shared" si="1"/>
        <v>0</v>
      </c>
      <c r="L7" s="171"/>
      <c r="M7" s="171"/>
    </row>
    <row r="8" spans="1:13" ht="15.75" thickBot="1" x14ac:dyDescent="0.3">
      <c r="A8" s="153"/>
      <c r="B8" s="157"/>
      <c r="C8" s="156"/>
      <c r="D8" s="15" t="s">
        <v>22</v>
      </c>
      <c r="E8" s="105">
        <v>1</v>
      </c>
      <c r="F8" s="9" t="s">
        <v>14</v>
      </c>
      <c r="G8" s="16">
        <v>524.33000000000004</v>
      </c>
      <c r="H8" s="14">
        <f t="shared" si="2"/>
        <v>623.95270000000005</v>
      </c>
      <c r="I8" s="82">
        <v>0</v>
      </c>
      <c r="J8" s="14">
        <f t="shared" si="0"/>
        <v>623.95270000000005</v>
      </c>
      <c r="K8" s="101">
        <f t="shared" si="1"/>
        <v>0</v>
      </c>
      <c r="L8" s="171"/>
      <c r="M8" s="171"/>
    </row>
    <row r="9" spans="1:13" ht="15.75" thickBot="1" x14ac:dyDescent="0.3">
      <c r="A9" s="153"/>
      <c r="B9" s="157"/>
      <c r="C9" s="156"/>
      <c r="D9" s="15" t="s">
        <v>23</v>
      </c>
      <c r="E9" s="105">
        <v>45</v>
      </c>
      <c r="F9" s="9" t="s">
        <v>20</v>
      </c>
      <c r="G9" s="16">
        <v>13.5</v>
      </c>
      <c r="H9" s="14">
        <f t="shared" si="2"/>
        <v>16.065000000000001</v>
      </c>
      <c r="I9" s="82">
        <v>0</v>
      </c>
      <c r="J9" s="14">
        <f t="shared" si="0"/>
        <v>722.92500000000007</v>
      </c>
      <c r="K9" s="101">
        <f t="shared" si="1"/>
        <v>0</v>
      </c>
      <c r="L9" s="171"/>
      <c r="M9" s="171"/>
    </row>
    <row r="10" spans="1:13" ht="15.75" thickBot="1" x14ac:dyDescent="0.3">
      <c r="A10" s="153"/>
      <c r="B10" s="157"/>
      <c r="C10" s="156"/>
      <c r="D10" s="15" t="s">
        <v>24</v>
      </c>
      <c r="E10" s="105">
        <v>18</v>
      </c>
      <c r="F10" s="9" t="s">
        <v>25</v>
      </c>
      <c r="G10" s="16">
        <v>22.15</v>
      </c>
      <c r="H10" s="14">
        <f t="shared" si="2"/>
        <v>26.358499999999999</v>
      </c>
      <c r="I10" s="82">
        <v>0</v>
      </c>
      <c r="J10" s="14">
        <f t="shared" si="0"/>
        <v>474.45299999999997</v>
      </c>
      <c r="K10" s="101">
        <f t="shared" si="1"/>
        <v>0</v>
      </c>
      <c r="L10" s="171"/>
      <c r="M10" s="171"/>
    </row>
    <row r="11" spans="1:13" ht="15.75" thickBot="1" x14ac:dyDescent="0.3">
      <c r="A11" s="153"/>
      <c r="B11" s="157"/>
      <c r="C11" s="156"/>
      <c r="D11" s="15" t="s">
        <v>26</v>
      </c>
      <c r="E11" s="105">
        <v>2</v>
      </c>
      <c r="F11" s="9" t="s">
        <v>14</v>
      </c>
      <c r="G11" s="16">
        <v>24.1</v>
      </c>
      <c r="H11" s="14">
        <f t="shared" si="2"/>
        <v>28.679000000000002</v>
      </c>
      <c r="I11" s="82">
        <v>0</v>
      </c>
      <c r="J11" s="14">
        <f t="shared" si="0"/>
        <v>57.358000000000004</v>
      </c>
      <c r="K11" s="101">
        <f t="shared" si="1"/>
        <v>0</v>
      </c>
      <c r="L11" s="171"/>
      <c r="M11" s="171"/>
    </row>
    <row r="12" spans="1:13" ht="15.75" thickBot="1" x14ac:dyDescent="0.3">
      <c r="A12" s="153"/>
      <c r="B12" s="157"/>
      <c r="C12" s="156"/>
      <c r="D12" s="15" t="s">
        <v>27</v>
      </c>
      <c r="E12" s="105">
        <v>2</v>
      </c>
      <c r="F12" s="9" t="s">
        <v>14</v>
      </c>
      <c r="G12" s="16">
        <v>62.6</v>
      </c>
      <c r="H12" s="14">
        <f t="shared" si="2"/>
        <v>74.494</v>
      </c>
      <c r="I12" s="82">
        <v>0</v>
      </c>
      <c r="J12" s="14">
        <f t="shared" si="0"/>
        <v>148.988</v>
      </c>
      <c r="K12" s="101">
        <f t="shared" si="1"/>
        <v>0</v>
      </c>
      <c r="L12" s="171"/>
      <c r="M12" s="171"/>
    </row>
    <row r="13" spans="1:13" ht="23.25" thickBot="1" x14ac:dyDescent="0.3">
      <c r="A13" s="153"/>
      <c r="B13" s="157"/>
      <c r="C13" s="156"/>
      <c r="D13" s="15" t="s">
        <v>28</v>
      </c>
      <c r="E13" s="105">
        <v>1</v>
      </c>
      <c r="F13" s="9" t="s">
        <v>14</v>
      </c>
      <c r="G13" s="16">
        <v>360</v>
      </c>
      <c r="H13" s="14">
        <f t="shared" si="2"/>
        <v>428.40000000000003</v>
      </c>
      <c r="I13" s="82">
        <v>0</v>
      </c>
      <c r="J13" s="14">
        <f t="shared" si="0"/>
        <v>428.40000000000003</v>
      </c>
      <c r="K13" s="101">
        <f t="shared" si="1"/>
        <v>0</v>
      </c>
      <c r="L13" s="171"/>
      <c r="M13" s="171"/>
    </row>
    <row r="14" spans="1:13" ht="23.25" thickBot="1" x14ac:dyDescent="0.3">
      <c r="A14" s="153"/>
      <c r="B14" s="157"/>
      <c r="C14" s="156"/>
      <c r="D14" s="15" t="s">
        <v>29</v>
      </c>
      <c r="E14" s="105">
        <v>1</v>
      </c>
      <c r="F14" s="9" t="s">
        <v>14</v>
      </c>
      <c r="G14" s="16">
        <v>803</v>
      </c>
      <c r="H14" s="14">
        <f t="shared" si="2"/>
        <v>955.56999999999994</v>
      </c>
      <c r="I14" s="82">
        <v>0</v>
      </c>
      <c r="J14" s="14">
        <f t="shared" si="0"/>
        <v>955.56999999999994</v>
      </c>
      <c r="K14" s="101">
        <f t="shared" si="1"/>
        <v>0</v>
      </c>
      <c r="L14" s="171"/>
      <c r="M14" s="171"/>
    </row>
    <row r="15" spans="1:13" ht="23.25" thickBot="1" x14ac:dyDescent="0.3">
      <c r="A15" s="153"/>
      <c r="B15" s="157"/>
      <c r="C15" s="156"/>
      <c r="D15" s="15" t="s">
        <v>30</v>
      </c>
      <c r="E15" s="105">
        <v>1</v>
      </c>
      <c r="F15" s="9" t="s">
        <v>14</v>
      </c>
      <c r="G15" s="16">
        <v>3306.23</v>
      </c>
      <c r="H15" s="14">
        <f t="shared" si="2"/>
        <v>3934.4137000000001</v>
      </c>
      <c r="I15" s="82">
        <v>0</v>
      </c>
      <c r="J15" s="14">
        <f t="shared" si="0"/>
        <v>3934.4137000000001</v>
      </c>
      <c r="K15" s="101">
        <f t="shared" si="1"/>
        <v>0</v>
      </c>
      <c r="L15" s="171"/>
      <c r="M15" s="171"/>
    </row>
    <row r="16" spans="1:13" ht="15.75" thickBot="1" x14ac:dyDescent="0.3">
      <c r="A16" s="153"/>
      <c r="B16" s="157"/>
      <c r="C16" s="156"/>
      <c r="D16" s="15" t="s">
        <v>31</v>
      </c>
      <c r="E16" s="105">
        <v>70</v>
      </c>
      <c r="F16" s="9" t="s">
        <v>20</v>
      </c>
      <c r="G16" s="16">
        <v>44.46</v>
      </c>
      <c r="H16" s="14">
        <f t="shared" si="2"/>
        <v>52.907400000000003</v>
      </c>
      <c r="I16" s="82">
        <v>0</v>
      </c>
      <c r="J16" s="14">
        <f t="shared" si="0"/>
        <v>3703.518</v>
      </c>
      <c r="K16" s="101">
        <f t="shared" si="1"/>
        <v>0</v>
      </c>
      <c r="L16" s="171"/>
      <c r="M16" s="171"/>
    </row>
    <row r="17" spans="1:13" ht="15.75" thickBot="1" x14ac:dyDescent="0.3">
      <c r="A17" s="153"/>
      <c r="B17" s="157"/>
      <c r="C17" s="156"/>
      <c r="D17" s="15" t="s">
        <v>32</v>
      </c>
      <c r="E17" s="105">
        <v>1</v>
      </c>
      <c r="F17" s="9" t="s">
        <v>14</v>
      </c>
      <c r="G17" s="16">
        <v>254.15</v>
      </c>
      <c r="H17" s="14">
        <f t="shared" si="2"/>
        <v>302.43850000000003</v>
      </c>
      <c r="I17" s="82">
        <v>0</v>
      </c>
      <c r="J17" s="14">
        <f t="shared" si="0"/>
        <v>302.43850000000003</v>
      </c>
      <c r="K17" s="101">
        <f t="shared" si="1"/>
        <v>0</v>
      </c>
      <c r="L17" s="171"/>
      <c r="M17" s="171"/>
    </row>
    <row r="18" spans="1:13" ht="15.75" thickBot="1" x14ac:dyDescent="0.3">
      <c r="A18" s="153"/>
      <c r="B18" s="157"/>
      <c r="C18" s="156"/>
      <c r="D18" s="15" t="s">
        <v>33</v>
      </c>
      <c r="E18" s="105">
        <v>1</v>
      </c>
      <c r="F18" s="9" t="s">
        <v>14</v>
      </c>
      <c r="G18" s="16">
        <v>259.2</v>
      </c>
      <c r="H18" s="14">
        <f t="shared" si="2"/>
        <v>308.44799999999998</v>
      </c>
      <c r="I18" s="82">
        <v>0</v>
      </c>
      <c r="J18" s="14">
        <f t="shared" si="0"/>
        <v>308.44799999999998</v>
      </c>
      <c r="K18" s="101">
        <f t="shared" si="1"/>
        <v>0</v>
      </c>
      <c r="L18" s="171"/>
      <c r="M18" s="171"/>
    </row>
    <row r="19" spans="1:13" ht="15.75" thickBot="1" x14ac:dyDescent="0.3">
      <c r="A19" s="153"/>
      <c r="B19" s="157"/>
      <c r="C19" s="156"/>
      <c r="D19" s="15" t="s">
        <v>34</v>
      </c>
      <c r="E19" s="105">
        <v>1</v>
      </c>
      <c r="F19" s="9" t="s">
        <v>14</v>
      </c>
      <c r="G19" s="16">
        <v>104.2</v>
      </c>
      <c r="H19" s="14">
        <f t="shared" si="2"/>
        <v>123.998</v>
      </c>
      <c r="I19" s="82">
        <v>0</v>
      </c>
      <c r="J19" s="14">
        <f t="shared" si="0"/>
        <v>123.998</v>
      </c>
      <c r="K19" s="101">
        <f t="shared" si="1"/>
        <v>0</v>
      </c>
      <c r="L19" s="171"/>
      <c r="M19" s="171"/>
    </row>
    <row r="20" spans="1:13" ht="15.75" thickBot="1" x14ac:dyDescent="0.3">
      <c r="A20" s="153"/>
      <c r="B20" s="157"/>
      <c r="C20" s="156"/>
      <c r="D20" s="15" t="s">
        <v>35</v>
      </c>
      <c r="E20" s="105">
        <v>1</v>
      </c>
      <c r="F20" s="9" t="s">
        <v>14</v>
      </c>
      <c r="G20" s="16">
        <v>89.2</v>
      </c>
      <c r="H20" s="14">
        <f t="shared" si="2"/>
        <v>106.14800000000001</v>
      </c>
      <c r="I20" s="82">
        <v>0</v>
      </c>
      <c r="J20" s="14">
        <f t="shared" si="0"/>
        <v>106.14800000000001</v>
      </c>
      <c r="K20" s="101">
        <f t="shared" si="1"/>
        <v>0</v>
      </c>
      <c r="L20" s="171"/>
      <c r="M20" s="171"/>
    </row>
    <row r="21" spans="1:13" ht="15.75" thickBot="1" x14ac:dyDescent="0.3">
      <c r="A21" s="153"/>
      <c r="B21" s="157"/>
      <c r="C21" s="156"/>
      <c r="D21" s="15" t="s">
        <v>36</v>
      </c>
      <c r="E21" s="105">
        <v>1</v>
      </c>
      <c r="F21" s="9" t="s">
        <v>14</v>
      </c>
      <c r="G21" s="16">
        <v>89.2</v>
      </c>
      <c r="H21" s="14">
        <f t="shared" si="2"/>
        <v>106.14800000000001</v>
      </c>
      <c r="I21" s="82">
        <v>0</v>
      </c>
      <c r="J21" s="14">
        <f t="shared" si="0"/>
        <v>106.14800000000001</v>
      </c>
      <c r="K21" s="101">
        <f t="shared" si="1"/>
        <v>0</v>
      </c>
      <c r="L21" s="171"/>
      <c r="M21" s="171"/>
    </row>
    <row r="22" spans="1:13" ht="15.75" thickBot="1" x14ac:dyDescent="0.3">
      <c r="A22" s="153"/>
      <c r="B22" s="157"/>
      <c r="C22" s="156"/>
      <c r="D22" s="15" t="s">
        <v>37</v>
      </c>
      <c r="E22" s="105">
        <v>1</v>
      </c>
      <c r="F22" s="9" t="s">
        <v>14</v>
      </c>
      <c r="G22" s="16">
        <v>259.25</v>
      </c>
      <c r="H22" s="14">
        <f t="shared" si="2"/>
        <v>308.50749999999999</v>
      </c>
      <c r="I22" s="82">
        <v>0</v>
      </c>
      <c r="J22" s="14">
        <f t="shared" si="0"/>
        <v>308.50749999999999</v>
      </c>
      <c r="K22" s="101">
        <f t="shared" si="1"/>
        <v>0</v>
      </c>
      <c r="L22" s="171"/>
      <c r="M22" s="171"/>
    </row>
    <row r="23" spans="1:13" ht="15.75" thickBot="1" x14ac:dyDescent="0.3">
      <c r="A23" s="153"/>
      <c r="B23" s="157"/>
      <c r="C23" s="156"/>
      <c r="D23" s="15" t="s">
        <v>38</v>
      </c>
      <c r="E23" s="105">
        <v>1</v>
      </c>
      <c r="F23" s="9" t="s">
        <v>14</v>
      </c>
      <c r="G23" s="16">
        <v>209.25</v>
      </c>
      <c r="H23" s="14">
        <f t="shared" si="2"/>
        <v>249.00749999999999</v>
      </c>
      <c r="I23" s="82">
        <v>0</v>
      </c>
      <c r="J23" s="14">
        <f t="shared" si="0"/>
        <v>249.00749999999999</v>
      </c>
      <c r="K23" s="101">
        <f t="shared" si="1"/>
        <v>0</v>
      </c>
      <c r="L23" s="171"/>
      <c r="M23" s="171"/>
    </row>
    <row r="24" spans="1:13" ht="15.75" thickBot="1" x14ac:dyDescent="0.3">
      <c r="A24" s="153"/>
      <c r="B24" s="157"/>
      <c r="C24" s="156"/>
      <c r="D24" s="15" t="s">
        <v>39</v>
      </c>
      <c r="E24" s="105">
        <v>1</v>
      </c>
      <c r="F24" s="9" t="s">
        <v>14</v>
      </c>
      <c r="G24" s="16">
        <v>159.25</v>
      </c>
      <c r="H24" s="14">
        <f t="shared" si="2"/>
        <v>189.50749999999999</v>
      </c>
      <c r="I24" s="82">
        <v>0</v>
      </c>
      <c r="J24" s="14">
        <f t="shared" si="0"/>
        <v>189.50749999999999</v>
      </c>
      <c r="K24" s="101">
        <f t="shared" si="1"/>
        <v>0</v>
      </c>
      <c r="L24" s="171"/>
      <c r="M24" s="171"/>
    </row>
    <row r="25" spans="1:13" ht="15.75" thickBot="1" x14ac:dyDescent="0.3">
      <c r="A25" s="153"/>
      <c r="B25" s="157"/>
      <c r="C25" s="156"/>
      <c r="D25" s="17" t="s">
        <v>40</v>
      </c>
      <c r="E25" s="107">
        <v>1</v>
      </c>
      <c r="F25" s="18" t="s">
        <v>14</v>
      </c>
      <c r="G25" s="19">
        <v>245</v>
      </c>
      <c r="H25" s="14">
        <f t="shared" si="2"/>
        <v>291.55</v>
      </c>
      <c r="I25" s="83">
        <v>0</v>
      </c>
      <c r="J25" s="14">
        <f t="shared" si="0"/>
        <v>291.55</v>
      </c>
      <c r="K25" s="101">
        <f t="shared" si="1"/>
        <v>0</v>
      </c>
      <c r="L25" s="171"/>
      <c r="M25" s="171"/>
    </row>
    <row r="26" spans="1:13" ht="15.75" thickBot="1" x14ac:dyDescent="0.3">
      <c r="A26" s="154"/>
      <c r="B26" s="158"/>
      <c r="C26" s="160"/>
      <c r="D26" s="17" t="s">
        <v>41</v>
      </c>
      <c r="E26" s="107">
        <v>1</v>
      </c>
      <c r="F26" s="18" t="s">
        <v>14</v>
      </c>
      <c r="G26" s="19">
        <v>369.25</v>
      </c>
      <c r="H26" s="14">
        <f t="shared" si="2"/>
        <v>439.40749999999997</v>
      </c>
      <c r="I26" s="83">
        <v>0</v>
      </c>
      <c r="J26" s="14">
        <f t="shared" si="0"/>
        <v>439.40749999999997</v>
      </c>
      <c r="K26" s="101">
        <f t="shared" si="1"/>
        <v>0</v>
      </c>
      <c r="L26" s="172"/>
      <c r="M26" s="172"/>
    </row>
    <row r="27" spans="1:13" ht="15.75" thickBot="1" x14ac:dyDescent="0.3">
      <c r="A27" s="154"/>
      <c r="B27" s="158"/>
      <c r="C27" s="160"/>
      <c r="D27" s="17" t="s">
        <v>42</v>
      </c>
      <c r="E27" s="107">
        <v>1</v>
      </c>
      <c r="F27" s="18" t="s">
        <v>14</v>
      </c>
      <c r="G27" s="19">
        <v>369.25</v>
      </c>
      <c r="H27" s="14">
        <f t="shared" si="2"/>
        <v>439.40749999999997</v>
      </c>
      <c r="I27" s="83">
        <v>0</v>
      </c>
      <c r="J27" s="14">
        <f t="shared" si="0"/>
        <v>439.40749999999997</v>
      </c>
      <c r="K27" s="101">
        <f t="shared" si="1"/>
        <v>0</v>
      </c>
      <c r="L27" s="172"/>
      <c r="M27" s="172"/>
    </row>
    <row r="28" spans="1:13" ht="15.75" thickBot="1" x14ac:dyDescent="0.3">
      <c r="A28" s="154"/>
      <c r="B28" s="158"/>
      <c r="C28" s="160"/>
      <c r="D28" s="17" t="s">
        <v>43</v>
      </c>
      <c r="E28" s="107">
        <v>1</v>
      </c>
      <c r="F28" s="18" t="s">
        <v>14</v>
      </c>
      <c r="G28" s="19">
        <v>504</v>
      </c>
      <c r="H28" s="14">
        <f t="shared" si="2"/>
        <v>599.76</v>
      </c>
      <c r="I28" s="83">
        <v>0</v>
      </c>
      <c r="J28" s="14">
        <f t="shared" si="0"/>
        <v>599.76</v>
      </c>
      <c r="K28" s="101">
        <f t="shared" si="1"/>
        <v>0</v>
      </c>
      <c r="L28" s="172"/>
      <c r="M28" s="172"/>
    </row>
    <row r="29" spans="1:13" ht="15.75" thickBot="1" x14ac:dyDescent="0.3">
      <c r="A29" s="154"/>
      <c r="B29" s="158"/>
      <c r="C29" s="160"/>
      <c r="D29" s="17" t="s">
        <v>44</v>
      </c>
      <c r="E29" s="107">
        <v>1</v>
      </c>
      <c r="F29" s="18" t="s">
        <v>14</v>
      </c>
      <c r="G29" s="19">
        <v>69.5</v>
      </c>
      <c r="H29" s="14">
        <f t="shared" si="2"/>
        <v>82.704999999999998</v>
      </c>
      <c r="I29" s="83">
        <v>0</v>
      </c>
      <c r="J29" s="14">
        <f t="shared" si="0"/>
        <v>82.704999999999998</v>
      </c>
      <c r="K29" s="101">
        <f t="shared" si="1"/>
        <v>0</v>
      </c>
      <c r="L29" s="172"/>
      <c r="M29" s="172"/>
    </row>
    <row r="30" spans="1:13" ht="15.75" thickBot="1" x14ac:dyDescent="0.3">
      <c r="A30" s="154"/>
      <c r="B30" s="158"/>
      <c r="C30" s="160"/>
      <c r="D30" s="17" t="s">
        <v>45</v>
      </c>
      <c r="E30" s="107">
        <v>1</v>
      </c>
      <c r="F30" s="18" t="s">
        <v>14</v>
      </c>
      <c r="G30" s="19">
        <v>13.75</v>
      </c>
      <c r="H30" s="14">
        <f t="shared" si="2"/>
        <v>16.362500000000001</v>
      </c>
      <c r="I30" s="83">
        <v>0</v>
      </c>
      <c r="J30" s="14">
        <f t="shared" si="0"/>
        <v>16.362500000000001</v>
      </c>
      <c r="K30" s="101">
        <f t="shared" si="1"/>
        <v>0</v>
      </c>
      <c r="L30" s="172"/>
      <c r="M30" s="172"/>
    </row>
    <row r="31" spans="1:13" ht="15.75" thickBot="1" x14ac:dyDescent="0.3">
      <c r="A31" s="154"/>
      <c r="B31" s="158"/>
      <c r="C31" s="160"/>
      <c r="D31" s="17" t="s">
        <v>46</v>
      </c>
      <c r="E31" s="107">
        <v>1</v>
      </c>
      <c r="F31" s="18" t="s">
        <v>14</v>
      </c>
      <c r="G31" s="19">
        <v>84.75</v>
      </c>
      <c r="H31" s="14">
        <f t="shared" si="2"/>
        <v>100.85249999999999</v>
      </c>
      <c r="I31" s="83">
        <v>0</v>
      </c>
      <c r="J31" s="14">
        <f t="shared" si="0"/>
        <v>100.85249999999999</v>
      </c>
      <c r="K31" s="101">
        <f t="shared" si="1"/>
        <v>0</v>
      </c>
      <c r="L31" s="172"/>
      <c r="M31" s="172"/>
    </row>
    <row r="32" spans="1:13" ht="15.75" thickBot="1" x14ac:dyDescent="0.3">
      <c r="A32" s="154"/>
      <c r="B32" s="158"/>
      <c r="C32" s="160"/>
      <c r="D32" s="17" t="s">
        <v>47</v>
      </c>
      <c r="E32" s="107">
        <v>1</v>
      </c>
      <c r="F32" s="18" t="s">
        <v>14</v>
      </c>
      <c r="G32" s="19">
        <v>2504.25</v>
      </c>
      <c r="H32" s="14">
        <f t="shared" si="2"/>
        <v>2980.0574999999999</v>
      </c>
      <c r="I32" s="83">
        <v>0</v>
      </c>
      <c r="J32" s="14">
        <f t="shared" si="0"/>
        <v>2980.0574999999999</v>
      </c>
      <c r="K32" s="101">
        <f t="shared" si="1"/>
        <v>0</v>
      </c>
      <c r="L32" s="172"/>
      <c r="M32" s="172"/>
    </row>
    <row r="33" spans="1:13" ht="15.75" thickBot="1" x14ac:dyDescent="0.3">
      <c r="A33" s="154"/>
      <c r="B33" s="158"/>
      <c r="C33" s="160"/>
      <c r="D33" s="17" t="s">
        <v>48</v>
      </c>
      <c r="E33" s="107">
        <v>1</v>
      </c>
      <c r="F33" s="18" t="s">
        <v>14</v>
      </c>
      <c r="G33" s="19">
        <v>2004.25</v>
      </c>
      <c r="H33" s="14">
        <f t="shared" si="2"/>
        <v>2385.0574999999999</v>
      </c>
      <c r="I33" s="83">
        <v>0</v>
      </c>
      <c r="J33" s="14">
        <f t="shared" si="0"/>
        <v>2385.0574999999999</v>
      </c>
      <c r="K33" s="101">
        <f t="shared" si="1"/>
        <v>0</v>
      </c>
      <c r="L33" s="172"/>
      <c r="M33" s="172"/>
    </row>
    <row r="34" spans="1:13" ht="15.75" thickBot="1" x14ac:dyDescent="0.3">
      <c r="A34" s="154"/>
      <c r="B34" s="158"/>
      <c r="C34" s="160"/>
      <c r="D34" s="17" t="s">
        <v>49</v>
      </c>
      <c r="E34" s="107">
        <v>1</v>
      </c>
      <c r="F34" s="18" t="s">
        <v>14</v>
      </c>
      <c r="G34" s="19">
        <v>155</v>
      </c>
      <c r="H34" s="14">
        <f t="shared" ref="H34:H62" si="3">SUM(G34+(G34*0.13)+(G34*0.06))</f>
        <v>184.45000000000002</v>
      </c>
      <c r="I34" s="83">
        <v>0</v>
      </c>
      <c r="J34" s="14">
        <f t="shared" ref="J34:J62" si="4">E34*H34</f>
        <v>184.45000000000002</v>
      </c>
      <c r="K34" s="101">
        <f t="shared" ref="K34:K62" si="5">E34*I34</f>
        <v>0</v>
      </c>
      <c r="L34" s="172"/>
      <c r="M34" s="172"/>
    </row>
    <row r="35" spans="1:13" ht="15.75" thickBot="1" x14ac:dyDescent="0.3">
      <c r="A35" s="154"/>
      <c r="B35" s="158"/>
      <c r="C35" s="160"/>
      <c r="D35" s="17" t="s">
        <v>50</v>
      </c>
      <c r="E35" s="107">
        <v>1</v>
      </c>
      <c r="F35" s="18" t="s">
        <v>14</v>
      </c>
      <c r="G35" s="19">
        <v>1175</v>
      </c>
      <c r="H35" s="14">
        <f t="shared" si="3"/>
        <v>1398.25</v>
      </c>
      <c r="I35" s="83">
        <v>0</v>
      </c>
      <c r="J35" s="14">
        <f t="shared" si="4"/>
        <v>1398.25</v>
      </c>
      <c r="K35" s="101">
        <f t="shared" si="5"/>
        <v>0</v>
      </c>
      <c r="L35" s="172"/>
      <c r="M35" s="172"/>
    </row>
    <row r="36" spans="1:13" ht="23.25" thickBot="1" x14ac:dyDescent="0.3">
      <c r="A36" s="154"/>
      <c r="B36" s="158"/>
      <c r="C36" s="160"/>
      <c r="D36" s="17" t="s">
        <v>51</v>
      </c>
      <c r="E36" s="107">
        <v>150</v>
      </c>
      <c r="F36" s="18" t="s">
        <v>14</v>
      </c>
      <c r="G36" s="19">
        <v>11.26</v>
      </c>
      <c r="H36" s="14">
        <f t="shared" si="3"/>
        <v>13.3994</v>
      </c>
      <c r="I36" s="83">
        <v>0</v>
      </c>
      <c r="J36" s="14">
        <f t="shared" si="4"/>
        <v>2009.91</v>
      </c>
      <c r="K36" s="101">
        <f t="shared" si="5"/>
        <v>0</v>
      </c>
      <c r="L36" s="172"/>
      <c r="M36" s="172"/>
    </row>
    <row r="37" spans="1:13" ht="15.75" thickBot="1" x14ac:dyDescent="0.3">
      <c r="A37" s="154"/>
      <c r="B37" s="158"/>
      <c r="C37" s="160"/>
      <c r="D37" s="20" t="s">
        <v>52</v>
      </c>
      <c r="E37" s="110">
        <v>1</v>
      </c>
      <c r="F37" s="11" t="s">
        <v>14</v>
      </c>
      <c r="G37" s="21">
        <v>75</v>
      </c>
      <c r="H37" s="14">
        <f t="shared" si="3"/>
        <v>89.25</v>
      </c>
      <c r="I37" s="84">
        <v>0</v>
      </c>
      <c r="J37" s="14">
        <f t="shared" si="4"/>
        <v>89.25</v>
      </c>
      <c r="K37" s="101">
        <f t="shared" si="5"/>
        <v>0</v>
      </c>
      <c r="L37" s="172"/>
      <c r="M37" s="172"/>
    </row>
    <row r="38" spans="1:13" ht="23.25" thickBot="1" x14ac:dyDescent="0.3">
      <c r="A38" s="128">
        <v>3</v>
      </c>
      <c r="B38" s="132" t="s">
        <v>53</v>
      </c>
      <c r="C38" s="132" t="s">
        <v>18</v>
      </c>
      <c r="D38" s="12" t="s">
        <v>54</v>
      </c>
      <c r="E38" s="110">
        <v>1</v>
      </c>
      <c r="F38" s="6" t="s">
        <v>14</v>
      </c>
      <c r="G38" s="22">
        <v>159.68</v>
      </c>
      <c r="H38" s="14">
        <f t="shared" si="3"/>
        <v>190.01920000000001</v>
      </c>
      <c r="I38" s="85">
        <v>0</v>
      </c>
      <c r="J38" s="14">
        <f t="shared" si="4"/>
        <v>190.01920000000001</v>
      </c>
      <c r="K38" s="101">
        <f t="shared" si="5"/>
        <v>0</v>
      </c>
      <c r="L38" s="134">
        <f>SUM(J38:J53)</f>
        <v>12043.871000000001</v>
      </c>
      <c r="M38" s="134">
        <f>SUM(K38:K53)</f>
        <v>0</v>
      </c>
    </row>
    <row r="39" spans="1:13" ht="15.75" thickBot="1" x14ac:dyDescent="0.3">
      <c r="A39" s="136"/>
      <c r="B39" s="141"/>
      <c r="C39" s="141"/>
      <c r="D39" s="23" t="s">
        <v>55</v>
      </c>
      <c r="E39" s="108">
        <v>4</v>
      </c>
      <c r="F39" s="9" t="s">
        <v>14</v>
      </c>
      <c r="G39" s="24">
        <v>86.92</v>
      </c>
      <c r="H39" s="14">
        <f t="shared" si="3"/>
        <v>103.4348</v>
      </c>
      <c r="I39" s="86">
        <v>0</v>
      </c>
      <c r="J39" s="14">
        <f t="shared" si="4"/>
        <v>413.73919999999998</v>
      </c>
      <c r="K39" s="101">
        <f t="shared" si="5"/>
        <v>0</v>
      </c>
      <c r="L39" s="127"/>
      <c r="M39" s="127"/>
    </row>
    <row r="40" spans="1:13" ht="23.25" thickBot="1" x14ac:dyDescent="0.3">
      <c r="A40" s="136"/>
      <c r="B40" s="141"/>
      <c r="C40" s="141"/>
      <c r="D40" s="23" t="s">
        <v>56</v>
      </c>
      <c r="E40" s="108">
        <v>4</v>
      </c>
      <c r="F40" s="9" t="s">
        <v>14</v>
      </c>
      <c r="G40" s="24">
        <v>107.13</v>
      </c>
      <c r="H40" s="14">
        <f t="shared" si="3"/>
        <v>127.4847</v>
      </c>
      <c r="I40" s="86">
        <v>0</v>
      </c>
      <c r="J40" s="14">
        <f t="shared" si="4"/>
        <v>509.93880000000001</v>
      </c>
      <c r="K40" s="101">
        <f t="shared" si="5"/>
        <v>0</v>
      </c>
      <c r="L40" s="127"/>
      <c r="M40" s="127"/>
    </row>
    <row r="41" spans="1:13" ht="23.25" thickBot="1" x14ac:dyDescent="0.3">
      <c r="A41" s="136"/>
      <c r="B41" s="141"/>
      <c r="C41" s="141"/>
      <c r="D41" s="15" t="s">
        <v>57</v>
      </c>
      <c r="E41" s="108">
        <v>4</v>
      </c>
      <c r="F41" s="9" t="s">
        <v>14</v>
      </c>
      <c r="G41" s="25">
        <v>158.58000000000001</v>
      </c>
      <c r="H41" s="14">
        <f t="shared" si="3"/>
        <v>188.71020000000001</v>
      </c>
      <c r="I41" s="87">
        <v>0</v>
      </c>
      <c r="J41" s="14">
        <f t="shared" si="4"/>
        <v>754.84080000000006</v>
      </c>
      <c r="K41" s="101">
        <f t="shared" si="5"/>
        <v>0</v>
      </c>
      <c r="L41" s="127"/>
      <c r="M41" s="127"/>
    </row>
    <row r="42" spans="1:13" ht="23.25" thickBot="1" x14ac:dyDescent="0.3">
      <c r="A42" s="136"/>
      <c r="B42" s="141"/>
      <c r="C42" s="141"/>
      <c r="D42" s="15" t="s">
        <v>58</v>
      </c>
      <c r="E42" s="108">
        <v>2</v>
      </c>
      <c r="F42" s="9" t="s">
        <v>14</v>
      </c>
      <c r="G42" s="25">
        <v>104.75</v>
      </c>
      <c r="H42" s="14">
        <f t="shared" si="3"/>
        <v>124.6525</v>
      </c>
      <c r="I42" s="87">
        <v>0</v>
      </c>
      <c r="J42" s="14">
        <f t="shared" si="4"/>
        <v>249.30500000000001</v>
      </c>
      <c r="K42" s="101">
        <f t="shared" si="5"/>
        <v>0</v>
      </c>
      <c r="L42" s="127"/>
      <c r="M42" s="127"/>
    </row>
    <row r="43" spans="1:13" ht="15.75" thickBot="1" x14ac:dyDescent="0.3">
      <c r="A43" s="136"/>
      <c r="B43" s="141"/>
      <c r="C43" s="141"/>
      <c r="D43" s="15" t="s">
        <v>59</v>
      </c>
      <c r="E43" s="108">
        <v>4</v>
      </c>
      <c r="F43" s="9" t="s">
        <v>14</v>
      </c>
      <c r="G43" s="25">
        <v>355.88</v>
      </c>
      <c r="H43" s="14">
        <f t="shared" si="3"/>
        <v>423.49720000000002</v>
      </c>
      <c r="I43" s="87">
        <v>0</v>
      </c>
      <c r="J43" s="14">
        <f t="shared" si="4"/>
        <v>1693.9888000000001</v>
      </c>
      <c r="K43" s="101">
        <f t="shared" si="5"/>
        <v>0</v>
      </c>
      <c r="L43" s="127"/>
      <c r="M43" s="127"/>
    </row>
    <row r="44" spans="1:13" ht="38.1" customHeight="1" thickBot="1" x14ac:dyDescent="0.3">
      <c r="A44" s="136"/>
      <c r="B44" s="141"/>
      <c r="C44" s="141"/>
      <c r="D44" s="15" t="s">
        <v>60</v>
      </c>
      <c r="E44" s="108">
        <v>4</v>
      </c>
      <c r="F44" s="9" t="s">
        <v>14</v>
      </c>
      <c r="G44" s="25">
        <v>365</v>
      </c>
      <c r="H44" s="14">
        <f t="shared" si="3"/>
        <v>434.34999999999997</v>
      </c>
      <c r="I44" s="87">
        <v>0</v>
      </c>
      <c r="J44" s="14">
        <f t="shared" si="4"/>
        <v>1737.3999999999999</v>
      </c>
      <c r="K44" s="101">
        <f t="shared" si="5"/>
        <v>0</v>
      </c>
      <c r="L44" s="127"/>
      <c r="M44" s="127"/>
    </row>
    <row r="45" spans="1:13" ht="33" customHeight="1" thickBot="1" x14ac:dyDescent="0.3">
      <c r="A45" s="136"/>
      <c r="B45" s="141"/>
      <c r="C45" s="141"/>
      <c r="D45" s="15" t="s">
        <v>61</v>
      </c>
      <c r="E45" s="108">
        <v>2</v>
      </c>
      <c r="F45" s="9" t="s">
        <v>14</v>
      </c>
      <c r="G45" s="25">
        <v>687.55</v>
      </c>
      <c r="H45" s="14">
        <f t="shared" si="3"/>
        <v>818.18449999999996</v>
      </c>
      <c r="I45" s="87">
        <v>0</v>
      </c>
      <c r="J45" s="14">
        <f t="shared" si="4"/>
        <v>1636.3689999999999</v>
      </c>
      <c r="K45" s="101">
        <f t="shared" si="5"/>
        <v>0</v>
      </c>
      <c r="L45" s="127"/>
      <c r="M45" s="127"/>
    </row>
    <row r="46" spans="1:13" ht="23.25" thickBot="1" x14ac:dyDescent="0.3">
      <c r="A46" s="136"/>
      <c r="B46" s="141"/>
      <c r="C46" s="141"/>
      <c r="D46" s="15" t="s">
        <v>62</v>
      </c>
      <c r="E46" s="108">
        <v>2</v>
      </c>
      <c r="F46" s="9" t="s">
        <v>14</v>
      </c>
      <c r="G46" s="25">
        <v>611.75</v>
      </c>
      <c r="H46" s="14">
        <f t="shared" si="3"/>
        <v>727.98250000000007</v>
      </c>
      <c r="I46" s="87">
        <v>0</v>
      </c>
      <c r="J46" s="14">
        <f t="shared" si="4"/>
        <v>1455.9650000000001</v>
      </c>
      <c r="K46" s="101">
        <f t="shared" si="5"/>
        <v>0</v>
      </c>
      <c r="L46" s="127"/>
      <c r="M46" s="127"/>
    </row>
    <row r="47" spans="1:13" ht="33.950000000000003" customHeight="1" thickBot="1" x14ac:dyDescent="0.3">
      <c r="A47" s="136"/>
      <c r="B47" s="141"/>
      <c r="C47" s="141"/>
      <c r="D47" s="17" t="s">
        <v>63</v>
      </c>
      <c r="E47" s="109">
        <v>1</v>
      </c>
      <c r="F47" s="18" t="s">
        <v>14</v>
      </c>
      <c r="G47" s="26">
        <v>1006.5</v>
      </c>
      <c r="H47" s="14">
        <f t="shared" si="3"/>
        <v>1197.7350000000001</v>
      </c>
      <c r="I47" s="88">
        <v>0</v>
      </c>
      <c r="J47" s="14">
        <f t="shared" si="4"/>
        <v>1197.7350000000001</v>
      </c>
      <c r="K47" s="101">
        <f t="shared" si="5"/>
        <v>0</v>
      </c>
      <c r="L47" s="127"/>
      <c r="M47" s="127"/>
    </row>
    <row r="48" spans="1:13" ht="24" customHeight="1" thickBot="1" x14ac:dyDescent="0.3">
      <c r="A48" s="136"/>
      <c r="B48" s="141"/>
      <c r="C48" s="141"/>
      <c r="D48" s="15" t="s">
        <v>64</v>
      </c>
      <c r="E48" s="108">
        <v>1</v>
      </c>
      <c r="F48" s="9" t="s">
        <v>14</v>
      </c>
      <c r="G48" s="25">
        <v>545.34</v>
      </c>
      <c r="H48" s="14">
        <f t="shared" si="3"/>
        <v>648.95460000000014</v>
      </c>
      <c r="I48" s="87">
        <v>0</v>
      </c>
      <c r="J48" s="14">
        <f t="shared" si="4"/>
        <v>648.95460000000014</v>
      </c>
      <c r="K48" s="101">
        <f t="shared" si="5"/>
        <v>0</v>
      </c>
      <c r="L48" s="127"/>
      <c r="M48" s="127"/>
    </row>
    <row r="49" spans="1:13" ht="15.75" thickBot="1" x14ac:dyDescent="0.3">
      <c r="A49" s="136"/>
      <c r="B49" s="141"/>
      <c r="C49" s="141"/>
      <c r="D49" s="15" t="s">
        <v>65</v>
      </c>
      <c r="E49" s="108">
        <v>4</v>
      </c>
      <c r="F49" s="9" t="s">
        <v>14</v>
      </c>
      <c r="G49" s="25">
        <v>142.55000000000001</v>
      </c>
      <c r="H49" s="14">
        <f t="shared" si="3"/>
        <v>169.6345</v>
      </c>
      <c r="I49" s="87">
        <v>0</v>
      </c>
      <c r="J49" s="14">
        <f t="shared" si="4"/>
        <v>678.53800000000001</v>
      </c>
      <c r="K49" s="101">
        <f t="shared" si="5"/>
        <v>0</v>
      </c>
      <c r="L49" s="127"/>
      <c r="M49" s="127"/>
    </row>
    <row r="50" spans="1:13" ht="23.25" thickBot="1" x14ac:dyDescent="0.3">
      <c r="A50" s="136"/>
      <c r="B50" s="141"/>
      <c r="C50" s="141"/>
      <c r="D50" s="15" t="s">
        <v>66</v>
      </c>
      <c r="E50" s="108">
        <v>6</v>
      </c>
      <c r="F50" s="9" t="s">
        <v>14</v>
      </c>
      <c r="G50" s="25">
        <v>59.92</v>
      </c>
      <c r="H50" s="14">
        <f t="shared" si="3"/>
        <v>71.3048</v>
      </c>
      <c r="I50" s="87">
        <v>0</v>
      </c>
      <c r="J50" s="14">
        <f t="shared" si="4"/>
        <v>427.8288</v>
      </c>
      <c r="K50" s="101">
        <f t="shared" si="5"/>
        <v>0</v>
      </c>
      <c r="L50" s="127"/>
      <c r="M50" s="127"/>
    </row>
    <row r="51" spans="1:13" ht="15.75" thickBot="1" x14ac:dyDescent="0.3">
      <c r="A51" s="136"/>
      <c r="B51" s="141"/>
      <c r="C51" s="141"/>
      <c r="D51" s="15" t="s">
        <v>67</v>
      </c>
      <c r="E51" s="108">
        <v>4</v>
      </c>
      <c r="F51" s="9" t="s">
        <v>14</v>
      </c>
      <c r="G51" s="25">
        <v>45.88</v>
      </c>
      <c r="H51" s="14">
        <f t="shared" si="3"/>
        <v>54.597200000000001</v>
      </c>
      <c r="I51" s="87">
        <v>0</v>
      </c>
      <c r="J51" s="14">
        <f t="shared" si="4"/>
        <v>218.3888</v>
      </c>
      <c r="K51" s="101">
        <f t="shared" si="5"/>
        <v>0</v>
      </c>
      <c r="L51" s="127"/>
      <c r="M51" s="127"/>
    </row>
    <row r="52" spans="1:13" ht="23.25" thickBot="1" x14ac:dyDescent="0.3">
      <c r="A52" s="136"/>
      <c r="B52" s="141"/>
      <c r="C52" s="141"/>
      <c r="D52" s="15" t="s">
        <v>68</v>
      </c>
      <c r="E52" s="108">
        <v>1</v>
      </c>
      <c r="F52" s="9" t="s">
        <v>14</v>
      </c>
      <c r="G52" s="25">
        <v>174</v>
      </c>
      <c r="H52" s="14">
        <f t="shared" si="3"/>
        <v>207.06</v>
      </c>
      <c r="I52" s="87">
        <v>0</v>
      </c>
      <c r="J52" s="14">
        <f t="shared" si="4"/>
        <v>207.06</v>
      </c>
      <c r="K52" s="101">
        <f t="shared" si="5"/>
        <v>0</v>
      </c>
      <c r="L52" s="127"/>
      <c r="M52" s="127"/>
    </row>
    <row r="53" spans="1:13" ht="15.75" thickBot="1" x14ac:dyDescent="0.3">
      <c r="A53" s="129"/>
      <c r="B53" s="133"/>
      <c r="C53" s="133"/>
      <c r="D53" s="27" t="s">
        <v>69</v>
      </c>
      <c r="E53" s="108">
        <v>4</v>
      </c>
      <c r="F53" s="9" t="s">
        <v>14</v>
      </c>
      <c r="G53" s="25">
        <v>5</v>
      </c>
      <c r="H53" s="14">
        <f t="shared" si="3"/>
        <v>5.95</v>
      </c>
      <c r="I53" s="87">
        <v>0</v>
      </c>
      <c r="J53" s="14">
        <f t="shared" si="4"/>
        <v>23.8</v>
      </c>
      <c r="K53" s="101">
        <f t="shared" si="5"/>
        <v>0</v>
      </c>
      <c r="L53" s="135"/>
      <c r="M53" s="135"/>
    </row>
    <row r="54" spans="1:13" ht="34.5" thickBot="1" x14ac:dyDescent="0.3">
      <c r="A54" s="128">
        <v>4</v>
      </c>
      <c r="B54" s="132" t="s">
        <v>70</v>
      </c>
      <c r="C54" s="132" t="s">
        <v>71</v>
      </c>
      <c r="D54" s="12" t="s">
        <v>72</v>
      </c>
      <c r="E54" s="111">
        <v>10</v>
      </c>
      <c r="F54" s="13" t="s">
        <v>14</v>
      </c>
      <c r="G54" s="24">
        <v>430.45</v>
      </c>
      <c r="H54" s="14">
        <f t="shared" si="3"/>
        <v>512.2355</v>
      </c>
      <c r="I54" s="86">
        <v>0</v>
      </c>
      <c r="J54" s="14">
        <f t="shared" si="4"/>
        <v>5122.3549999999996</v>
      </c>
      <c r="K54" s="101">
        <f t="shared" si="5"/>
        <v>0</v>
      </c>
      <c r="L54" s="134">
        <f>SUM(J54:J59)</f>
        <v>8808.0825000000004</v>
      </c>
      <c r="M54" s="134">
        <f>SUM(K54:K59)</f>
        <v>0</v>
      </c>
    </row>
    <row r="55" spans="1:13" ht="34.5" thickBot="1" x14ac:dyDescent="0.3">
      <c r="A55" s="136"/>
      <c r="B55" s="141"/>
      <c r="C55" s="141"/>
      <c r="D55" s="15" t="s">
        <v>73</v>
      </c>
      <c r="E55" s="108">
        <v>2</v>
      </c>
      <c r="F55" s="9" t="s">
        <v>14</v>
      </c>
      <c r="G55" s="25">
        <v>430.45</v>
      </c>
      <c r="H55" s="14">
        <f t="shared" si="3"/>
        <v>512.2355</v>
      </c>
      <c r="I55" s="87">
        <v>0</v>
      </c>
      <c r="J55" s="14">
        <f t="shared" si="4"/>
        <v>1024.471</v>
      </c>
      <c r="K55" s="101">
        <f t="shared" si="5"/>
        <v>0</v>
      </c>
      <c r="L55" s="127"/>
      <c r="M55" s="127"/>
    </row>
    <row r="56" spans="1:13" ht="34.5" thickBot="1" x14ac:dyDescent="0.3">
      <c r="A56" s="136"/>
      <c r="B56" s="141"/>
      <c r="C56" s="141"/>
      <c r="D56" s="15" t="s">
        <v>74</v>
      </c>
      <c r="E56" s="108">
        <v>3</v>
      </c>
      <c r="F56" s="9" t="s">
        <v>14</v>
      </c>
      <c r="G56" s="28">
        <v>450.45</v>
      </c>
      <c r="H56" s="14">
        <f t="shared" si="3"/>
        <v>536.03549999999996</v>
      </c>
      <c r="I56" s="89">
        <v>0</v>
      </c>
      <c r="J56" s="14">
        <f t="shared" si="4"/>
        <v>1608.1064999999999</v>
      </c>
      <c r="K56" s="101">
        <f t="shared" si="5"/>
        <v>0</v>
      </c>
      <c r="L56" s="127"/>
      <c r="M56" s="127"/>
    </row>
    <row r="57" spans="1:13" ht="15.75" thickBot="1" x14ac:dyDescent="0.3">
      <c r="A57" s="136"/>
      <c r="B57" s="141"/>
      <c r="C57" s="141"/>
      <c r="D57" s="15" t="s">
        <v>75</v>
      </c>
      <c r="E57" s="108">
        <v>12</v>
      </c>
      <c r="F57" s="9" t="s">
        <v>14</v>
      </c>
      <c r="G57" s="28">
        <v>65</v>
      </c>
      <c r="H57" s="14">
        <f t="shared" si="3"/>
        <v>77.350000000000009</v>
      </c>
      <c r="I57" s="89">
        <v>0</v>
      </c>
      <c r="J57" s="14">
        <f t="shared" si="4"/>
        <v>928.2</v>
      </c>
      <c r="K57" s="101">
        <f t="shared" si="5"/>
        <v>0</v>
      </c>
      <c r="L57" s="127"/>
      <c r="M57" s="127"/>
    </row>
    <row r="58" spans="1:13" ht="15.75" thickBot="1" x14ac:dyDescent="0.3">
      <c r="A58" s="136"/>
      <c r="B58" s="141"/>
      <c r="C58" s="141"/>
      <c r="D58" s="15" t="s">
        <v>76</v>
      </c>
      <c r="E58" s="108">
        <v>10</v>
      </c>
      <c r="F58" s="9" t="s">
        <v>14</v>
      </c>
      <c r="G58" s="28">
        <v>5.5</v>
      </c>
      <c r="H58" s="14">
        <f t="shared" si="3"/>
        <v>6.5449999999999999</v>
      </c>
      <c r="I58" s="89">
        <v>0</v>
      </c>
      <c r="J58" s="14">
        <f t="shared" si="4"/>
        <v>65.45</v>
      </c>
      <c r="K58" s="101">
        <f t="shared" si="5"/>
        <v>0</v>
      </c>
      <c r="L58" s="127"/>
      <c r="M58" s="127"/>
    </row>
    <row r="59" spans="1:13" ht="15.75" thickBot="1" x14ac:dyDescent="0.3">
      <c r="A59" s="136"/>
      <c r="B59" s="141"/>
      <c r="C59" s="141"/>
      <c r="D59" s="15" t="s">
        <v>77</v>
      </c>
      <c r="E59" s="108">
        <v>10</v>
      </c>
      <c r="F59" s="9" t="s">
        <v>14</v>
      </c>
      <c r="G59" s="28">
        <v>5</v>
      </c>
      <c r="H59" s="14">
        <f t="shared" si="3"/>
        <v>5.95</v>
      </c>
      <c r="I59" s="89">
        <v>0</v>
      </c>
      <c r="J59" s="14">
        <f t="shared" si="4"/>
        <v>59.5</v>
      </c>
      <c r="K59" s="101">
        <f t="shared" si="5"/>
        <v>0</v>
      </c>
      <c r="L59" s="127"/>
      <c r="M59" s="127"/>
    </row>
    <row r="60" spans="1:13" ht="79.5" thickBot="1" x14ac:dyDescent="0.3">
      <c r="A60" s="30">
        <v>5</v>
      </c>
      <c r="B60" s="31" t="s">
        <v>78</v>
      </c>
      <c r="C60" s="32" t="s">
        <v>79</v>
      </c>
      <c r="D60" s="27" t="s">
        <v>80</v>
      </c>
      <c r="E60" s="112">
        <v>74</v>
      </c>
      <c r="F60" s="33" t="s">
        <v>14</v>
      </c>
      <c r="G60" s="34">
        <v>154.69999999999999</v>
      </c>
      <c r="H60" s="14">
        <f t="shared" si="3"/>
        <v>184.09299999999999</v>
      </c>
      <c r="I60" s="90">
        <v>0</v>
      </c>
      <c r="J60" s="14">
        <f t="shared" si="4"/>
        <v>13622.882</v>
      </c>
      <c r="K60" s="101">
        <f t="shared" si="5"/>
        <v>0</v>
      </c>
      <c r="L60" s="35">
        <f t="shared" ref="L60:M61" si="6">J60</f>
        <v>13622.882</v>
      </c>
      <c r="M60" s="35">
        <f t="shared" si="6"/>
        <v>0</v>
      </c>
    </row>
    <row r="61" spans="1:13" ht="23.25" thickBot="1" x14ac:dyDescent="0.3">
      <c r="A61" s="36">
        <v>6</v>
      </c>
      <c r="B61" s="44" t="s">
        <v>81</v>
      </c>
      <c r="C61" s="38" t="s">
        <v>82</v>
      </c>
      <c r="D61" s="39" t="s">
        <v>80</v>
      </c>
      <c r="E61" s="113">
        <v>1</v>
      </c>
      <c r="F61" s="40" t="s">
        <v>14</v>
      </c>
      <c r="G61" s="41">
        <v>200.25</v>
      </c>
      <c r="H61" s="14">
        <f t="shared" si="3"/>
        <v>238.29749999999999</v>
      </c>
      <c r="I61" s="91">
        <v>0</v>
      </c>
      <c r="J61" s="14">
        <f t="shared" si="4"/>
        <v>238.29749999999999</v>
      </c>
      <c r="K61" s="101">
        <f t="shared" si="5"/>
        <v>0</v>
      </c>
      <c r="L61" s="42">
        <f t="shared" si="6"/>
        <v>238.29749999999999</v>
      </c>
      <c r="M61" s="42">
        <f t="shared" si="6"/>
        <v>0</v>
      </c>
    </row>
    <row r="62" spans="1:13" ht="34.5" thickBot="1" x14ac:dyDescent="0.3">
      <c r="A62" s="162">
        <v>7</v>
      </c>
      <c r="B62" s="164" t="s">
        <v>83</v>
      </c>
      <c r="C62" s="132" t="s">
        <v>84</v>
      </c>
      <c r="D62" s="45" t="s">
        <v>85</v>
      </c>
      <c r="E62" s="114">
        <v>72</v>
      </c>
      <c r="F62" s="47" t="s">
        <v>20</v>
      </c>
      <c r="G62" s="121">
        <v>61.06</v>
      </c>
      <c r="H62" s="14">
        <f t="shared" si="3"/>
        <v>72.6614</v>
      </c>
      <c r="I62" s="69">
        <v>0</v>
      </c>
      <c r="J62" s="14">
        <f t="shared" si="4"/>
        <v>5231.6207999999997</v>
      </c>
      <c r="K62" s="101">
        <f t="shared" si="5"/>
        <v>0</v>
      </c>
      <c r="L62" s="134">
        <f>SUM(J62:J66)</f>
        <v>6010.7137999999995</v>
      </c>
      <c r="M62" s="134">
        <f>SUM(K62:K66)</f>
        <v>0</v>
      </c>
    </row>
    <row r="63" spans="1:13" ht="23.25" thickBot="1" x14ac:dyDescent="0.3">
      <c r="A63" s="163"/>
      <c r="B63" s="164"/>
      <c r="C63" s="141"/>
      <c r="D63" s="15" t="s">
        <v>58</v>
      </c>
      <c r="E63" s="108">
        <v>1</v>
      </c>
      <c r="F63" s="9" t="s">
        <v>14</v>
      </c>
      <c r="G63" s="25">
        <v>75</v>
      </c>
      <c r="H63" s="14">
        <f t="shared" ref="H63:H92" si="7">SUM(G63+(G63*0.13)+(G63*0.06))</f>
        <v>89.25</v>
      </c>
      <c r="I63" s="87">
        <v>0</v>
      </c>
      <c r="J63" s="14">
        <f t="shared" ref="J63:J92" si="8">E63*H63</f>
        <v>89.25</v>
      </c>
      <c r="K63" s="101">
        <f t="shared" ref="K63:K92" si="9">E63*I63</f>
        <v>0</v>
      </c>
      <c r="L63" s="127"/>
      <c r="M63" s="127"/>
    </row>
    <row r="64" spans="1:13" ht="23.25" thickBot="1" x14ac:dyDescent="0.3">
      <c r="A64" s="163"/>
      <c r="B64" s="164"/>
      <c r="C64" s="141"/>
      <c r="D64" s="15" t="s">
        <v>86</v>
      </c>
      <c r="E64" s="108">
        <v>1</v>
      </c>
      <c r="F64" s="9" t="s">
        <v>14</v>
      </c>
      <c r="G64" s="25">
        <v>70</v>
      </c>
      <c r="H64" s="14">
        <f t="shared" si="7"/>
        <v>83.3</v>
      </c>
      <c r="I64" s="87">
        <v>0</v>
      </c>
      <c r="J64" s="14">
        <f t="shared" si="8"/>
        <v>83.3</v>
      </c>
      <c r="K64" s="101">
        <f t="shared" si="9"/>
        <v>0</v>
      </c>
      <c r="L64" s="127"/>
      <c r="M64" s="127"/>
    </row>
    <row r="65" spans="1:13" ht="15.75" thickBot="1" x14ac:dyDescent="0.3">
      <c r="A65" s="163"/>
      <c r="B65" s="164"/>
      <c r="C65" s="141"/>
      <c r="D65" s="15" t="s">
        <v>87</v>
      </c>
      <c r="E65" s="108">
        <v>1</v>
      </c>
      <c r="F65" s="9" t="s">
        <v>14</v>
      </c>
      <c r="G65" s="28">
        <v>75</v>
      </c>
      <c r="H65" s="14">
        <f t="shared" si="7"/>
        <v>89.25</v>
      </c>
      <c r="I65" s="89">
        <v>0</v>
      </c>
      <c r="J65" s="14">
        <f t="shared" si="8"/>
        <v>89.25</v>
      </c>
      <c r="K65" s="101">
        <f t="shared" si="9"/>
        <v>0</v>
      </c>
      <c r="L65" s="127"/>
      <c r="M65" s="127"/>
    </row>
    <row r="66" spans="1:13" ht="23.25" thickBot="1" x14ac:dyDescent="0.3">
      <c r="A66" s="163"/>
      <c r="B66" s="164"/>
      <c r="C66" s="141"/>
      <c r="D66" s="48" t="s">
        <v>88</v>
      </c>
      <c r="E66" s="115">
        <v>9</v>
      </c>
      <c r="F66" s="49" t="s">
        <v>20</v>
      </c>
      <c r="G66" s="122">
        <v>48.3</v>
      </c>
      <c r="H66" s="14">
        <f t="shared" si="7"/>
        <v>57.47699999999999</v>
      </c>
      <c r="I66" s="92">
        <v>0</v>
      </c>
      <c r="J66" s="14">
        <f t="shared" si="8"/>
        <v>517.29299999999989</v>
      </c>
      <c r="K66" s="101">
        <f t="shared" si="9"/>
        <v>0</v>
      </c>
      <c r="L66" s="127"/>
      <c r="M66" s="127"/>
    </row>
    <row r="67" spans="1:13" ht="23.25" thickBot="1" x14ac:dyDescent="0.3">
      <c r="A67" s="36">
        <v>8</v>
      </c>
      <c r="B67" s="60" t="s">
        <v>89</v>
      </c>
      <c r="C67" s="38" t="s">
        <v>90</v>
      </c>
      <c r="D67" s="39" t="s">
        <v>91</v>
      </c>
      <c r="E67" s="113">
        <v>9</v>
      </c>
      <c r="F67" s="40" t="s">
        <v>20</v>
      </c>
      <c r="G67" s="46">
        <v>70.400000000000006</v>
      </c>
      <c r="H67" s="14">
        <f t="shared" si="7"/>
        <v>83.77600000000001</v>
      </c>
      <c r="I67" s="65">
        <v>0</v>
      </c>
      <c r="J67" s="14">
        <f t="shared" si="8"/>
        <v>753.98400000000015</v>
      </c>
      <c r="K67" s="101">
        <f t="shared" si="9"/>
        <v>0</v>
      </c>
      <c r="L67" s="52">
        <f>J67</f>
        <v>753.98400000000015</v>
      </c>
      <c r="M67" s="52"/>
    </row>
    <row r="68" spans="1:13" ht="34.5" thickBot="1" x14ac:dyDescent="0.3">
      <c r="A68" s="128">
        <v>9</v>
      </c>
      <c r="B68" s="130" t="s">
        <v>92</v>
      </c>
      <c r="C68" s="132" t="s">
        <v>93</v>
      </c>
      <c r="D68" s="12" t="s">
        <v>154</v>
      </c>
      <c r="E68" s="113">
        <v>120</v>
      </c>
      <c r="F68" s="6" t="s">
        <v>20</v>
      </c>
      <c r="G68" s="53">
        <v>44.06</v>
      </c>
      <c r="H68" s="14">
        <f t="shared" si="7"/>
        <v>52.431400000000004</v>
      </c>
      <c r="I68" s="93">
        <v>0</v>
      </c>
      <c r="J68" s="14">
        <f t="shared" si="8"/>
        <v>6291.768</v>
      </c>
      <c r="K68" s="101">
        <f t="shared" si="9"/>
        <v>0</v>
      </c>
      <c r="L68" s="134">
        <f>J68+J69</f>
        <v>6470.268</v>
      </c>
      <c r="M68" s="134">
        <f>K68+K69</f>
        <v>0</v>
      </c>
    </row>
    <row r="69" spans="1:13" ht="15.75" thickBot="1" x14ac:dyDescent="0.3">
      <c r="A69" s="129"/>
      <c r="B69" s="131"/>
      <c r="C69" s="133"/>
      <c r="D69" s="27" t="s">
        <v>94</v>
      </c>
      <c r="E69" s="112">
        <v>30</v>
      </c>
      <c r="F69" s="33" t="s">
        <v>14</v>
      </c>
      <c r="G69" s="123">
        <v>5</v>
      </c>
      <c r="H69" s="14">
        <f t="shared" si="7"/>
        <v>5.95</v>
      </c>
      <c r="I69" s="94">
        <v>0</v>
      </c>
      <c r="J69" s="14">
        <f t="shared" si="8"/>
        <v>178.5</v>
      </c>
      <c r="K69" s="101">
        <f t="shared" si="9"/>
        <v>0</v>
      </c>
      <c r="L69" s="135"/>
      <c r="M69" s="135"/>
    </row>
    <row r="70" spans="1:13" ht="38.1" customHeight="1" thickBot="1" x14ac:dyDescent="0.3">
      <c r="A70" s="43">
        <v>10</v>
      </c>
      <c r="B70" s="54" t="s">
        <v>95</v>
      </c>
      <c r="C70" s="44" t="s">
        <v>93</v>
      </c>
      <c r="D70" s="45" t="s">
        <v>96</v>
      </c>
      <c r="E70" s="116">
        <v>400</v>
      </c>
      <c r="F70" s="47" t="s">
        <v>20</v>
      </c>
      <c r="G70" s="121">
        <v>16.39</v>
      </c>
      <c r="H70" s="14">
        <f t="shared" si="7"/>
        <v>19.504100000000001</v>
      </c>
      <c r="I70" s="69">
        <v>0</v>
      </c>
      <c r="J70" s="14">
        <f t="shared" si="8"/>
        <v>7801.64</v>
      </c>
      <c r="K70" s="101">
        <f t="shared" si="9"/>
        <v>0</v>
      </c>
      <c r="L70" s="55">
        <f>J70</f>
        <v>7801.64</v>
      </c>
      <c r="M70" s="55">
        <f>K70</f>
        <v>0</v>
      </c>
    </row>
    <row r="71" spans="1:13" ht="23.25" thickBot="1" x14ac:dyDescent="0.3">
      <c r="A71" s="153">
        <v>11</v>
      </c>
      <c r="B71" s="156" t="s">
        <v>97</v>
      </c>
      <c r="C71" s="156" t="s">
        <v>98</v>
      </c>
      <c r="D71" s="15" t="s">
        <v>80</v>
      </c>
      <c r="E71" s="105">
        <v>1</v>
      </c>
      <c r="F71" s="9" t="s">
        <v>14</v>
      </c>
      <c r="G71" s="28">
        <v>346.5</v>
      </c>
      <c r="H71" s="14">
        <f t="shared" si="7"/>
        <v>412.33500000000004</v>
      </c>
      <c r="I71" s="89">
        <v>0</v>
      </c>
      <c r="J71" s="14">
        <f t="shared" si="8"/>
        <v>412.33500000000004</v>
      </c>
      <c r="K71" s="101">
        <f t="shared" si="9"/>
        <v>0</v>
      </c>
      <c r="L71" s="126">
        <f>SUM(J71:J79)</f>
        <v>3337.0099</v>
      </c>
      <c r="M71" s="126">
        <f>SUM(K71:K79)</f>
        <v>0</v>
      </c>
    </row>
    <row r="72" spans="1:13" ht="23.25" thickBot="1" x14ac:dyDescent="0.3">
      <c r="A72" s="153"/>
      <c r="B72" s="157"/>
      <c r="C72" s="156"/>
      <c r="D72" s="15" t="s">
        <v>57</v>
      </c>
      <c r="E72" s="105">
        <v>1</v>
      </c>
      <c r="F72" s="9" t="s">
        <v>14</v>
      </c>
      <c r="G72" s="28">
        <v>127.64</v>
      </c>
      <c r="H72" s="14">
        <f t="shared" si="7"/>
        <v>151.89160000000001</v>
      </c>
      <c r="I72" s="89">
        <v>0</v>
      </c>
      <c r="J72" s="14">
        <f t="shared" si="8"/>
        <v>151.89160000000001</v>
      </c>
      <c r="K72" s="101">
        <f t="shared" si="9"/>
        <v>0</v>
      </c>
      <c r="L72" s="127"/>
      <c r="M72" s="127"/>
    </row>
    <row r="73" spans="1:13" ht="23.25" thickBot="1" x14ac:dyDescent="0.3">
      <c r="A73" s="153"/>
      <c r="B73" s="157"/>
      <c r="C73" s="156"/>
      <c r="D73" s="15" t="s">
        <v>99</v>
      </c>
      <c r="E73" s="105">
        <v>1</v>
      </c>
      <c r="F73" s="9" t="s">
        <v>14</v>
      </c>
      <c r="G73" s="28">
        <v>75</v>
      </c>
      <c r="H73" s="14">
        <f t="shared" si="7"/>
        <v>89.25</v>
      </c>
      <c r="I73" s="89">
        <v>0</v>
      </c>
      <c r="J73" s="14">
        <f t="shared" si="8"/>
        <v>89.25</v>
      </c>
      <c r="K73" s="101">
        <f t="shared" si="9"/>
        <v>0</v>
      </c>
      <c r="L73" s="127"/>
      <c r="M73" s="127"/>
    </row>
    <row r="74" spans="1:13" ht="23.25" thickBot="1" x14ac:dyDescent="0.3">
      <c r="A74" s="153"/>
      <c r="B74" s="157"/>
      <c r="C74" s="156"/>
      <c r="D74" s="15" t="s">
        <v>86</v>
      </c>
      <c r="E74" s="105">
        <v>1</v>
      </c>
      <c r="F74" s="9" t="s">
        <v>14</v>
      </c>
      <c r="G74" s="28">
        <v>67.319999999999993</v>
      </c>
      <c r="H74" s="14">
        <f t="shared" si="7"/>
        <v>80.110799999999983</v>
      </c>
      <c r="I74" s="89">
        <v>0</v>
      </c>
      <c r="J74" s="14">
        <f t="shared" si="8"/>
        <v>80.110799999999983</v>
      </c>
      <c r="K74" s="101">
        <f t="shared" si="9"/>
        <v>0</v>
      </c>
      <c r="L74" s="127"/>
      <c r="M74" s="127"/>
    </row>
    <row r="75" spans="1:13" ht="15.75" thickBot="1" x14ac:dyDescent="0.3">
      <c r="A75" s="154"/>
      <c r="B75" s="158"/>
      <c r="C75" s="160"/>
      <c r="D75" s="17" t="s">
        <v>100</v>
      </c>
      <c r="E75" s="107">
        <v>3</v>
      </c>
      <c r="F75" s="18" t="s">
        <v>14</v>
      </c>
      <c r="G75" s="56">
        <v>133</v>
      </c>
      <c r="H75" s="14">
        <f t="shared" si="7"/>
        <v>158.26999999999998</v>
      </c>
      <c r="I75" s="95">
        <v>0</v>
      </c>
      <c r="J75" s="14">
        <f t="shared" si="8"/>
        <v>474.80999999999995</v>
      </c>
      <c r="K75" s="101">
        <f t="shared" si="9"/>
        <v>0</v>
      </c>
      <c r="L75" s="127"/>
      <c r="M75" s="127"/>
    </row>
    <row r="76" spans="1:13" ht="25.5" customHeight="1" thickBot="1" x14ac:dyDescent="0.3">
      <c r="A76" s="154"/>
      <c r="B76" s="158"/>
      <c r="C76" s="160"/>
      <c r="D76" s="17" t="s">
        <v>101</v>
      </c>
      <c r="E76" s="107">
        <v>1</v>
      </c>
      <c r="F76" s="18" t="s">
        <v>14</v>
      </c>
      <c r="G76" s="56">
        <v>578.75</v>
      </c>
      <c r="H76" s="14">
        <f t="shared" si="7"/>
        <v>688.71249999999998</v>
      </c>
      <c r="I76" s="95">
        <v>0</v>
      </c>
      <c r="J76" s="14">
        <f t="shared" si="8"/>
        <v>688.71249999999998</v>
      </c>
      <c r="K76" s="101">
        <f t="shared" si="9"/>
        <v>0</v>
      </c>
      <c r="L76" s="127"/>
      <c r="M76" s="127"/>
    </row>
    <row r="77" spans="1:13" ht="15.75" thickBot="1" x14ac:dyDescent="0.3">
      <c r="A77" s="154"/>
      <c r="B77" s="158"/>
      <c r="C77" s="160"/>
      <c r="D77" s="17" t="s">
        <v>102</v>
      </c>
      <c r="E77" s="107">
        <v>10</v>
      </c>
      <c r="F77" s="18" t="s">
        <v>14</v>
      </c>
      <c r="G77" s="56">
        <v>5</v>
      </c>
      <c r="H77" s="14">
        <f t="shared" si="7"/>
        <v>5.95</v>
      </c>
      <c r="I77" s="95">
        <v>0</v>
      </c>
      <c r="J77" s="14">
        <f t="shared" si="8"/>
        <v>59.5</v>
      </c>
      <c r="K77" s="101">
        <f t="shared" si="9"/>
        <v>0</v>
      </c>
      <c r="L77" s="127"/>
      <c r="M77" s="127"/>
    </row>
    <row r="78" spans="1:13" ht="15.75" thickBot="1" x14ac:dyDescent="0.3">
      <c r="A78" s="154"/>
      <c r="B78" s="158"/>
      <c r="C78" s="160"/>
      <c r="D78" s="17" t="s">
        <v>157</v>
      </c>
      <c r="E78" s="107">
        <v>40</v>
      </c>
      <c r="F78" s="18" t="s">
        <v>14</v>
      </c>
      <c r="G78" s="56">
        <v>1</v>
      </c>
      <c r="H78" s="14">
        <f t="shared" si="7"/>
        <v>1.19</v>
      </c>
      <c r="I78" s="95">
        <v>0</v>
      </c>
      <c r="J78" s="14">
        <f t="shared" si="8"/>
        <v>47.599999999999994</v>
      </c>
      <c r="K78" s="101">
        <f t="shared" si="9"/>
        <v>0</v>
      </c>
      <c r="L78" s="127"/>
      <c r="M78" s="127"/>
    </row>
    <row r="79" spans="1:13" ht="15.75" thickBot="1" x14ac:dyDescent="0.3">
      <c r="A79" s="155"/>
      <c r="B79" s="159"/>
      <c r="C79" s="161"/>
      <c r="D79" s="20" t="s">
        <v>103</v>
      </c>
      <c r="E79" s="106">
        <v>1</v>
      </c>
      <c r="F79" s="11" t="s">
        <v>14</v>
      </c>
      <c r="G79" s="29">
        <v>1120</v>
      </c>
      <c r="H79" s="14">
        <f t="shared" si="7"/>
        <v>1332.8</v>
      </c>
      <c r="I79" s="96">
        <v>0</v>
      </c>
      <c r="J79" s="14">
        <f t="shared" si="8"/>
        <v>1332.8</v>
      </c>
      <c r="K79" s="101">
        <f t="shared" si="9"/>
        <v>0</v>
      </c>
      <c r="L79" s="135"/>
      <c r="M79" s="135"/>
    </row>
    <row r="80" spans="1:13" ht="23.25" thickBot="1" x14ac:dyDescent="0.3">
      <c r="A80" s="150">
        <v>12</v>
      </c>
      <c r="B80" s="152" t="s">
        <v>104</v>
      </c>
      <c r="C80" s="141" t="s">
        <v>105</v>
      </c>
      <c r="D80" s="57" t="s">
        <v>99</v>
      </c>
      <c r="E80" s="118">
        <v>1</v>
      </c>
      <c r="F80" s="13" t="s">
        <v>14</v>
      </c>
      <c r="G80" s="58">
        <v>110</v>
      </c>
      <c r="H80" s="14">
        <f t="shared" si="7"/>
        <v>130.9</v>
      </c>
      <c r="I80" s="97">
        <v>0</v>
      </c>
      <c r="J80" s="14">
        <f t="shared" si="8"/>
        <v>130.9</v>
      </c>
      <c r="K80" s="101">
        <f t="shared" si="9"/>
        <v>0</v>
      </c>
      <c r="L80" s="143">
        <f>SUM(J80:J86)</f>
        <v>3689.5711999999999</v>
      </c>
      <c r="M80" s="143">
        <f>SUM(K80:K86)</f>
        <v>0</v>
      </c>
    </row>
    <row r="81" spans="1:13" ht="23.25" thickBot="1" x14ac:dyDescent="0.3">
      <c r="A81" s="150"/>
      <c r="B81" s="152"/>
      <c r="C81" s="141"/>
      <c r="D81" s="8" t="s">
        <v>106</v>
      </c>
      <c r="E81" s="117">
        <v>2</v>
      </c>
      <c r="F81" s="9" t="s">
        <v>14</v>
      </c>
      <c r="G81" s="28">
        <v>105</v>
      </c>
      <c r="H81" s="14">
        <f t="shared" si="7"/>
        <v>124.95</v>
      </c>
      <c r="I81" s="89">
        <v>0</v>
      </c>
      <c r="J81" s="14">
        <f t="shared" si="8"/>
        <v>249.9</v>
      </c>
      <c r="K81" s="101">
        <f t="shared" si="9"/>
        <v>0</v>
      </c>
      <c r="L81" s="143"/>
      <c r="M81" s="143"/>
    </row>
    <row r="82" spans="1:13" ht="52.5" customHeight="1" thickBot="1" x14ac:dyDescent="0.3">
      <c r="A82" s="150"/>
      <c r="B82" s="152"/>
      <c r="C82" s="141"/>
      <c r="D82" s="8" t="s">
        <v>107</v>
      </c>
      <c r="E82" s="117">
        <v>4</v>
      </c>
      <c r="F82" s="9" t="s">
        <v>14</v>
      </c>
      <c r="G82" s="25">
        <v>422.87</v>
      </c>
      <c r="H82" s="14">
        <f t="shared" si="7"/>
        <v>503.21530000000001</v>
      </c>
      <c r="I82" s="87">
        <v>0</v>
      </c>
      <c r="J82" s="14">
        <f t="shared" si="8"/>
        <v>2012.8612000000001</v>
      </c>
      <c r="K82" s="101">
        <f t="shared" si="9"/>
        <v>0</v>
      </c>
      <c r="L82" s="143"/>
      <c r="M82" s="143"/>
    </row>
    <row r="83" spans="1:13" ht="23.25" thickBot="1" x14ac:dyDescent="0.3">
      <c r="A83" s="150"/>
      <c r="B83" s="152"/>
      <c r="C83" s="141"/>
      <c r="D83" s="8" t="s">
        <v>57</v>
      </c>
      <c r="E83" s="117">
        <v>1</v>
      </c>
      <c r="F83" s="9" t="s">
        <v>14</v>
      </c>
      <c r="G83" s="28">
        <v>150</v>
      </c>
      <c r="H83" s="14">
        <f t="shared" si="7"/>
        <v>178.5</v>
      </c>
      <c r="I83" s="89">
        <v>0</v>
      </c>
      <c r="J83" s="14">
        <f t="shared" si="8"/>
        <v>178.5</v>
      </c>
      <c r="K83" s="101">
        <f t="shared" si="9"/>
        <v>0</v>
      </c>
      <c r="L83" s="143"/>
      <c r="M83" s="143"/>
    </row>
    <row r="84" spans="1:13" ht="23.25" thickBot="1" x14ac:dyDescent="0.3">
      <c r="A84" s="150"/>
      <c r="B84" s="152"/>
      <c r="C84" s="141"/>
      <c r="D84" s="8" t="s">
        <v>108</v>
      </c>
      <c r="E84" s="117">
        <v>4</v>
      </c>
      <c r="F84" s="9" t="s">
        <v>14</v>
      </c>
      <c r="G84" s="25">
        <v>95</v>
      </c>
      <c r="H84" s="14">
        <f t="shared" si="7"/>
        <v>113.05</v>
      </c>
      <c r="I84" s="87">
        <v>0</v>
      </c>
      <c r="J84" s="14">
        <f t="shared" si="8"/>
        <v>452.2</v>
      </c>
      <c r="K84" s="101">
        <f t="shared" si="9"/>
        <v>0</v>
      </c>
      <c r="L84" s="143"/>
      <c r="M84" s="143"/>
    </row>
    <row r="85" spans="1:13" ht="15.75" thickBot="1" x14ac:dyDescent="0.3">
      <c r="A85" s="150"/>
      <c r="B85" s="152"/>
      <c r="C85" s="141"/>
      <c r="D85" s="8" t="s">
        <v>109</v>
      </c>
      <c r="E85" s="117">
        <v>1</v>
      </c>
      <c r="F85" s="9" t="s">
        <v>14</v>
      </c>
      <c r="G85" s="16">
        <v>160</v>
      </c>
      <c r="H85" s="14">
        <f t="shared" si="7"/>
        <v>190.4</v>
      </c>
      <c r="I85" s="82">
        <v>0</v>
      </c>
      <c r="J85" s="14">
        <f t="shared" si="8"/>
        <v>190.4</v>
      </c>
      <c r="K85" s="101">
        <f t="shared" si="9"/>
        <v>0</v>
      </c>
      <c r="L85" s="143"/>
      <c r="M85" s="143"/>
    </row>
    <row r="86" spans="1:13" ht="15.75" thickBot="1" x14ac:dyDescent="0.3">
      <c r="A86" s="150"/>
      <c r="B86" s="152"/>
      <c r="C86" s="141"/>
      <c r="D86" s="8" t="s">
        <v>100</v>
      </c>
      <c r="E86" s="117">
        <v>3</v>
      </c>
      <c r="F86" s="9" t="s">
        <v>14</v>
      </c>
      <c r="G86" s="28">
        <v>133</v>
      </c>
      <c r="H86" s="14">
        <f t="shared" si="7"/>
        <v>158.26999999999998</v>
      </c>
      <c r="I86" s="89">
        <v>0</v>
      </c>
      <c r="J86" s="14">
        <f t="shared" si="8"/>
        <v>474.80999999999995</v>
      </c>
      <c r="K86" s="101">
        <f t="shared" si="9"/>
        <v>0</v>
      </c>
      <c r="L86" s="143"/>
      <c r="M86" s="143"/>
    </row>
    <row r="87" spans="1:13" ht="34.5" thickBot="1" x14ac:dyDescent="0.3">
      <c r="A87" s="150"/>
      <c r="B87" s="152"/>
      <c r="C87" s="132" t="s">
        <v>110</v>
      </c>
      <c r="D87" s="57" t="s">
        <v>111</v>
      </c>
      <c r="E87" s="118">
        <v>5</v>
      </c>
      <c r="F87" s="13" t="s">
        <v>14</v>
      </c>
      <c r="G87" s="24">
        <v>158.69999999999999</v>
      </c>
      <c r="H87" s="14">
        <f t="shared" si="7"/>
        <v>188.85299999999998</v>
      </c>
      <c r="I87" s="86">
        <v>0</v>
      </c>
      <c r="J87" s="14">
        <f t="shared" si="8"/>
        <v>944.26499999999987</v>
      </c>
      <c r="K87" s="101">
        <f t="shared" si="9"/>
        <v>0</v>
      </c>
      <c r="L87" s="142">
        <f>SUM(J87:J89)</f>
        <v>1079.925</v>
      </c>
      <c r="M87" s="142">
        <f>SUM(K87:K89)</f>
        <v>0</v>
      </c>
    </row>
    <row r="88" spans="1:13" ht="19.5" customHeight="1" thickBot="1" x14ac:dyDescent="0.3">
      <c r="A88" s="150"/>
      <c r="B88" s="152"/>
      <c r="C88" s="141"/>
      <c r="D88" s="8" t="s">
        <v>112</v>
      </c>
      <c r="E88" s="117">
        <v>10</v>
      </c>
      <c r="F88" s="9" t="s">
        <v>14</v>
      </c>
      <c r="G88" s="28">
        <v>5.4</v>
      </c>
      <c r="H88" s="14">
        <f t="shared" si="7"/>
        <v>6.4260000000000002</v>
      </c>
      <c r="I88" s="89">
        <v>0</v>
      </c>
      <c r="J88" s="14">
        <f t="shared" si="8"/>
        <v>64.260000000000005</v>
      </c>
      <c r="K88" s="101">
        <f t="shared" si="9"/>
        <v>0</v>
      </c>
      <c r="L88" s="143"/>
      <c r="M88" s="143"/>
    </row>
    <row r="89" spans="1:13" ht="15.75" thickBot="1" x14ac:dyDescent="0.3">
      <c r="A89" s="151"/>
      <c r="B89" s="131"/>
      <c r="C89" s="133"/>
      <c r="D89" s="10" t="s">
        <v>113</v>
      </c>
      <c r="E89" s="119">
        <v>10</v>
      </c>
      <c r="F89" s="11" t="s">
        <v>14</v>
      </c>
      <c r="G89" s="29">
        <v>6</v>
      </c>
      <c r="H89" s="14">
        <f t="shared" si="7"/>
        <v>7.1400000000000006</v>
      </c>
      <c r="I89" s="96">
        <v>0</v>
      </c>
      <c r="J89" s="14">
        <f t="shared" si="8"/>
        <v>71.400000000000006</v>
      </c>
      <c r="K89" s="101">
        <f t="shared" si="9"/>
        <v>0</v>
      </c>
      <c r="L89" s="144"/>
      <c r="M89" s="144"/>
    </row>
    <row r="90" spans="1:13" ht="20.100000000000001" customHeight="1" thickBot="1" x14ac:dyDescent="0.3">
      <c r="A90" s="59">
        <v>13</v>
      </c>
      <c r="B90" s="60" t="s">
        <v>114</v>
      </c>
      <c r="C90" s="32" t="s">
        <v>115</v>
      </c>
      <c r="D90" s="27" t="s">
        <v>116</v>
      </c>
      <c r="E90" s="112">
        <v>300</v>
      </c>
      <c r="F90" s="33" t="s">
        <v>14</v>
      </c>
      <c r="G90" s="123">
        <v>1</v>
      </c>
      <c r="H90" s="14">
        <f t="shared" si="7"/>
        <v>1.19</v>
      </c>
      <c r="I90" s="94">
        <v>0</v>
      </c>
      <c r="J90" s="14">
        <f t="shared" si="8"/>
        <v>357</v>
      </c>
      <c r="K90" s="101">
        <f t="shared" si="9"/>
        <v>0</v>
      </c>
      <c r="L90" s="35">
        <f t="shared" ref="L90:M92" si="10">J90</f>
        <v>357</v>
      </c>
      <c r="M90" s="35">
        <f t="shared" si="10"/>
        <v>0</v>
      </c>
    </row>
    <row r="91" spans="1:13" ht="24" customHeight="1" thickBot="1" x14ac:dyDescent="0.3">
      <c r="A91" s="30">
        <v>14</v>
      </c>
      <c r="B91" s="51" t="s">
        <v>117</v>
      </c>
      <c r="C91" s="38" t="s">
        <v>115</v>
      </c>
      <c r="D91" s="39" t="s">
        <v>118</v>
      </c>
      <c r="E91" s="113">
        <v>50</v>
      </c>
      <c r="F91" s="40" t="s">
        <v>14</v>
      </c>
      <c r="G91" s="46">
        <v>5.4</v>
      </c>
      <c r="H91" s="14">
        <f t="shared" si="7"/>
        <v>6.4260000000000002</v>
      </c>
      <c r="I91" s="65">
        <v>0</v>
      </c>
      <c r="J91" s="14">
        <f t="shared" si="8"/>
        <v>321.3</v>
      </c>
      <c r="K91" s="101">
        <f t="shared" si="9"/>
        <v>0</v>
      </c>
      <c r="L91" s="42">
        <f t="shared" si="10"/>
        <v>321.3</v>
      </c>
      <c r="M91" s="42">
        <f t="shared" si="10"/>
        <v>0</v>
      </c>
    </row>
    <row r="92" spans="1:13" ht="33" customHeight="1" thickBot="1" x14ac:dyDescent="0.3">
      <c r="A92" s="36">
        <v>15</v>
      </c>
      <c r="B92" s="51" t="s">
        <v>119</v>
      </c>
      <c r="C92" s="38" t="s">
        <v>115</v>
      </c>
      <c r="D92" s="39" t="s">
        <v>120</v>
      </c>
      <c r="E92" s="113">
        <v>2</v>
      </c>
      <c r="F92" s="40" t="s">
        <v>14</v>
      </c>
      <c r="G92" s="46">
        <v>418</v>
      </c>
      <c r="H92" s="14">
        <f t="shared" si="7"/>
        <v>497.42</v>
      </c>
      <c r="I92" s="65">
        <v>0</v>
      </c>
      <c r="J92" s="14">
        <f t="shared" si="8"/>
        <v>994.84</v>
      </c>
      <c r="K92" s="101">
        <f t="shared" si="9"/>
        <v>0</v>
      </c>
      <c r="L92" s="42">
        <f t="shared" si="10"/>
        <v>994.84</v>
      </c>
      <c r="M92" s="42">
        <f t="shared" si="10"/>
        <v>0</v>
      </c>
    </row>
    <row r="93" spans="1:13" ht="23.25" thickBot="1" x14ac:dyDescent="0.3">
      <c r="A93" s="128">
        <v>16</v>
      </c>
      <c r="B93" s="145" t="s">
        <v>121</v>
      </c>
      <c r="C93" s="5" t="s">
        <v>122</v>
      </c>
      <c r="D93" s="147" t="s">
        <v>123</v>
      </c>
      <c r="E93" s="104">
        <v>6</v>
      </c>
      <c r="F93" s="6" t="s">
        <v>14</v>
      </c>
      <c r="G93" s="53">
        <v>112</v>
      </c>
      <c r="H93" s="14">
        <f t="shared" ref="H93:H108" si="11">SUM(G93+(G93*0.13)+(G93*0.06))</f>
        <v>133.28</v>
      </c>
      <c r="I93" s="93">
        <v>0</v>
      </c>
      <c r="J93" s="14">
        <f t="shared" ref="J93:J108" si="12">E93*H93</f>
        <v>799.68000000000006</v>
      </c>
      <c r="K93" s="101">
        <f t="shared" ref="K93:K108" si="13">E93*I93</f>
        <v>0</v>
      </c>
      <c r="L93" s="134">
        <f>SUM(J93:J94)</f>
        <v>1269.8490000000002</v>
      </c>
      <c r="M93" s="134">
        <f>SUM(K93:K94)</f>
        <v>0</v>
      </c>
    </row>
    <row r="94" spans="1:13" ht="23.25" thickBot="1" x14ac:dyDescent="0.3">
      <c r="A94" s="136"/>
      <c r="B94" s="146"/>
      <c r="C94" s="8" t="s">
        <v>124</v>
      </c>
      <c r="D94" s="148"/>
      <c r="E94" s="105">
        <v>3</v>
      </c>
      <c r="F94" s="9" t="s">
        <v>14</v>
      </c>
      <c r="G94" s="28">
        <v>131.69999999999999</v>
      </c>
      <c r="H94" s="14">
        <f t="shared" si="11"/>
        <v>156.72299999999998</v>
      </c>
      <c r="I94" s="89">
        <v>0</v>
      </c>
      <c r="J94" s="14">
        <f t="shared" si="12"/>
        <v>470.16899999999998</v>
      </c>
      <c r="K94" s="101">
        <f t="shared" si="13"/>
        <v>0</v>
      </c>
      <c r="L94" s="127"/>
      <c r="M94" s="127"/>
    </row>
    <row r="95" spans="1:13" ht="23.25" thickBot="1" x14ac:dyDescent="0.3">
      <c r="A95" s="136"/>
      <c r="B95" s="146"/>
      <c r="C95" s="8" t="s">
        <v>125</v>
      </c>
      <c r="D95" s="149" t="s">
        <v>126</v>
      </c>
      <c r="E95" s="105">
        <v>12</v>
      </c>
      <c r="F95" s="9" t="s">
        <v>14</v>
      </c>
      <c r="G95" s="28">
        <v>22.71</v>
      </c>
      <c r="H95" s="14">
        <f t="shared" si="11"/>
        <v>27.024900000000002</v>
      </c>
      <c r="I95" s="89">
        <v>0</v>
      </c>
      <c r="J95" s="14">
        <f t="shared" si="12"/>
        <v>324.29880000000003</v>
      </c>
      <c r="K95" s="101">
        <f t="shared" si="13"/>
        <v>0</v>
      </c>
      <c r="L95" s="126">
        <f>SUM(J95:J96)</f>
        <v>467.09880000000004</v>
      </c>
      <c r="M95" s="126">
        <f>SUM(K95:K96)</f>
        <v>0</v>
      </c>
    </row>
    <row r="96" spans="1:13" ht="23.25" thickBot="1" x14ac:dyDescent="0.3">
      <c r="A96" s="136"/>
      <c r="B96" s="146"/>
      <c r="C96" s="8" t="s">
        <v>127</v>
      </c>
      <c r="D96" s="148"/>
      <c r="E96" s="105">
        <v>6</v>
      </c>
      <c r="F96" s="9" t="s">
        <v>14</v>
      </c>
      <c r="G96" s="28">
        <v>20</v>
      </c>
      <c r="H96" s="14">
        <f t="shared" si="11"/>
        <v>23.8</v>
      </c>
      <c r="I96" s="89">
        <v>0</v>
      </c>
      <c r="J96" s="14">
        <f t="shared" si="12"/>
        <v>142.80000000000001</v>
      </c>
      <c r="K96" s="101">
        <f t="shared" si="13"/>
        <v>0</v>
      </c>
      <c r="L96" s="127"/>
      <c r="M96" s="127"/>
    </row>
    <row r="97" spans="1:13" ht="34.5" thickBot="1" x14ac:dyDescent="0.3">
      <c r="A97" s="128">
        <v>17</v>
      </c>
      <c r="B97" s="130" t="s">
        <v>128</v>
      </c>
      <c r="C97" s="132" t="s">
        <v>115</v>
      </c>
      <c r="D97" s="39" t="s">
        <v>129</v>
      </c>
      <c r="E97" s="105">
        <v>0</v>
      </c>
      <c r="F97" s="40" t="s">
        <v>130</v>
      </c>
      <c r="G97" s="46">
        <v>23.15</v>
      </c>
      <c r="H97" s="14">
        <f t="shared" si="11"/>
        <v>27.548499999999997</v>
      </c>
      <c r="I97" s="46">
        <v>0</v>
      </c>
      <c r="J97" s="14">
        <f t="shared" si="12"/>
        <v>0</v>
      </c>
      <c r="K97" s="124">
        <f t="shared" si="13"/>
        <v>0</v>
      </c>
      <c r="L97" s="134">
        <f>J97+J98</f>
        <v>0</v>
      </c>
      <c r="M97" s="134">
        <f>K97+K98</f>
        <v>0</v>
      </c>
    </row>
    <row r="98" spans="1:13" ht="15.75" thickBot="1" x14ac:dyDescent="0.3">
      <c r="A98" s="129"/>
      <c r="B98" s="131"/>
      <c r="C98" s="133"/>
      <c r="D98" s="39" t="s">
        <v>131</v>
      </c>
      <c r="E98" s="113">
        <v>0</v>
      </c>
      <c r="F98" s="40" t="s">
        <v>130</v>
      </c>
      <c r="G98" s="46">
        <v>20.55</v>
      </c>
      <c r="H98" s="14">
        <f t="shared" si="11"/>
        <v>24.454499999999999</v>
      </c>
      <c r="I98" s="46">
        <v>0</v>
      </c>
      <c r="J98" s="14">
        <f t="shared" si="12"/>
        <v>0</v>
      </c>
      <c r="K98" s="124">
        <f t="shared" si="13"/>
        <v>0</v>
      </c>
      <c r="L98" s="135"/>
      <c r="M98" s="135"/>
    </row>
    <row r="99" spans="1:13" ht="34.5" thickBot="1" x14ac:dyDescent="0.3">
      <c r="A99" s="36">
        <v>18</v>
      </c>
      <c r="B99" s="37" t="s">
        <v>132</v>
      </c>
      <c r="C99" s="38" t="s">
        <v>115</v>
      </c>
      <c r="D99" s="39" t="s">
        <v>133</v>
      </c>
      <c r="E99" s="113">
        <v>1</v>
      </c>
      <c r="F99" s="40" t="s">
        <v>14</v>
      </c>
      <c r="G99" s="46">
        <v>15971.94</v>
      </c>
      <c r="H99" s="14">
        <f t="shared" si="11"/>
        <v>19006.6086</v>
      </c>
      <c r="I99" s="65">
        <v>0</v>
      </c>
      <c r="J99" s="14">
        <f t="shared" si="12"/>
        <v>19006.6086</v>
      </c>
      <c r="K99" s="101">
        <f t="shared" si="13"/>
        <v>0</v>
      </c>
      <c r="L99" s="42">
        <f t="shared" ref="L99:M101" si="14">J99</f>
        <v>19006.6086</v>
      </c>
      <c r="M99" s="42">
        <f t="shared" si="14"/>
        <v>0</v>
      </c>
    </row>
    <row r="100" spans="1:13" ht="23.25" thickBot="1" x14ac:dyDescent="0.3">
      <c r="A100" s="36">
        <v>19</v>
      </c>
      <c r="B100" s="37" t="s">
        <v>134</v>
      </c>
      <c r="C100" s="38" t="s">
        <v>115</v>
      </c>
      <c r="D100" s="39" t="s">
        <v>135</v>
      </c>
      <c r="E100" s="113">
        <v>1</v>
      </c>
      <c r="F100" s="40" t="s">
        <v>14</v>
      </c>
      <c r="G100" s="46">
        <v>7139.34</v>
      </c>
      <c r="H100" s="14">
        <f t="shared" si="11"/>
        <v>8495.8145999999997</v>
      </c>
      <c r="I100" s="65">
        <v>0</v>
      </c>
      <c r="J100" s="14">
        <f t="shared" si="12"/>
        <v>8495.8145999999997</v>
      </c>
      <c r="K100" s="101">
        <f t="shared" si="13"/>
        <v>0</v>
      </c>
      <c r="L100" s="42">
        <f t="shared" si="14"/>
        <v>8495.8145999999997</v>
      </c>
      <c r="M100" s="42">
        <f t="shared" si="14"/>
        <v>0</v>
      </c>
    </row>
    <row r="101" spans="1:13" ht="23.25" thickBot="1" x14ac:dyDescent="0.3">
      <c r="A101" s="36">
        <v>20</v>
      </c>
      <c r="B101" s="51" t="s">
        <v>136</v>
      </c>
      <c r="C101" s="38" t="s">
        <v>115</v>
      </c>
      <c r="D101" s="39" t="s">
        <v>137</v>
      </c>
      <c r="E101" s="113">
        <v>1</v>
      </c>
      <c r="F101" s="40" t="s">
        <v>14</v>
      </c>
      <c r="G101" s="46">
        <v>3875.74</v>
      </c>
      <c r="H101" s="14">
        <f t="shared" si="11"/>
        <v>4612.1305999999995</v>
      </c>
      <c r="I101" s="65">
        <v>0</v>
      </c>
      <c r="J101" s="14">
        <f t="shared" si="12"/>
        <v>4612.1305999999995</v>
      </c>
      <c r="K101" s="101">
        <f t="shared" si="13"/>
        <v>0</v>
      </c>
      <c r="L101" s="42">
        <f t="shared" si="14"/>
        <v>4612.1305999999995</v>
      </c>
      <c r="M101" s="42">
        <f t="shared" si="14"/>
        <v>0</v>
      </c>
    </row>
    <row r="102" spans="1:13" ht="15.75" thickBot="1" x14ac:dyDescent="0.3">
      <c r="A102" s="128">
        <v>21</v>
      </c>
      <c r="B102" s="137" t="s">
        <v>138</v>
      </c>
      <c r="C102" s="137" t="s">
        <v>139</v>
      </c>
      <c r="D102" s="12" t="s">
        <v>140</v>
      </c>
      <c r="E102" s="104">
        <v>68</v>
      </c>
      <c r="F102" s="6" t="s">
        <v>130</v>
      </c>
      <c r="G102" s="53">
        <v>21</v>
      </c>
      <c r="H102" s="14">
        <f t="shared" si="11"/>
        <v>24.990000000000002</v>
      </c>
      <c r="I102" s="93">
        <v>0</v>
      </c>
      <c r="J102" s="14">
        <f t="shared" si="12"/>
        <v>1699.3200000000002</v>
      </c>
      <c r="K102" s="101">
        <f t="shared" si="13"/>
        <v>0</v>
      </c>
      <c r="L102" s="134">
        <f>SUM(J102:J104)</f>
        <v>5852.42</v>
      </c>
      <c r="M102" s="134">
        <f>SUM(K102:K104)</f>
        <v>0</v>
      </c>
    </row>
    <row r="103" spans="1:13" ht="15.75" thickBot="1" x14ac:dyDescent="0.3">
      <c r="A103" s="136"/>
      <c r="B103" s="138"/>
      <c r="C103" s="138"/>
      <c r="D103" s="48" t="s">
        <v>141</v>
      </c>
      <c r="E103" s="120">
        <v>68</v>
      </c>
      <c r="F103" s="49" t="s">
        <v>130</v>
      </c>
      <c r="G103" s="50">
        <v>17.5</v>
      </c>
      <c r="H103" s="14">
        <f t="shared" si="11"/>
        <v>20.824999999999999</v>
      </c>
      <c r="I103" s="92">
        <v>0</v>
      </c>
      <c r="J103" s="14">
        <f t="shared" si="12"/>
        <v>1416.1</v>
      </c>
      <c r="K103" s="101">
        <f t="shared" si="13"/>
        <v>0</v>
      </c>
      <c r="L103" s="127"/>
      <c r="M103" s="127"/>
    </row>
    <row r="104" spans="1:13" ht="15.75" thickBot="1" x14ac:dyDescent="0.3">
      <c r="A104" s="129"/>
      <c r="B104" s="139"/>
      <c r="C104" s="140"/>
      <c r="D104" s="20" t="s">
        <v>142</v>
      </c>
      <c r="E104" s="106">
        <v>23</v>
      </c>
      <c r="F104" s="11" t="s">
        <v>130</v>
      </c>
      <c r="G104" s="29">
        <v>100</v>
      </c>
      <c r="H104" s="14">
        <f t="shared" si="11"/>
        <v>119</v>
      </c>
      <c r="I104" s="96">
        <v>0</v>
      </c>
      <c r="J104" s="14">
        <f t="shared" si="12"/>
        <v>2737</v>
      </c>
      <c r="K104" s="101">
        <f t="shared" si="13"/>
        <v>0</v>
      </c>
      <c r="L104" s="135"/>
      <c r="M104" s="135"/>
    </row>
    <row r="105" spans="1:13" ht="23.25" thickBot="1" x14ac:dyDescent="0.3">
      <c r="A105" s="36">
        <v>22</v>
      </c>
      <c r="B105" s="61" t="s">
        <v>143</v>
      </c>
      <c r="C105" s="62" t="s">
        <v>115</v>
      </c>
      <c r="D105" s="63" t="s">
        <v>144</v>
      </c>
      <c r="E105" s="120">
        <v>73</v>
      </c>
      <c r="F105" s="64" t="s">
        <v>14</v>
      </c>
      <c r="G105" s="65">
        <v>52.5</v>
      </c>
      <c r="H105" s="14">
        <f t="shared" si="11"/>
        <v>62.475000000000001</v>
      </c>
      <c r="I105" s="65">
        <v>0</v>
      </c>
      <c r="J105" s="14">
        <f t="shared" si="12"/>
        <v>4560.6750000000002</v>
      </c>
      <c r="K105" s="101">
        <f t="shared" si="13"/>
        <v>0</v>
      </c>
      <c r="L105" s="66">
        <f t="shared" ref="L105:M108" si="15">J105</f>
        <v>4560.6750000000002</v>
      </c>
      <c r="M105" s="66">
        <f t="shared" si="15"/>
        <v>0</v>
      </c>
    </row>
    <row r="106" spans="1:13" ht="15.75" thickBot="1" x14ac:dyDescent="0.3">
      <c r="A106" s="36">
        <v>23</v>
      </c>
      <c r="B106" s="61" t="s">
        <v>145</v>
      </c>
      <c r="C106" s="62" t="s">
        <v>115</v>
      </c>
      <c r="D106" s="67" t="s">
        <v>146</v>
      </c>
      <c r="E106" s="106">
        <v>1</v>
      </c>
      <c r="F106" s="68" t="s">
        <v>14</v>
      </c>
      <c r="G106" s="69">
        <v>800</v>
      </c>
      <c r="H106" s="14">
        <f t="shared" si="11"/>
        <v>952</v>
      </c>
      <c r="I106" s="69">
        <v>0</v>
      </c>
      <c r="J106" s="14">
        <f t="shared" si="12"/>
        <v>952</v>
      </c>
      <c r="K106" s="101">
        <f t="shared" si="13"/>
        <v>0</v>
      </c>
      <c r="L106" s="66">
        <f t="shared" si="15"/>
        <v>952</v>
      </c>
      <c r="M106" s="66">
        <f t="shared" si="15"/>
        <v>0</v>
      </c>
    </row>
    <row r="107" spans="1:13" ht="15.75" thickBot="1" x14ac:dyDescent="0.3">
      <c r="A107" s="36">
        <v>24</v>
      </c>
      <c r="B107" s="61" t="s">
        <v>147</v>
      </c>
      <c r="C107" s="62"/>
      <c r="D107" s="67"/>
      <c r="E107" s="120">
        <v>2</v>
      </c>
      <c r="F107" s="68" t="s">
        <v>14</v>
      </c>
      <c r="G107" s="69">
        <v>425</v>
      </c>
      <c r="H107" s="14">
        <f t="shared" si="11"/>
        <v>505.75</v>
      </c>
      <c r="I107" s="69">
        <v>0</v>
      </c>
      <c r="J107" s="14">
        <f t="shared" si="12"/>
        <v>1011.5</v>
      </c>
      <c r="K107" s="101">
        <f t="shared" si="13"/>
        <v>0</v>
      </c>
      <c r="L107" s="70">
        <f t="shared" si="15"/>
        <v>1011.5</v>
      </c>
      <c r="M107" s="70">
        <f t="shared" si="15"/>
        <v>0</v>
      </c>
    </row>
    <row r="108" spans="1:13" ht="15.75" thickBot="1" x14ac:dyDescent="0.3">
      <c r="A108" s="36">
        <v>25</v>
      </c>
      <c r="B108" s="61" t="s">
        <v>148</v>
      </c>
      <c r="C108" s="62" t="s">
        <v>115</v>
      </c>
      <c r="D108" s="67" t="s">
        <v>149</v>
      </c>
      <c r="E108" s="116">
        <v>65</v>
      </c>
      <c r="F108" s="68" t="s">
        <v>130</v>
      </c>
      <c r="G108" s="69">
        <v>23</v>
      </c>
      <c r="H108" s="14">
        <f t="shared" si="11"/>
        <v>27.37</v>
      </c>
      <c r="I108" s="69">
        <v>0</v>
      </c>
      <c r="J108" s="14">
        <f t="shared" si="12"/>
        <v>1779.05</v>
      </c>
      <c r="K108" s="101">
        <f t="shared" si="13"/>
        <v>0</v>
      </c>
      <c r="L108" s="70">
        <f t="shared" si="15"/>
        <v>1779.05</v>
      </c>
      <c r="M108" s="70">
        <f t="shared" si="15"/>
        <v>0</v>
      </c>
    </row>
    <row r="109" spans="1:13" x14ac:dyDescent="0.25">
      <c r="A109" s="125"/>
      <c r="B109" s="125"/>
      <c r="C109" s="125"/>
      <c r="D109" s="71" t="s">
        <v>150</v>
      </c>
      <c r="E109" s="72"/>
      <c r="F109" s="72"/>
      <c r="G109" s="72"/>
      <c r="H109" s="72"/>
      <c r="I109" s="98"/>
      <c r="J109" s="72"/>
      <c r="K109" s="98"/>
      <c r="L109" s="73">
        <f>SUM(L3:L108)</f>
        <v>149825.5815</v>
      </c>
      <c r="M109" s="73">
        <f>SUM(M3:M108)</f>
        <v>0</v>
      </c>
    </row>
    <row r="110" spans="1:13" x14ac:dyDescent="0.25">
      <c r="A110" s="125"/>
      <c r="B110" s="125"/>
      <c r="C110" s="125"/>
      <c r="D110" s="74" t="s">
        <v>151</v>
      </c>
      <c r="E110" s="72"/>
      <c r="F110" s="72"/>
      <c r="G110" s="72"/>
      <c r="H110" s="72"/>
      <c r="I110" s="98"/>
      <c r="J110" s="75">
        <v>0.21</v>
      </c>
      <c r="K110" s="102"/>
      <c r="L110" s="76">
        <f>L109*J110</f>
        <v>31463.372114999998</v>
      </c>
      <c r="M110" s="76">
        <f>M109*J110</f>
        <v>0</v>
      </c>
    </row>
    <row r="111" spans="1:13" ht="15.75" thickBot="1" x14ac:dyDescent="0.3">
      <c r="A111" s="125"/>
      <c r="B111" s="125"/>
      <c r="C111" s="125"/>
      <c r="D111" s="77" t="s">
        <v>152</v>
      </c>
      <c r="E111" s="78"/>
      <c r="F111" s="78"/>
      <c r="G111" s="78"/>
      <c r="H111" s="78"/>
      <c r="I111" s="99"/>
      <c r="J111" s="78"/>
      <c r="K111" s="99"/>
      <c r="L111" s="79">
        <f>L109+L110</f>
        <v>181288.95361500001</v>
      </c>
      <c r="M111" s="79">
        <f>M109+M110</f>
        <v>0</v>
      </c>
    </row>
    <row r="115" spans="2:2" x14ac:dyDescent="0.25">
      <c r="B115" t="s">
        <v>153</v>
      </c>
    </row>
  </sheetData>
  <mergeCells count="69">
    <mergeCell ref="A1:D1"/>
    <mergeCell ref="E1:L1"/>
    <mergeCell ref="A2:B2"/>
    <mergeCell ref="E2:F2"/>
    <mergeCell ref="A3:A5"/>
    <mergeCell ref="B3:B5"/>
    <mergeCell ref="D3:D5"/>
    <mergeCell ref="G3:G5"/>
    <mergeCell ref="H3:H5"/>
    <mergeCell ref="I3:I5"/>
    <mergeCell ref="L3:L5"/>
    <mergeCell ref="M3:M5"/>
    <mergeCell ref="A6:A37"/>
    <mergeCell ref="B6:B37"/>
    <mergeCell ref="C6:C37"/>
    <mergeCell ref="L6:L37"/>
    <mergeCell ref="M6:M37"/>
    <mergeCell ref="A54:A59"/>
    <mergeCell ref="B54:B59"/>
    <mergeCell ref="C54:C59"/>
    <mergeCell ref="L54:L59"/>
    <mergeCell ref="M54:M59"/>
    <mergeCell ref="A38:A53"/>
    <mergeCell ref="B38:B53"/>
    <mergeCell ref="C38:C53"/>
    <mergeCell ref="L38:L53"/>
    <mergeCell ref="M38:M53"/>
    <mergeCell ref="A68:A69"/>
    <mergeCell ref="B68:B69"/>
    <mergeCell ref="C68:C69"/>
    <mergeCell ref="L68:L69"/>
    <mergeCell ref="M68:M69"/>
    <mergeCell ref="A62:A66"/>
    <mergeCell ref="B62:B66"/>
    <mergeCell ref="C62:C66"/>
    <mergeCell ref="L62:L66"/>
    <mergeCell ref="M62:M66"/>
    <mergeCell ref="A71:A79"/>
    <mergeCell ref="B71:B79"/>
    <mergeCell ref="C71:C79"/>
    <mergeCell ref="L71:L79"/>
    <mergeCell ref="M71:M79"/>
    <mergeCell ref="C87:C89"/>
    <mergeCell ref="L87:L89"/>
    <mergeCell ref="M87:M89"/>
    <mergeCell ref="A93:A96"/>
    <mergeCell ref="B93:B96"/>
    <mergeCell ref="D93:D94"/>
    <mergeCell ref="L93:L94"/>
    <mergeCell ref="M93:M94"/>
    <mergeCell ref="D95:D96"/>
    <mergeCell ref="L95:L96"/>
    <mergeCell ref="A80:A89"/>
    <mergeCell ref="B80:B89"/>
    <mergeCell ref="C80:C86"/>
    <mergeCell ref="L80:L86"/>
    <mergeCell ref="M80:M86"/>
    <mergeCell ref="A109:C111"/>
    <mergeCell ref="M95:M96"/>
    <mergeCell ref="A97:A98"/>
    <mergeCell ref="B97:B98"/>
    <mergeCell ref="C97:C98"/>
    <mergeCell ref="L97:L98"/>
    <mergeCell ref="M97:M98"/>
    <mergeCell ref="A102:A104"/>
    <mergeCell ref="B102:B104"/>
    <mergeCell ref="C102:C104"/>
    <mergeCell ref="L102:L104"/>
    <mergeCell ref="M102:M104"/>
  </mergeCells>
  <pageMargins left="0.7" right="0.7" top="0.75" bottom="0.75" header="0.3" footer="0.3"/>
  <pageSetup paperSize="9" scale="65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Fulls de càlcul</vt:lpstr>
      </vt:variant>
      <vt:variant>
        <vt:i4>1</vt:i4>
      </vt:variant>
      <vt:variant>
        <vt:lpstr>Intervals amb nom</vt:lpstr>
      </vt:variant>
      <vt:variant>
        <vt:i4>1</vt:i4>
      </vt:variant>
    </vt:vector>
  </HeadingPairs>
  <TitlesOfParts>
    <vt:vector size="2" baseType="lpstr">
      <vt:lpstr>Estudi econòmic</vt:lpstr>
      <vt:lpstr>'Estudi econòmic'!Àrea_d'impressió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JJP</dc:creator>
  <cp:lastModifiedBy>JRS</cp:lastModifiedBy>
  <cp:lastPrinted>2025-02-24T09:07:11Z</cp:lastPrinted>
  <dcterms:created xsi:type="dcterms:W3CDTF">2024-05-29T13:45:17Z</dcterms:created>
  <dcterms:modified xsi:type="dcterms:W3CDTF">2025-05-19T10:09:35Z</dcterms:modified>
</cp:coreProperties>
</file>