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G:\T\ADMON\LICITACIONS (DOC. TÈCNICA)\Sistema dinàmic de contractació\SDC. OB.FIBRA.21\Licitació derivats SD\OP. 2025\OP fibra 2025\OP. SPD-24305.5+2\Impuls\"/>
    </mc:Choice>
  </mc:AlternateContent>
  <xr:revisionPtr revIDLastSave="0" documentId="13_ncr:1_{89E641B6-62AC-4642-A689-76C6B0E59991}" xr6:coauthVersionLast="44" xr6:coauthVersionMax="47" xr10:uidLastSave="{00000000-0000-0000-0000-000000000000}"/>
  <bookViews>
    <workbookView xWindow="31965" yWindow="3165" windowWidth="21600" windowHeight="11385" xr2:uid="{00000000-000D-0000-FFFF-FFFF00000000}"/>
  </bookViews>
  <sheets>
    <sheet name="Proposta econòmica" sheetId="1" r:id="rId1"/>
  </sheets>
  <definedNames>
    <definedName name="_xlnm.Print_Area" localSheetId="0">'Proposta econòmica'!$B$2:$I$56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4" i="1" s="1"/>
  <c r="F49" i="1"/>
  <c r="F46" i="1" l="1"/>
  <c r="F47" i="1"/>
  <c r="D44" i="1"/>
  <c r="F48" i="1" l="1"/>
  <c r="F50" i="1" s="1"/>
  <c r="D46" i="1"/>
  <c r="D47" i="1"/>
  <c r="F52" i="1" l="1"/>
  <c r="F53" i="1" s="1"/>
  <c r="D26" i="1"/>
  <c r="D48" i="1"/>
  <c r="D50" i="1" s="1"/>
  <c r="D52" i="1" s="1"/>
  <c r="D53" i="1" l="1"/>
  <c r="G54" i="1" s="1"/>
  <c r="D55" i="1" l="1"/>
</calcChain>
</file>

<file path=xl/sharedStrings.xml><?xml version="1.0" encoding="utf-8"?>
<sst xmlns="http://schemas.openxmlformats.org/spreadsheetml/2006/main" count="41" uniqueCount="40">
  <si>
    <t>PROPOSTA ECONÒMICA</t>
  </si>
  <si>
    <t>El Sr./Sra.</t>
  </si>
  <si>
    <t>amb DNI/NIF</t>
  </si>
  <si>
    <t xml:space="preserve">amb residència a </t>
  </si>
  <si>
    <t>Empresa</t>
  </si>
  <si>
    <t>NIF</t>
  </si>
  <si>
    <t>% DE BAIXA OFERTAT SOBRE ELS PREUS DEL BANC DE REFERÈNCIA</t>
  </si>
  <si>
    <t>(aquest percentatge de baixa afecta a la totalitat de les unitats d'obra</t>
  </si>
  <si>
    <t>del banc de referència subministrat, intervinguin o no en el pressupost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</si>
  <si>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</si>
  <si>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</si>
  <si>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</si>
  <si>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</si>
  <si>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</si>
  <si>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(El termini ofertat no podrà superar el de licitació)</t>
  </si>
  <si>
    <t>Euros (iva no inclòs)</t>
  </si>
  <si>
    <t xml:space="preserve">Termini execució de l'obra: </t>
  </si>
  <si>
    <t>mesos</t>
  </si>
  <si>
    <t xml:space="preserve">Termini de validesa de l’oferta: </t>
  </si>
  <si>
    <t>Import de Licitació</t>
  </si>
  <si>
    <t>Import de l'oferta</t>
  </si>
  <si>
    <t>Concepte</t>
  </si>
  <si>
    <t>P1: Pressupost corresponent a les unitats d’obra definides al banc de preus, on serà d’aplicació la baixa ofertada</t>
  </si>
  <si>
    <t>P2: Pressupost corresponent a Seguretat i Salut</t>
  </si>
  <si>
    <t>Despeses Generals (13%)</t>
  </si>
  <si>
    <t>Benefici Industrial (6%)</t>
  </si>
  <si>
    <t>IVA (21%)</t>
  </si>
  <si>
    <t>PRESSUPOST EXECUCIÓ PER CONTRACTE (iva no inclòs)</t>
  </si>
  <si>
    <t>PRESSUPOST EXECUCIÓ PER CONTRACTE (iva inclòs)</t>
  </si>
  <si>
    <t>PRESSUPOST EXECUCIÓ MATERIAL (PEM)</t>
  </si>
  <si>
    <t>% de Baixa respecte a licitació</t>
  </si>
  <si>
    <t>%</t>
  </si>
  <si>
    <t>€</t>
  </si>
  <si>
    <t>dies laborables</t>
  </si>
  <si>
    <t>INCREMENT DE LA PARTIDA DE SEGURETAT I SALUT (PEC) (1)</t>
  </si>
  <si>
    <t>TOTAL IVA exclòs</t>
  </si>
  <si>
    <t>del projecte que defineix l'obra a executar)</t>
  </si>
  <si>
    <t xml:space="preserve">Justificació de l'import de l'obra:   </t>
  </si>
  <si>
    <t>Assabentat de l'anunci publicat al perfil d'Infraestructures.cat i de les condicions i requisits que s'exigeixen per a l'adjudicació de les obres  conjunta de “Desplegament de fibra òptica al trams Arbolí, Vilaplana, l'Aleixar i Castellvell del Camp Clau: SPD-24305.5 i Desplegament de fibra òptica al trams Conesa, Forès, Passanant i Belltall, El Pla de Santa María i Figuerola del Camp Clau: SPD-24305.6 i Desplegament de fibra òptica al trams La Nou de Gaia, Vespella de Gaia, Bonastre, Masllorenç i El Montmell Clau: SPD-24305.7”. Clau: SPD-24305.5+2, es compromet en nom (propi o de l'empresa que representa) a realitzar-les amb estricta subjecció als esmentats requisits i condicions d’acord amb l’oferta següent:</t>
  </si>
  <si>
    <t>EL licitador només ha de complimentar les caselles de color taronja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</si>
</sst>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15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9" fillId="0" borderId="0" xfId="0" applyNumberFormat="1" applyFont="1"/>
    <xf numFmtId="4" fontId="156" fillId="0" borderId="0" xfId="0" applyNumberFormat="1" applyFont="1"/>
    <xf numFmtId="0" fontId="161" fillId="0" borderId="2" xfId="0" applyFont="1" applyBorder="1" applyAlignment="1">
      <alignment horizontal="center"/>
    </xf>
    <xf numFmtId="0" fontId="161" fillId="0" borderId="4" xfId="0" applyFont="1" applyBorder="1" applyAlignment="1">
      <alignment horizontal="center"/>
    </xf>
    <xf numFmtId="0" fontId="161" fillId="0" borderId="5" xfId="0" applyFont="1" applyBorder="1" applyAlignment="1">
      <alignment horizontal="center"/>
    </xf>
    <xf numFmtId="4" fontId="159" fillId="0" borderId="0" xfId="0" applyNumberFormat="1" applyFont="1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8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" fontId="159" fillId="0" borderId="40" xfId="0" applyNumberFormat="1" applyFont="1" applyBorder="1"/>
    <xf numFmtId="4" fontId="159" fillId="0" borderId="78" xfId="0" applyNumberFormat="1" applyFont="1" applyBorder="1"/>
    <xf numFmtId="4" fontId="159" fillId="0" borderId="0" xfId="0" applyNumberFormat="1" applyFont="1" applyAlignment="1">
      <alignment horizontal="right"/>
    </xf>
    <xf numFmtId="4" fontId="159" fillId="0" borderId="78" xfId="0" applyNumberFormat="1" applyFont="1" applyBorder="1" applyAlignment="1">
      <alignment horizontal="right"/>
    </xf>
    <xf numFmtId="2" fontId="156" fillId="0" borderId="0" xfId="0" applyNumberFormat="1" applyFont="1"/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secondColumnStripe" dxfId="18"/>
      <tableStyleElement type="firstHeaderCell" dxfId="17"/>
      <tableStyleElement type="firstSubtotalRow" dxfId="16"/>
      <tableStyleElement type="secondSubtotalRow" dxfId="15"/>
      <tableStyleElement type="firstColumnSubheading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CTTI2" table="0" count="4" xr9:uid="{00000000-0011-0000-FFFF-FFFF01000000}">
      <tableStyleElement type="wholeTable" dxfId="9"/>
      <tableStyleElement type="headerRow" dxfId="8"/>
      <tableStyleElement type="totalRow" dxfId="7"/>
      <tableStyleElement type="firstRowSubheading" dxfId="6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59"/>
  <sheetViews>
    <sheetView tabSelected="1" topLeftCell="C34" zoomScale="85" zoomScaleNormal="85" zoomScalePageLayoutView="60" workbookViewId="0">
      <selection activeCell="K53" sqref="K53"/>
    </sheetView>
  </sheetViews>
  <sheetFormatPr defaultColWidth="11.28515625" defaultRowHeight="15"/>
  <cols>
    <col min="1" max="1" width="1.28515625" customWidth="1"/>
    <col min="2" max="2" width="15.7109375" customWidth="1"/>
    <col min="3" max="3" width="36.28515625" customWidth="1"/>
    <col min="4" max="4" width="7.7109375" customWidth="1"/>
    <col min="5" max="5" width="13.5703125" customWidth="1"/>
    <col min="6" max="6" width="24.28515625" customWidth="1"/>
    <col min="7" max="7" width="13.85546875" customWidth="1"/>
    <col min="8" max="8" width="3.7109375" customWidth="1"/>
    <col min="9" max="9" width="7.7109375" customWidth="1"/>
  </cols>
  <sheetData>
    <row r="3" spans="2:9">
      <c r="B3" s="25" t="s">
        <v>0</v>
      </c>
      <c r="C3" s="26"/>
      <c r="D3" s="26"/>
      <c r="E3" s="26"/>
      <c r="F3" s="26"/>
      <c r="G3" s="26"/>
      <c r="H3" s="26"/>
      <c r="I3" s="26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9"/>
      <c r="D5" s="29"/>
      <c r="E5" s="29"/>
      <c r="F5" s="29"/>
      <c r="G5" s="29"/>
      <c r="H5" s="29"/>
      <c r="I5" s="29"/>
    </row>
    <row r="6" spans="2:9">
      <c r="B6" s="3" t="s">
        <v>5</v>
      </c>
      <c r="C6" s="13"/>
      <c r="D6" s="2"/>
      <c r="E6" s="2"/>
      <c r="F6" s="2"/>
      <c r="G6" s="2"/>
      <c r="H6" s="2"/>
      <c r="I6" s="2"/>
    </row>
    <row r="9" spans="2:9">
      <c r="B9" s="3" t="s">
        <v>1</v>
      </c>
      <c r="C9" s="30"/>
      <c r="D9" s="30"/>
      <c r="E9" s="11" t="s">
        <v>2</v>
      </c>
      <c r="F9" s="30"/>
      <c r="G9" s="30"/>
      <c r="H9" s="30"/>
      <c r="I9" s="30"/>
    </row>
    <row r="10" spans="2:9">
      <c r="B10" s="3" t="s">
        <v>3</v>
      </c>
      <c r="C10" s="30"/>
      <c r="D10" s="30"/>
      <c r="E10" s="30"/>
      <c r="F10" s="30"/>
      <c r="G10" s="30"/>
      <c r="H10" s="30"/>
      <c r="I10" s="30"/>
    </row>
    <row r="11" spans="2:9" ht="93.75" customHeight="1">
      <c r="B11" s="27" t="s">
        <v>38</v>
      </c>
      <c r="C11" s="27"/>
      <c r="D11" s="27"/>
      <c r="E11" s="27"/>
      <c r="F11" s="27"/>
      <c r="G11" s="27"/>
      <c r="H11" s="27"/>
      <c r="I11" s="27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6</v>
      </c>
      <c r="G13" s="16"/>
      <c r="H13" s="3" t="s">
        <v>31</v>
      </c>
    </row>
    <row r="14" spans="2:9">
      <c r="C14" t="s">
        <v>7</v>
      </c>
      <c r="G14" s="4"/>
    </row>
    <row r="15" spans="2:9">
      <c r="C15" t="s">
        <v>8</v>
      </c>
      <c r="G15" s="4"/>
    </row>
    <row r="16" spans="2:9">
      <c r="C16" t="s">
        <v>36</v>
      </c>
    </row>
    <row r="18" spans="3:8">
      <c r="C18" s="3" t="s">
        <v>34</v>
      </c>
      <c r="G18" s="17"/>
      <c r="H18" s="3" t="s">
        <v>32</v>
      </c>
    </row>
    <row r="20" spans="3:8">
      <c r="C20" t="s">
        <v>11</v>
      </c>
    </row>
    <row r="21" spans="3:8">
      <c r="C21" t="s">
        <v>9</v>
      </c>
    </row>
    <row r="22" spans="3:8">
      <c r="C22" t="s">
        <v>10</v>
      </c>
    </row>
    <row r="26" spans="3:8">
      <c r="C26" s="5" t="s">
        <v>12</v>
      </c>
      <c r="D26" s="28">
        <f>F50</f>
        <v>1094328.3497000001</v>
      </c>
      <c r="E26" s="28"/>
      <c r="F26" s="10" t="s">
        <v>15</v>
      </c>
      <c r="G26" s="8"/>
    </row>
    <row r="27" spans="3:8">
      <c r="C27" s="6" t="s">
        <v>13</v>
      </c>
      <c r="D27" s="10"/>
      <c r="E27" s="10"/>
      <c r="F27" s="10"/>
      <c r="G27" s="8"/>
    </row>
    <row r="28" spans="3:8">
      <c r="C28" s="6"/>
      <c r="D28" s="10"/>
      <c r="E28" s="10"/>
      <c r="F28" s="10"/>
      <c r="G28" s="8"/>
    </row>
    <row r="29" spans="3:8">
      <c r="C29" s="6" t="s">
        <v>16</v>
      </c>
      <c r="D29" s="12"/>
      <c r="E29" s="10" t="s">
        <v>33</v>
      </c>
      <c r="F29" s="10"/>
      <c r="G29" s="8"/>
    </row>
    <row r="30" spans="3:8">
      <c r="C30" s="6" t="s">
        <v>14</v>
      </c>
      <c r="D30" s="10"/>
      <c r="E30" s="10"/>
      <c r="F30" s="10"/>
      <c r="G30" s="8"/>
    </row>
    <row r="31" spans="3:8">
      <c r="C31" s="6"/>
      <c r="D31" s="10"/>
      <c r="E31" s="10"/>
      <c r="F31" s="10"/>
      <c r="G31" s="8"/>
    </row>
    <row r="32" spans="3:8">
      <c r="C32" s="6" t="s">
        <v>18</v>
      </c>
      <c r="D32" s="12"/>
      <c r="E32" s="10" t="s">
        <v>17</v>
      </c>
      <c r="F32" s="10"/>
      <c r="G32" s="8"/>
    </row>
    <row r="33" spans="2:9">
      <c r="C33" s="6"/>
      <c r="E33" s="10"/>
      <c r="F33" s="10"/>
      <c r="G33" s="8"/>
    </row>
    <row r="34" spans="2:9">
      <c r="C34" s="6"/>
      <c r="E34" s="10"/>
      <c r="F34" s="10"/>
      <c r="G34" s="8"/>
    </row>
    <row r="35" spans="2:9">
      <c r="C35" s="6"/>
      <c r="E35" s="10"/>
      <c r="F35" s="20"/>
      <c r="G35" s="8"/>
    </row>
    <row r="36" spans="2:9">
      <c r="B36" s="32" t="s">
        <v>37</v>
      </c>
      <c r="C36" s="32"/>
      <c r="D36" s="31"/>
      <c r="E36" s="31"/>
    </row>
    <row r="39" spans="2:9">
      <c r="C39" s="11" t="s">
        <v>21</v>
      </c>
      <c r="D39" s="31" t="s">
        <v>19</v>
      </c>
      <c r="E39" s="31"/>
      <c r="F39" s="31" t="s">
        <v>20</v>
      </c>
      <c r="G39" s="31"/>
    </row>
    <row r="40" spans="2:9" ht="44.25" customHeight="1">
      <c r="C40" s="7" t="s">
        <v>22</v>
      </c>
      <c r="D40" s="24">
        <v>904067.63</v>
      </c>
      <c r="E40" s="24"/>
      <c r="F40" s="24">
        <f>IF(G13=0,$D$40,($D$40-(ROUND($D$40*(ABS(ROUND(G13,2))/100),2))))</f>
        <v>904067.63</v>
      </c>
      <c r="G40" s="24"/>
      <c r="I40" s="15"/>
    </row>
    <row r="41" spans="2:9" ht="4.5" customHeight="1">
      <c r="C41" s="7"/>
      <c r="D41" s="24"/>
      <c r="E41" s="24"/>
      <c r="F41" s="24"/>
      <c r="G41" s="24"/>
    </row>
    <row r="42" spans="2:9" ht="5.25" customHeight="1">
      <c r="C42" s="7"/>
      <c r="D42" s="24"/>
      <c r="E42" s="24"/>
      <c r="F42" s="24"/>
      <c r="G42" s="24"/>
    </row>
    <row r="43" spans="2:9" ht="4.5" customHeight="1">
      <c r="C43" s="7"/>
      <c r="D43" s="33"/>
      <c r="E43" s="33"/>
      <c r="F43" s="33"/>
      <c r="G43" s="33"/>
    </row>
    <row r="44" spans="2:9">
      <c r="C44" s="7" t="s">
        <v>29</v>
      </c>
      <c r="D44" s="24">
        <f>SUM(D40:E43)</f>
        <v>904067.63</v>
      </c>
      <c r="E44" s="24"/>
      <c r="F44" s="34">
        <f>SUM(F40:G43)</f>
        <v>904067.63</v>
      </c>
      <c r="G44" s="34"/>
    </row>
    <row r="45" spans="2:9">
      <c r="C45" s="7"/>
      <c r="D45" s="24"/>
      <c r="E45" s="24"/>
      <c r="F45" s="24"/>
      <c r="G45" s="24"/>
    </row>
    <row r="46" spans="2:9">
      <c r="C46" s="7" t="s">
        <v>24</v>
      </c>
      <c r="D46" s="24">
        <f>D44*0.13</f>
        <v>117528.79190000001</v>
      </c>
      <c r="E46" s="24"/>
      <c r="F46" s="24">
        <f>F44*0.13</f>
        <v>117528.79190000001</v>
      </c>
      <c r="G46" s="24"/>
    </row>
    <row r="47" spans="2:9">
      <c r="C47" s="7" t="s">
        <v>25</v>
      </c>
      <c r="D47" s="33">
        <f>D44*0.06</f>
        <v>54244.057799999995</v>
      </c>
      <c r="E47" s="33"/>
      <c r="F47" s="33">
        <f>F44*0.06</f>
        <v>54244.057799999995</v>
      </c>
      <c r="G47" s="33"/>
    </row>
    <row r="48" spans="2:9" ht="30.6" customHeight="1">
      <c r="C48" s="7" t="s">
        <v>27</v>
      </c>
      <c r="D48" s="24">
        <f>SUM(D44:E47)</f>
        <v>1075840.4797</v>
      </c>
      <c r="E48" s="24"/>
      <c r="F48" s="34">
        <f>SUM(F44:G47)</f>
        <v>1075840.4797</v>
      </c>
      <c r="G48" s="34"/>
    </row>
    <row r="49" spans="3:7">
      <c r="C49" s="7" t="s">
        <v>23</v>
      </c>
      <c r="D49" s="33">
        <v>18487.87</v>
      </c>
      <c r="E49" s="33"/>
      <c r="F49" s="33">
        <f>ROUND(D49+G18,2)</f>
        <v>18487.87</v>
      </c>
      <c r="G49" s="33"/>
    </row>
    <row r="50" spans="3:7">
      <c r="C50" s="7" t="s">
        <v>35</v>
      </c>
      <c r="D50" s="35">
        <f>SUM(D48:E49)</f>
        <v>1094328.3497000001</v>
      </c>
      <c r="E50" s="35"/>
      <c r="F50" s="36">
        <f>SUM(F48:G49)</f>
        <v>1094328.3497000001</v>
      </c>
      <c r="G50" s="36"/>
    </row>
    <row r="51" spans="3:7">
      <c r="C51" s="7"/>
      <c r="D51" s="19"/>
      <c r="E51" s="19"/>
      <c r="F51" s="19"/>
      <c r="G51" s="19"/>
    </row>
    <row r="52" spans="3:7">
      <c r="C52" s="7" t="s">
        <v>26</v>
      </c>
      <c r="D52" s="33">
        <f>ROUND(D50*0.21,2)</f>
        <v>229808.95</v>
      </c>
      <c r="E52" s="33"/>
      <c r="F52" s="33">
        <f>ROUND(F50*0.21,2)</f>
        <v>229808.95</v>
      </c>
      <c r="G52" s="33"/>
    </row>
    <row r="53" spans="3:7" ht="31.15" customHeight="1">
      <c r="C53" s="7" t="s">
        <v>28</v>
      </c>
      <c r="D53" s="24">
        <f>SUM(D50:E52)</f>
        <v>1324137.2997000001</v>
      </c>
      <c r="E53" s="24"/>
      <c r="F53" s="34">
        <f>SUM(F50:G52)</f>
        <v>1324137.2997000001</v>
      </c>
      <c r="G53" s="34"/>
    </row>
    <row r="54" spans="3:7">
      <c r="C54" s="7"/>
      <c r="G54" s="14" t="str">
        <f>IF(F53&gt;D53,"L'import de l'oferta és superior al de licitació","")</f>
        <v/>
      </c>
    </row>
    <row r="55" spans="3:7">
      <c r="C55" s="9" t="s">
        <v>30</v>
      </c>
      <c r="D55" s="37">
        <f>ROUND((D53-F53)*100/D53,2)</f>
        <v>0</v>
      </c>
    </row>
    <row r="57" spans="3:7">
      <c r="C57" t="s">
        <v>39</v>
      </c>
      <c r="E57" s="18"/>
    </row>
    <row r="59" spans="3:7">
      <c r="C59" s="21" t="s">
        <v>39</v>
      </c>
      <c r="D59" s="22"/>
      <c r="E59" s="22"/>
      <c r="F59" s="22"/>
      <c r="G59" s="23"/>
    </row>
  </sheetData>
  <mergeCells count="38">
    <mergeCell ref="D53:E53"/>
    <mergeCell ref="F53:G53"/>
    <mergeCell ref="D45:E45"/>
    <mergeCell ref="F45:G45"/>
    <mergeCell ref="D46:E46"/>
    <mergeCell ref="F46:G46"/>
    <mergeCell ref="D47:E47"/>
    <mergeCell ref="F47:G47"/>
    <mergeCell ref="D48:E48"/>
    <mergeCell ref="F48:G48"/>
    <mergeCell ref="D52:E52"/>
    <mergeCell ref="F52:G52"/>
    <mergeCell ref="D49:E49"/>
    <mergeCell ref="F49:G49"/>
    <mergeCell ref="D50:E50"/>
    <mergeCell ref="F50:G50"/>
    <mergeCell ref="D42:E42"/>
    <mergeCell ref="F42:G42"/>
    <mergeCell ref="D43:E43"/>
    <mergeCell ref="F43:G43"/>
    <mergeCell ref="D44:E44"/>
    <mergeCell ref="F44:G44"/>
    <mergeCell ref="C59:G59"/>
    <mergeCell ref="D41:E41"/>
    <mergeCell ref="F41:G41"/>
    <mergeCell ref="B3:I3"/>
    <mergeCell ref="B11:I11"/>
    <mergeCell ref="D26:E26"/>
    <mergeCell ref="C5:I5"/>
    <mergeCell ref="F9:I9"/>
    <mergeCell ref="C9:D9"/>
    <mergeCell ref="C10:I10"/>
    <mergeCell ref="D39:E39"/>
    <mergeCell ref="F39:G39"/>
    <mergeCell ref="D40:E40"/>
    <mergeCell ref="F40:G40"/>
    <mergeCell ref="B36:C36"/>
    <mergeCell ref="D36:E36"/>
  </mergeCells>
  <conditionalFormatting sqref="C5:I5 C6 C9:D9 F9:I9 C10:I10">
    <cfRule type="containsBlanks" dxfId="5" priority="18">
      <formula>LEN(TRIM(C5))=0</formula>
    </cfRule>
  </conditionalFormatting>
  <conditionalFormatting sqref="D29">
    <cfRule type="containsBlanks" dxfId="4" priority="15">
      <formula>LEN(TRIM(D29))=0</formula>
    </cfRule>
  </conditionalFormatting>
  <conditionalFormatting sqref="D32">
    <cfRule type="containsBlanks" dxfId="3" priority="14">
      <formula>LEN(TRIM(D32))=0</formula>
    </cfRule>
  </conditionalFormatting>
  <conditionalFormatting sqref="F53:G53">
    <cfRule type="expression" dxfId="2" priority="2">
      <formula>F$53&gt;D$53</formula>
    </cfRule>
  </conditionalFormatting>
  <conditionalFormatting sqref="G13">
    <cfRule type="containsBlanks" dxfId="1" priority="1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3">
    <dataValidation type="decimal" operator="greaterThanOrEqual" allowBlank="1" showInputMessage="1" showErrorMessage="1" errorTitle="Termini de validesa" error="El termini de validesa mínim és de quatre mesos" sqref="D32" xr:uid="{00000000-0002-0000-0000-000000000000}">
      <formula1>4</formula1>
    </dataValidation>
    <dataValidation type="decimal" errorStyle="warning" operator="greaterThan" allowBlank="1" showInputMessage="1" showErrorMessage="1" error="L'oferta és superior a l'import de licitació" sqref="F53:G53" xr:uid="{6D848709-F469-4287-A3C1-0FB65AB1E990}">
      <formula1>D53</formula1>
    </dataValidation>
    <dataValidation type="decimal" showInputMessage="1" showErrorMessage="1" errorTitle="Valor ha d'estar entre 0 i 100" error="El valor ha d'estar entre 0 i 100" promptTitle="Valor entre 0 i 100" prompt="Valor entre 0 i 100" sqref="G13" xr:uid="{333DB6BC-E80E-41C6-93DC-3378B76E7302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Martínez Gonzàlez, Mercè</cp:lastModifiedBy>
  <cp:lastPrinted>2025-07-17T07:50:52Z</cp:lastPrinted>
  <dcterms:created xsi:type="dcterms:W3CDTF">2019-11-08T16:55:15Z</dcterms:created>
  <dcterms:modified xsi:type="dcterms:W3CDTF">2025-09-09T07:33:11Z</dcterms:modified>
</cp:coreProperties>
</file>