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gccat.sharepoint.com/sites/ContractaciAJ/Shared Documents/General/LICITACIONS/2025/01_LICITACIONS/CONTR-2025-361/PUBLICAR/"/>
    </mc:Choice>
  </mc:AlternateContent>
  <xr:revisionPtr revIDLastSave="27" documentId="8_{31AE2863-115F-4098-9C11-848A507A6385}" xr6:coauthVersionLast="47" xr6:coauthVersionMax="47" xr10:uidLastSave="{8666FF07-3B2A-4234-8B18-8918C95FC7E5}"/>
  <bookViews>
    <workbookView xWindow="17085" yWindow="0" windowWidth="29295" windowHeight="20985" xr2:uid="{23B3B575-57A1-4890-B988-8689E2D3621B}"/>
  </bookViews>
  <sheets>
    <sheet name="Annex 2 PCAP-Oferta econ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2" i="1" s="1"/>
  <c r="D27" i="1"/>
  <c r="D17" i="1"/>
  <c r="D31" i="1"/>
  <c r="D28" i="1"/>
  <c r="D19" i="1" l="1"/>
  <c r="D18" i="1" l="1"/>
  <c r="D20" i="1" s="1"/>
  <c r="D21" i="1" s="1"/>
  <c r="D22" i="1" s="1"/>
  <c r="D33" i="1"/>
</calcChain>
</file>

<file path=xl/sharedStrings.xml><?xml version="1.0" encoding="utf-8"?>
<sst xmlns="http://schemas.openxmlformats.org/spreadsheetml/2006/main" count="20" uniqueCount="20">
  <si>
    <t>EMPRESA LICITADORA:</t>
  </si>
  <si>
    <t>21% IVA</t>
  </si>
  <si>
    <t>Total (amb IVA)</t>
  </si>
  <si>
    <t>TOTAL PEM</t>
  </si>
  <si>
    <t>Despeses generals</t>
  </si>
  <si>
    <t>Benefici industrial</t>
  </si>
  <si>
    <t>Total PEC (abans d’IVA)</t>
  </si>
  <si>
    <t>Preu màxim PEM</t>
  </si>
  <si>
    <t>Oferta TOTAL PEM (oferta en 2 decimals)</t>
  </si>
  <si>
    <t>Capítol i concepte</t>
  </si>
  <si>
    <t xml:space="preserve">(*) Les partides alçades a justificar no admeten baixa i per tant cal fer oferta per elles al preu indicat al model d’oferta d’aquest plec. En cas contrari l’oferta quedarà exclosa, a excepció que l’oferta global no es modifiqui, un cop realitzada la homogeneïtzació. </t>
  </si>
  <si>
    <t>Subtotal PRESSUPOST PEM partides que admeten baixa</t>
  </si>
  <si>
    <t>Subtotal PRESSUPOST PEM partides que NO admeten baixa</t>
  </si>
  <si>
    <t>Subtotal OFERTA PEM partides que admeten baixa</t>
  </si>
  <si>
    <t>Subtotal OFERTA PEM partides que NO admeten baixa</t>
  </si>
  <si>
    <t>Subtotal OFERTA (abans d'IVA) partides que admeten baixa</t>
  </si>
  <si>
    <t>Subtotal OFERTA  (abans d'IVA) partides que NO admeten baixa</t>
  </si>
  <si>
    <t>Canvi il·luminació normal i emergència túnel IC-GO, SR-RE i PM-PD</t>
  </si>
  <si>
    <t>Genèric Partida Alçada (*) (no admet baixa)</t>
  </si>
  <si>
    <r>
      <t>P.A Materials i ma d'obra necessaris per assolir els treballs previstos no inclosos en apartats anteriors.. (*)</t>
    </r>
    <r>
      <rPr>
        <sz val="10"/>
        <color rgb="FF000000"/>
        <rFont val="Arial"/>
        <family val="2"/>
      </rPr>
      <t>(no admet baixa)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</si>
</sst>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i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44" fontId="6" fillId="3" borderId="8" xfId="1" applyFont="1" applyFill="1" applyBorder="1" applyAlignment="1" applyProtection="1">
      <alignment horizontal="center" vertical="center" wrapText="1"/>
    </xf>
    <xf numFmtId="44" fontId="6" fillId="3" borderId="14" xfId="1" applyFont="1" applyFill="1" applyBorder="1" applyAlignment="1" applyProtection="1">
      <alignment horizontal="center" vertical="center" wrapText="1"/>
    </xf>
    <xf numFmtId="8" fontId="5" fillId="3" borderId="10" xfId="1" applyNumberFormat="1" applyFont="1" applyFill="1" applyBorder="1" applyAlignment="1" applyProtection="1">
      <alignment horizontal="right" vertical="center" wrapText="1"/>
    </xf>
    <xf numFmtId="44" fontId="5" fillId="3" borderId="8" xfId="1" applyFont="1" applyFill="1" applyBorder="1" applyAlignment="1" applyProtection="1">
      <alignment horizontal="right" vertical="center" wrapText="1"/>
    </xf>
    <xf numFmtId="8" fontId="9" fillId="3" borderId="1" xfId="1" applyNumberFormat="1" applyFont="1" applyFill="1" applyBorder="1" applyAlignment="1" applyProtection="1">
      <alignment vertical="center" wrapText="1"/>
    </xf>
    <xf numFmtId="8" fontId="4" fillId="0" borderId="16" xfId="0" applyNumberFormat="1" applyFont="1" applyBorder="1" applyAlignment="1" applyProtection="1">
      <alignment horizontal="right" vertical="center"/>
      <protection locked="0"/>
    </xf>
    <xf numFmtId="0" fontId="4" fillId="0" borderId="17" xfId="0" applyFont="1" applyBorder="1" applyAlignment="1">
      <alignment vertical="center"/>
    </xf>
    <xf numFmtId="8" fontId="4" fillId="0" borderId="18" xfId="0" applyNumberFormat="1" applyFont="1" applyBorder="1" applyAlignment="1">
      <alignment horizontal="right" vertical="center"/>
    </xf>
    <xf numFmtId="8" fontId="4" fillId="0" borderId="8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8" fontId="8" fillId="3" borderId="1" xfId="0" applyNumberFormat="1" applyFont="1" applyFill="1" applyBorder="1" applyAlignment="1">
      <alignment horizontal="right" vertical="center" wrapText="1"/>
    </xf>
    <xf numFmtId="0" fontId="10" fillId="0" borderId="6" xfId="0" applyFont="1" applyBorder="1" applyAlignment="1">
      <alignment vertical="center" wrapText="1"/>
    </xf>
    <xf numFmtId="0" fontId="4" fillId="0" borderId="15" xfId="0" applyFont="1" applyBorder="1" applyAlignment="1">
      <alignment vertical="center"/>
    </xf>
    <xf numFmtId="8" fontId="4" fillId="0" borderId="16" xfId="0" applyNumberFormat="1" applyFont="1" applyBorder="1" applyAlignment="1">
      <alignment horizontal="right" vertical="center"/>
    </xf>
    <xf numFmtId="0" fontId="5" fillId="0" borderId="0" xfId="0" applyFont="1"/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 vertical="top" wrapText="1"/>
    </xf>
    <xf numFmtId="0" fontId="3" fillId="3" borderId="11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350520</xdr:colOff>
      <xdr:row>1</xdr:row>
      <xdr:rowOff>53340</xdr:rowOff>
    </xdr:from>
    <xdr:to>
      <xdr:col>1</xdr:col>
      <xdr:colOff>1208943</xdr:colOff>
      <xdr:row>6</xdr:row>
      <xdr:rowOff>76319</xdr:rowOff>
    </xdr:to>
    <xdr:pic>
      <xdr:nvPicPr>
        <xdr:cNvPr id="3" name="Imatge 2" descr="Patrón de fondo&#10;&#10;Descripción generada automáticamente con confianza baja">
          <a:extLst>
            <a:ext uri="{FF2B5EF4-FFF2-40B4-BE49-F238E27FC236}">
              <a16:creationId xmlns:a16="http://schemas.microsoft.com/office/drawing/2014/main" id="{1B02C220-418C-F2E7-9112-6DC1ADBDB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6052" r="6435"/>
        <a:stretch/>
      </xdr:blipFill>
      <xdr:spPr>
        <a:xfrm>
          <a:off x="350520" y="236220"/>
          <a:ext cx="1440180" cy="93737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1355480</xdr:colOff>
      <xdr:row>1</xdr:row>
      <xdr:rowOff>76200</xdr:rowOff>
    </xdr:from>
    <xdr:to>
      <xdr:col>4</xdr:col>
      <xdr:colOff>219807</xdr:colOff>
      <xdr:row>6</xdr:row>
      <xdr:rowOff>83820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6AC7C07C-0807-9BF1-EF26-40B5ACD48F37}"/>
            </a:ext>
          </a:extLst>
        </xdr:cNvPr>
        <xdr:cNvSpPr txBox="1"/>
      </xdr:nvSpPr>
      <xdr:spPr>
        <a:xfrm>
          <a:off x="1992922" y="259373"/>
          <a:ext cx="4769827" cy="9234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CONTR/2025/361</a:t>
          </a:r>
          <a:endParaRPr lang="ca-ES" sz="1000" b="1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ca-E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Obres de substitució d’enllumenat normal i emergència a LED túnels IC-GO de la línia L-A i SR-RE I PM-PD de la línia B-V de Ferrocarrils de la Generalitat de Catalunya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4B8F7-FA67-468A-9566-47ECB8C301B9}">
  <dimension ref="B9:F33"/>
  <sheetViews>
    <sheetView tabSelected="1" zoomScale="130" zoomScaleNormal="130" workbookViewId="0">
      <selection activeCell="C9" sqref="C9:D9"/>
    </sheetView>
  </sheetViews>
  <sheetFormatPr baseColWidth="10" defaultColWidth="8.85546875" defaultRowHeight="15" x14ac:dyDescent="0.25"/>
  <cols>
    <col min="2" max="2" width="55.140625" customWidth="1"/>
    <col min="3" max="4" width="17.42578125" customWidth="1"/>
    <col min="5" max="5" width="11.5703125" bestFit="1" customWidth="1"/>
  </cols>
  <sheetData>
    <row r="9" spans="2:4" ht="24" customHeight="1" x14ac:dyDescent="0.25">
      <c r="B9" s="24" t="s">
        <v>0</v>
      </c>
      <c r="C9" s="25"/>
      <c r="D9" s="25"/>
    </row>
    <row r="12" spans="2:4" ht="15.75" thickBot="1" x14ac:dyDescent="0.3">
      <c r="B12" s="20"/>
    </row>
    <row r="13" spans="2:4" ht="42.75" customHeight="1" thickBot="1" x14ac:dyDescent="0.3">
      <c r="B13" s="21" t="s">
        <v>9</v>
      </c>
      <c r="C13" s="22" t="s">
        <v>7</v>
      </c>
      <c r="D13" s="23" t="s">
        <v>8</v>
      </c>
    </row>
    <row r="14" spans="2:4" ht="20.45" customHeight="1" thickBot="1" x14ac:dyDescent="0.3">
      <c r="B14" s="18" t="s">
        <v>17</v>
      </c>
      <c r="C14" s="19">
        <v>131926.38</v>
      </c>
      <c r="D14" s="6"/>
    </row>
    <row r="15" spans="2:4" ht="20.45" customHeight="1" thickBot="1" x14ac:dyDescent="0.3">
      <c r="B15" s="7" t="s">
        <v>18</v>
      </c>
      <c r="C15" s="8">
        <v>2000</v>
      </c>
      <c r="D15" s="9">
        <v>2000</v>
      </c>
    </row>
    <row r="16" spans="2:4" ht="34.5" customHeight="1" thickBot="1" x14ac:dyDescent="0.3">
      <c r="B16" s="10" t="s">
        <v>19</v>
      </c>
      <c r="C16" s="8">
        <v>4000</v>
      </c>
      <c r="D16" s="9">
        <v>4000</v>
      </c>
    </row>
    <row r="17" spans="2:6" x14ac:dyDescent="0.25">
      <c r="B17" s="33" t="s">
        <v>3</v>
      </c>
      <c r="C17" s="34"/>
      <c r="D17" s="3">
        <f>ROUND(SUM(D14:D16),2)</f>
        <v>6000</v>
      </c>
    </row>
    <row r="18" spans="2:6" x14ac:dyDescent="0.25">
      <c r="B18" s="27" t="s">
        <v>4</v>
      </c>
      <c r="C18" s="28"/>
      <c r="D18" s="4">
        <f>ROUND(D17*0.13,2)</f>
        <v>780</v>
      </c>
    </row>
    <row r="19" spans="2:6" x14ac:dyDescent="0.25">
      <c r="B19" s="27" t="s">
        <v>5</v>
      </c>
      <c r="C19" s="28"/>
      <c r="D19" s="4">
        <f>ROUND(D17*0.06,2)</f>
        <v>360</v>
      </c>
    </row>
    <row r="20" spans="2:6" x14ac:dyDescent="0.25">
      <c r="B20" s="27" t="s">
        <v>6</v>
      </c>
      <c r="C20" s="28"/>
      <c r="D20" s="1">
        <f>D17+D18+D19</f>
        <v>7140</v>
      </c>
    </row>
    <row r="21" spans="2:6" x14ac:dyDescent="0.25">
      <c r="B21" s="31" t="s">
        <v>1</v>
      </c>
      <c r="C21" s="32"/>
      <c r="D21" s="1">
        <f>D20*0.21</f>
        <v>1499.3999999999999</v>
      </c>
    </row>
    <row r="22" spans="2:6" ht="14.85" customHeight="1" thickBot="1" x14ac:dyDescent="0.3">
      <c r="B22" s="29" t="s">
        <v>2</v>
      </c>
      <c r="C22" s="30"/>
      <c r="D22" s="2">
        <f>D20+D21</f>
        <v>8639.4</v>
      </c>
    </row>
    <row r="24" spans="2:6" x14ac:dyDescent="0.25">
      <c r="B24" s="26" t="s">
        <v>10</v>
      </c>
      <c r="C24" s="26"/>
      <c r="D24" s="26"/>
    </row>
    <row r="25" spans="2:6" ht="30" customHeight="1" x14ac:dyDescent="0.25">
      <c r="B25" s="26"/>
      <c r="C25" s="26"/>
      <c r="D25" s="26"/>
    </row>
    <row r="26" spans="2:6" ht="5.25" customHeight="1" x14ac:dyDescent="0.25">
      <c r="B26" s="26"/>
      <c r="C26" s="26"/>
      <c r="D26" s="26"/>
    </row>
    <row r="27" spans="2:6" x14ac:dyDescent="0.25">
      <c r="B27" s="11" t="s">
        <v>11</v>
      </c>
      <c r="C27" s="11"/>
      <c r="D27" s="5">
        <f>+C14</f>
        <v>131926.38</v>
      </c>
      <c r="E27" s="12"/>
      <c r="F27" s="13"/>
    </row>
    <row r="28" spans="2:6" x14ac:dyDescent="0.25">
      <c r="B28" s="11" t="s">
        <v>12</v>
      </c>
      <c r="C28" s="11"/>
      <c r="D28" s="5">
        <f>SUM(C15:C16)</f>
        <v>6000</v>
      </c>
      <c r="E28" s="12"/>
      <c r="F28" s="13"/>
    </row>
    <row r="29" spans="2:6" x14ac:dyDescent="0.25">
      <c r="B29" s="14"/>
      <c r="C29" s="14"/>
      <c r="D29" s="15"/>
      <c r="E29" s="14"/>
      <c r="F29" s="14"/>
    </row>
    <row r="30" spans="2:6" x14ac:dyDescent="0.25">
      <c r="B30" s="11" t="s">
        <v>13</v>
      </c>
      <c r="C30" s="11"/>
      <c r="D30" s="5">
        <f>+D14</f>
        <v>0</v>
      </c>
      <c r="E30" s="12"/>
      <c r="F30" s="13"/>
    </row>
    <row r="31" spans="2:6" x14ac:dyDescent="0.25">
      <c r="B31" s="11" t="s">
        <v>14</v>
      </c>
      <c r="C31" s="11"/>
      <c r="D31" s="16">
        <f>SUM(D15:D16)</f>
        <v>6000</v>
      </c>
      <c r="E31" s="12"/>
      <c r="F31" s="13"/>
    </row>
    <row r="32" spans="2:6" ht="28.5" customHeight="1" x14ac:dyDescent="0.25">
      <c r="B32" s="11" t="s">
        <v>15</v>
      </c>
      <c r="C32" s="11"/>
      <c r="D32" s="5">
        <f>ROUND(D30*0.13,2)+ROUND(D30*0.06,2)+D30</f>
        <v>0</v>
      </c>
      <c r="E32" s="17"/>
      <c r="F32" s="13"/>
    </row>
    <row r="33" spans="2:6" ht="28.5" customHeight="1" x14ac:dyDescent="0.25">
      <c r="B33" s="11" t="s">
        <v>16</v>
      </c>
      <c r="C33" s="11"/>
      <c r="D33" s="5">
        <f>ROUND(D31*0.13,2)+ROUND(D31*0.06,2)+D31</f>
        <v>7140</v>
      </c>
      <c r="E33" s="17"/>
      <c r="F33" s="13"/>
    </row>
  </sheetData>
  <sheetProtection algorithmName="SHA-512" hashValue="duvAw1AE2bRJjF8MQAL3BV0gFMRw7mE3SdaeKEUFIABgoGqGaqOGgDHNyH+CDYpmHpCmNXUUXlCeP9+DU8H00A==" saltValue="aMu9966Whoup3vdGfGZ4vw==" spinCount="100000" sheet="1" selectLockedCells="1"/>
  <mergeCells count="8">
    <mergeCell ref="C9:D9"/>
    <mergeCell ref="B24:D26"/>
    <mergeCell ref="B20:C20"/>
    <mergeCell ref="B22:C22"/>
    <mergeCell ref="B21:C21"/>
    <mergeCell ref="B17:C17"/>
    <mergeCell ref="B18:C18"/>
    <mergeCell ref="B19:C19"/>
  </mergeCells>
  <phoneticPr fontId="7" type="noConversion"/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te a new document." ma:contentTypeScope="" ma:versionID="59971bfccaea9a63f4298d88b8d3c9b7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57ee9ec4720868e44d291831839e0899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5b5c50-6878-419c-aaee-f57d1b61cb07">
      <Terms xmlns="http://schemas.microsoft.com/office/infopath/2007/PartnerControls"/>
    </lcf76f155ced4ddcb4097134ff3c332f>
    <TaxCatchAll xmlns="c4d65d83-e6de-4071-ac96-3b9ea9015942" xsi:nil="true"/>
  </documentManagement>
</p:properties>
</file>

<file path=customXml/itemProps1.xml><?xml version="1.0" encoding="utf-8"?>
<ds:datastoreItem xmlns:ds="http://schemas.openxmlformats.org/officeDocument/2006/customXml" ds:itemID="{4CD99B19-38C3-4AEE-8114-E4AAFA164C41}"/>
</file>

<file path=customXml/itemProps2.xml><?xml version="1.0" encoding="utf-8"?>
<ds:datastoreItem xmlns:ds="http://schemas.openxmlformats.org/officeDocument/2006/customXml" ds:itemID="{AE465E2D-0B8D-487C-9E2A-192219264D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87CD65-9508-4A0C-91AB-EBF8F7BF496C}">
  <ds:schemaRefs>
    <ds:schemaRef ds:uri="d05b5c50-6878-419c-aaee-f57d1b61cb07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d65d83-e6de-4071-ac96-3b9ea901594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PCAP-Oferta econ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Belén Hidalgo Garcia</dc:creator>
  <cp:lastModifiedBy>Ana Paredes Compan</cp:lastModifiedBy>
  <dcterms:created xsi:type="dcterms:W3CDTF">2025-03-31T06:26:07Z</dcterms:created>
  <dcterms:modified xsi:type="dcterms:W3CDTF">2025-08-27T11:13:11Z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