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7014_MEDWAVES\17014_MEDWAVES\01_ADMINISTRACIÓ\01_GESTIÓ PRESSUPOSTÀRIA\LICITACIONS\2025_SWITCHERS FUND (ARC-2025-258)\ANNEXOS\"/>
    </mc:Choice>
  </mc:AlternateContent>
  <workbookProtection lockStructure="1"/>
  <bookViews>
    <workbookView xWindow="0" yWindow="0" windowWidth="19200" windowHeight="705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6" i="1"/>
  <c r="C25" i="1"/>
  <c r="C24" i="1"/>
  <c r="C23" i="1"/>
  <c r="C21" i="1"/>
  <c r="C20" i="1"/>
  <c r="C19" i="1"/>
  <c r="C17" i="1"/>
  <c r="C16" i="1"/>
  <c r="C15" i="1"/>
  <c r="B26" i="1"/>
  <c r="B25" i="1"/>
  <c r="B24" i="1"/>
  <c r="B21" i="1"/>
  <c r="B20" i="1"/>
  <c r="B19" i="1"/>
  <c r="B17" i="1"/>
  <c r="B16" i="1"/>
  <c r="B15" i="1"/>
  <c r="B18" i="1" l="1"/>
  <c r="B13" i="1"/>
  <c r="C18" i="1"/>
  <c r="C13" i="1"/>
  <c r="C29" i="1" l="1"/>
  <c r="B29" i="1"/>
</calcChain>
</file>

<file path=xl/sharedStrings.xml><?xml version="1.0" encoding="utf-8"?>
<sst xmlns="http://schemas.openxmlformats.org/spreadsheetml/2006/main" count="30" uniqueCount="28">
  <si>
    <t>Oferta econòmica: LOT 3 -  Comunicació i serveis digitals per al SwitchersFund i l’Observatori</t>
  </si>
  <si>
    <t>DE:</t>
  </si>
  <si>
    <t>NOM DE L'EMPRESA:</t>
  </si>
  <si>
    <t>ADREÇA:</t>
  </si>
  <si>
    <t>PAIS:</t>
  </si>
  <si>
    <t>TEL:</t>
  </si>
  <si>
    <t>E-MAIL:</t>
  </si>
  <si>
    <t xml:space="preserve">NÚMERO D'IDENTIFICACIÓ FISCAL: </t>
  </si>
  <si>
    <t>Tasques</t>
  </si>
  <si>
    <t>Dedicació/Preu estimats (hores/preu sense IVA)</t>
  </si>
  <si>
    <t>Preu servei (€) SENSE IVA</t>
  </si>
  <si>
    <t>IMPORT (€) IVA</t>
  </si>
  <si>
    <t>Preu servei (€)  AMB IVA</t>
  </si>
  <si>
    <t xml:space="preserve">A. Actualització i manteniment web  </t>
  </si>
  <si>
    <t xml:space="preserve">Actualització del disseny web SwitchersFund  </t>
  </si>
  <si>
    <t xml:space="preserve">Borsa d’hores de manteniment web SwitchersFund  </t>
  </si>
  <si>
    <t xml:space="preserve">B. Creació pàgina web de l’Observatori    </t>
  </si>
  <si>
    <t>C. Gestió de xarxes socials i web</t>
  </si>
  <si>
    <t>Definir les estratègies de màrqueting i de comunicació per les xarxes socials</t>
  </si>
  <si>
    <t xml:space="preserve">Proporcionar imatge i vídeo atractius als comptes de xarxes socials    </t>
  </si>
  <si>
    <t>Actualització i publicació en les xarxes socials d'Instagram, Facebook, Twitter, inclòs campanyes de pagament (hores)</t>
  </si>
  <si>
    <t>- hores</t>
  </si>
  <si>
    <t>- crèdit</t>
  </si>
  <si>
    <t xml:space="preserve">Elaborar un butlletí de l’Observatori un cop cada tres mesos  </t>
  </si>
  <si>
    <t xml:space="preserve">Seguiment d’indicadors de rendiment i elaboració d’un informe trimestral  </t>
  </si>
  <si>
    <t xml:space="preserve">Disseny gràfic: Elaboració i impressió de materials de comunicació (rollups, banners, publicacions, etc.)  </t>
  </si>
  <si>
    <r>
      <t>ANNEX 3.3 ARC-20</t>
    </r>
    <r>
      <rPr>
        <b/>
        <sz val="16"/>
        <rFont val="Calibri"/>
        <family val="2"/>
        <scheme val="minor"/>
      </rPr>
      <t>25-258</t>
    </r>
  </si>
  <si>
    <t>* Els imports calculats corresponen a un període d’execució de 6 mesos.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</si>
</sst>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8" fillId="0" borderId="0" xfId="0" applyFont="1"/>
    <xf numFmtId="0" fontId="3" fillId="0" borderId="0" xfId="1" applyFill="1"/>
    <xf numFmtId="0" fontId="5" fillId="3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5" fillId="3" borderId="0" xfId="2" applyFont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44" fontId="0" fillId="0" borderId="4" xfId="3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44" fontId="2" fillId="0" borderId="1" xfId="3" applyFont="1" applyBorder="1" applyAlignment="1">
      <alignment horizontal="right" vertical="center"/>
    </xf>
    <xf numFmtId="0" fontId="4" fillId="0" borderId="0" xfId="0" applyFont="1" applyAlignment="1">
      <alignment wrapText="1"/>
    </xf>
    <xf numFmtId="44" fontId="2" fillId="0" borderId="1" xfId="0" applyNumberFormat="1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9" fillId="0" borderId="1" xfId="0" quotePrefix="1" applyFont="1" applyBorder="1" applyAlignment="1">
      <alignment horizontal="left" vertical="center" indent="1"/>
    </xf>
    <xf numFmtId="0" fontId="2" fillId="0" borderId="1" xfId="0" applyFont="1" applyBorder="1"/>
    <xf numFmtId="0" fontId="7" fillId="0" borderId="0" xfId="0" applyFont="1" applyAlignment="1">
      <alignment vertical="center"/>
    </xf>
    <xf numFmtId="44" fontId="0" fillId="0" borderId="4" xfId="3" applyFont="1" applyBorder="1" applyAlignment="1">
      <alignment horizontal="right"/>
    </xf>
    <xf numFmtId="44" fontId="0" fillId="0" borderId="6" xfId="3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left" wrapText="1"/>
    </xf>
    <xf numFmtId="0" fontId="10" fillId="2" borderId="7" xfId="1" applyFont="1" applyBorder="1" applyAlignment="1">
      <alignment horizontal="left" wrapText="1"/>
    </xf>
    <xf numFmtId="0" fontId="10" fillId="2" borderId="3" xfId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3" borderId="2" xfId="2" applyFont="1" applyBorder="1" applyAlignment="1">
      <alignment horizontal="center" vertical="center" wrapText="1"/>
    </xf>
    <xf numFmtId="0" fontId="5" fillId="3" borderId="3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4" fontId="2" fillId="0" borderId="1" xfId="3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4">
    <cellStyle name="40% - Èmfasi2" xfId="2" builtinId="35"/>
    <cellStyle name="Èmfasi2" xfId="1" builtinId="3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2738435</xdr:colOff>
      <xdr:row>2</xdr:row>
      <xdr:rowOff>11114</xdr:rowOff>
    </xdr:from>
    <xdr:to>
      <xdr:col>5</xdr:col>
      <xdr:colOff>1281111</xdr:colOff>
      <xdr:row>9</xdr:row>
      <xdr:rowOff>23021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35873" y="1924052"/>
          <a:ext cx="5845176" cy="1289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PER: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Medwaves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Agència de Residus de Catalunya</a:t>
          </a:r>
          <a:endParaRPr lang="en-US" sz="1100" b="0" i="0" u="none" strike="noStrike">
            <a:solidFill>
              <a:schemeClr val="dk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Passeig Zona Franca, 107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08038 Barcelona, Spain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NIF: Q-5856373-E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="80" zoomScaleNormal="80" workbookViewId="0">
      <selection activeCell="I19" sqref="I19"/>
    </sheetView>
  </sheetViews>
  <sheetFormatPr defaultColWidth="8.7265625" defaultRowHeight="14.5" x14ac:dyDescent="0.35"/>
  <cols>
    <col min="1" max="1" width="45.81640625" customWidth="1"/>
    <col min="2" max="2" width="24.453125" customWidth="1"/>
    <col min="3" max="3" width="40.54296875" customWidth="1"/>
    <col min="4" max="4" width="51.453125" bestFit="1" customWidth="1"/>
    <col min="5" max="5" width="12.54296875" customWidth="1"/>
    <col min="6" max="6" width="18.453125" customWidth="1"/>
    <col min="7" max="7" width="23.81640625" customWidth="1"/>
    <col min="8" max="8" width="19.54296875" customWidth="1"/>
    <col min="9" max="9" width="64.1796875" customWidth="1"/>
  </cols>
  <sheetData>
    <row r="1" spans="1:8" s="4" customFormat="1" ht="30" customHeight="1" x14ac:dyDescent="0.5">
      <c r="A1" s="30" t="s">
        <v>26</v>
      </c>
      <c r="B1" s="30"/>
      <c r="C1" s="30"/>
      <c r="D1" s="30"/>
      <c r="E1" s="30"/>
      <c r="F1" s="30"/>
      <c r="G1" s="22"/>
      <c r="H1" s="22"/>
    </row>
    <row r="2" spans="1:8" ht="120.75" customHeight="1" x14ac:dyDescent="0.35">
      <c r="A2" s="41" t="s">
        <v>0</v>
      </c>
      <c r="B2" s="41"/>
      <c r="C2" s="41"/>
      <c r="D2" s="41"/>
      <c r="E2" s="41"/>
      <c r="F2" s="41"/>
      <c r="G2" s="19"/>
      <c r="H2" s="19"/>
    </row>
    <row r="3" spans="1:8" x14ac:dyDescent="0.35">
      <c r="A3" s="3" t="s">
        <v>1</v>
      </c>
      <c r="B3" s="2"/>
      <c r="C3" s="2"/>
      <c r="D3" s="2"/>
    </row>
    <row r="4" spans="1:8" x14ac:dyDescent="0.35">
      <c r="A4" s="3" t="s">
        <v>2</v>
      </c>
      <c r="B4" s="2"/>
      <c r="C4" s="2"/>
      <c r="D4" s="2"/>
    </row>
    <row r="5" spans="1:8" x14ac:dyDescent="0.35">
      <c r="A5" s="3" t="s">
        <v>3</v>
      </c>
      <c r="B5" s="2"/>
      <c r="C5" s="2"/>
      <c r="D5" s="2"/>
    </row>
    <row r="6" spans="1:8" x14ac:dyDescent="0.35">
      <c r="A6" s="3" t="s">
        <v>4</v>
      </c>
      <c r="B6" s="2"/>
      <c r="C6" s="2"/>
      <c r="D6" s="2"/>
    </row>
    <row r="7" spans="1:8" x14ac:dyDescent="0.35">
      <c r="A7" s="3" t="s">
        <v>5</v>
      </c>
      <c r="B7" s="2"/>
      <c r="C7" s="2"/>
      <c r="D7" s="2"/>
    </row>
    <row r="8" spans="1:8" x14ac:dyDescent="0.35">
      <c r="A8" s="3" t="s">
        <v>6</v>
      </c>
      <c r="B8" s="2"/>
      <c r="C8" s="2"/>
      <c r="D8" s="2"/>
    </row>
    <row r="9" spans="1:8" x14ac:dyDescent="0.35">
      <c r="A9" s="3" t="s">
        <v>7</v>
      </c>
      <c r="B9" s="2"/>
      <c r="C9" s="2"/>
      <c r="D9" s="2"/>
    </row>
    <row r="10" spans="1:8" ht="35.25" customHeight="1" x14ac:dyDescent="0.35">
      <c r="A10" s="2"/>
      <c r="B10" s="2"/>
      <c r="C10" s="2"/>
      <c r="D10" s="2"/>
    </row>
    <row r="11" spans="1:8" ht="38.5" customHeight="1" x14ac:dyDescent="0.45">
      <c r="A11" s="31" t="s">
        <v>27</v>
      </c>
      <c r="B11" s="32"/>
      <c r="C11" s="32"/>
      <c r="D11" s="32"/>
      <c r="E11" s="32"/>
      <c r="F11" s="33"/>
      <c r="G11" s="5"/>
      <c r="H11" s="5"/>
    </row>
    <row r="12" spans="1:8" s="1" customFormat="1" ht="57" customHeight="1" x14ac:dyDescent="0.35">
      <c r="A12" s="6" t="s">
        <v>8</v>
      </c>
      <c r="B12" s="36" t="s">
        <v>9</v>
      </c>
      <c r="C12" s="37"/>
      <c r="D12" s="8" t="s">
        <v>10</v>
      </c>
      <c r="E12" s="8" t="s">
        <v>11</v>
      </c>
      <c r="F12" s="8" t="s">
        <v>12</v>
      </c>
    </row>
    <row r="13" spans="1:8" ht="33.75" customHeight="1" x14ac:dyDescent="0.35">
      <c r="A13" s="34" t="s">
        <v>13</v>
      </c>
      <c r="B13" s="38">
        <f>+SUM(B15:B16)</f>
        <v>140</v>
      </c>
      <c r="C13" s="39">
        <f>+SUM(C15:C16)</f>
        <v>4200</v>
      </c>
      <c r="D13" s="40"/>
      <c r="E13" s="40"/>
      <c r="F13" s="40"/>
    </row>
    <row r="14" spans="1:8" ht="33.75" customHeight="1" x14ac:dyDescent="0.35">
      <c r="A14" s="35"/>
      <c r="B14" s="38"/>
      <c r="C14" s="39"/>
      <c r="D14" s="40"/>
      <c r="E14" s="40"/>
      <c r="F14" s="40"/>
    </row>
    <row r="15" spans="1:8" ht="33.75" customHeight="1" x14ac:dyDescent="0.35">
      <c r="A15" s="10" t="s">
        <v>14</v>
      </c>
      <c r="B15" s="9">
        <f>190/2</f>
        <v>95</v>
      </c>
      <c r="C15" s="13">
        <f>5700/2</f>
        <v>2850</v>
      </c>
      <c r="D15" s="27"/>
      <c r="E15" s="27"/>
      <c r="F15" s="27"/>
    </row>
    <row r="16" spans="1:8" ht="36.65" customHeight="1" x14ac:dyDescent="0.35">
      <c r="A16" s="10" t="s">
        <v>15</v>
      </c>
      <c r="B16" s="9">
        <f>90/2</f>
        <v>45</v>
      </c>
      <c r="C16" s="13">
        <f>2700/2</f>
        <v>1350</v>
      </c>
      <c r="D16" s="28"/>
      <c r="E16" s="28"/>
      <c r="F16" s="28"/>
    </row>
    <row r="17" spans="1:8" ht="36.65" customHeight="1" x14ac:dyDescent="0.35">
      <c r="A17" s="14" t="s">
        <v>16</v>
      </c>
      <c r="B17" s="15">
        <f>73/2</f>
        <v>36.5</v>
      </c>
      <c r="C17" s="16">
        <f>2190/2</f>
        <v>1095</v>
      </c>
      <c r="D17" s="12"/>
      <c r="E17" s="12"/>
      <c r="F17" s="12"/>
    </row>
    <row r="18" spans="1:8" x14ac:dyDescent="0.35">
      <c r="A18" s="14" t="s">
        <v>17</v>
      </c>
      <c r="B18" s="15">
        <f>+SUM(B19:B28)</f>
        <v>193.5</v>
      </c>
      <c r="C18" s="16">
        <f>+SUM(C19:C28)</f>
        <v>6555</v>
      </c>
      <c r="D18" s="9"/>
      <c r="E18" s="9"/>
      <c r="F18" s="9"/>
      <c r="G18" s="2"/>
      <c r="H18" s="2"/>
    </row>
    <row r="19" spans="1:8" ht="46" customHeight="1" x14ac:dyDescent="0.35">
      <c r="A19" s="10" t="s">
        <v>18</v>
      </c>
      <c r="B19" s="9">
        <f>45/2</f>
        <v>22.5</v>
      </c>
      <c r="C19" s="13">
        <f>1350/2</f>
        <v>675</v>
      </c>
      <c r="D19" s="27"/>
      <c r="E19" s="27"/>
      <c r="F19" s="27"/>
      <c r="G19" s="2"/>
      <c r="H19" s="2"/>
    </row>
    <row r="20" spans="1:8" ht="37" customHeight="1" x14ac:dyDescent="0.35">
      <c r="A20" s="11" t="s">
        <v>19</v>
      </c>
      <c r="B20" s="9">
        <f>55/2</f>
        <v>27.5</v>
      </c>
      <c r="C20" s="13">
        <f>1650/2</f>
        <v>825</v>
      </c>
      <c r="D20" s="28"/>
      <c r="E20" s="28"/>
      <c r="F20" s="28"/>
      <c r="G20" s="2"/>
      <c r="H20" s="2"/>
    </row>
    <row r="21" spans="1:8" ht="46" customHeight="1" x14ac:dyDescent="0.35">
      <c r="A21" s="7" t="s">
        <v>20</v>
      </c>
      <c r="B21" s="25">
        <f>185/2</f>
        <v>92.5</v>
      </c>
      <c r="C21" s="23">
        <f>5550/2</f>
        <v>2775</v>
      </c>
      <c r="D21" s="28"/>
      <c r="E21" s="28"/>
      <c r="F21" s="28"/>
      <c r="G21" s="2"/>
      <c r="H21" s="2"/>
    </row>
    <row r="22" spans="1:8" x14ac:dyDescent="0.35">
      <c r="A22" s="20" t="s">
        <v>21</v>
      </c>
      <c r="B22" s="26"/>
      <c r="C22" s="24"/>
      <c r="D22" s="28"/>
      <c r="E22" s="28"/>
      <c r="F22" s="28"/>
      <c r="G22" s="2"/>
      <c r="H22" s="2"/>
    </row>
    <row r="23" spans="1:8" x14ac:dyDescent="0.35">
      <c r="A23" s="20" t="s">
        <v>22</v>
      </c>
      <c r="B23" s="9"/>
      <c r="C23" s="13">
        <f>1000/2</f>
        <v>500</v>
      </c>
      <c r="D23" s="28"/>
      <c r="E23" s="28"/>
      <c r="F23" s="28"/>
      <c r="G23" s="2"/>
      <c r="H23" s="2"/>
    </row>
    <row r="24" spans="1:8" ht="46" customHeight="1" x14ac:dyDescent="0.35">
      <c r="A24" s="7" t="s">
        <v>23</v>
      </c>
      <c r="B24" s="9">
        <f>30/2</f>
        <v>15</v>
      </c>
      <c r="C24" s="13">
        <f>900/2</f>
        <v>450</v>
      </c>
      <c r="D24" s="28"/>
      <c r="E24" s="28"/>
      <c r="F24" s="28"/>
      <c r="G24" s="2"/>
      <c r="H24" s="2"/>
    </row>
    <row r="25" spans="1:8" ht="46" customHeight="1" x14ac:dyDescent="0.35">
      <c r="A25" s="7" t="s">
        <v>24</v>
      </c>
      <c r="B25" s="9">
        <f>35/2</f>
        <v>17.5</v>
      </c>
      <c r="C25" s="13">
        <f>1050/2</f>
        <v>525</v>
      </c>
      <c r="D25" s="28"/>
      <c r="E25" s="28"/>
      <c r="F25" s="28"/>
      <c r="G25" s="2"/>
      <c r="H25" s="2"/>
    </row>
    <row r="26" spans="1:8" ht="46" customHeight="1" x14ac:dyDescent="0.35">
      <c r="A26" s="7" t="s">
        <v>25</v>
      </c>
      <c r="B26" s="25">
        <f>37/2</f>
        <v>18.5</v>
      </c>
      <c r="C26" s="23">
        <f>1110/2</f>
        <v>555</v>
      </c>
      <c r="D26" s="28"/>
      <c r="E26" s="28"/>
      <c r="F26" s="28"/>
      <c r="G26" s="2"/>
      <c r="H26" s="2"/>
    </row>
    <row r="27" spans="1:8" x14ac:dyDescent="0.35">
      <c r="A27" s="20" t="s">
        <v>21</v>
      </c>
      <c r="B27" s="26"/>
      <c r="C27" s="24"/>
      <c r="D27" s="28"/>
      <c r="E27" s="28"/>
      <c r="F27" s="28"/>
      <c r="G27" s="2"/>
      <c r="H27" s="2"/>
    </row>
    <row r="28" spans="1:8" x14ac:dyDescent="0.35">
      <c r="A28" s="20" t="s">
        <v>22</v>
      </c>
      <c r="B28" s="9"/>
      <c r="C28" s="13">
        <f>500/2</f>
        <v>250</v>
      </c>
      <c r="D28" s="29"/>
      <c r="E28" s="29"/>
      <c r="F28" s="29"/>
      <c r="G28" s="2"/>
      <c r="H28" s="2"/>
    </row>
    <row r="29" spans="1:8" ht="32.25" customHeight="1" x14ac:dyDescent="0.35">
      <c r="A29" s="17"/>
      <c r="B29" s="21">
        <f>+B13+B17+B18</f>
        <v>370</v>
      </c>
      <c r="C29" s="18">
        <f>+C13+C17+C18</f>
        <v>11850</v>
      </c>
      <c r="D29" s="17"/>
    </row>
  </sheetData>
  <sheetProtection selectLockedCells="1"/>
  <mergeCells count="20">
    <mergeCell ref="A2:F2"/>
    <mergeCell ref="D19:D28"/>
    <mergeCell ref="E15:E16"/>
    <mergeCell ref="B26:B27"/>
    <mergeCell ref="C26:C27"/>
    <mergeCell ref="B21:B22"/>
    <mergeCell ref="C21:C22"/>
    <mergeCell ref="E19:E28"/>
    <mergeCell ref="A1:F1"/>
    <mergeCell ref="F19:F28"/>
    <mergeCell ref="A11:F11"/>
    <mergeCell ref="F15:F16"/>
    <mergeCell ref="D15:D16"/>
    <mergeCell ref="A13:A14"/>
    <mergeCell ref="B12:C12"/>
    <mergeCell ref="B13:B14"/>
    <mergeCell ref="C13:C14"/>
    <mergeCell ref="D13:D14"/>
    <mergeCell ref="E13:E14"/>
    <mergeCell ref="F13:F14"/>
  </mergeCells>
  <pageMargins left="0.7" right="0.7" top="0.75" bottom="0.75" header="0.3" footer="0.3"/>
  <pageSetup paperSize="9" scale="6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577BB1EF04940B6A9C5EB9AC6EF92" ma:contentTypeVersion="23" ma:contentTypeDescription="Create a new document." ma:contentTypeScope="" ma:versionID="84e49250ce8dc52938921a3d99c6fa69">
  <xsd:schema xmlns:xsd="http://www.w3.org/2001/XMLSchema" xmlns:xs="http://www.w3.org/2001/XMLSchema" xmlns:p="http://schemas.microsoft.com/office/2006/metadata/properties" xmlns:ns2="4ccc4ad9-ed04-4329-85ab-77d06dfb1cec" xmlns:ns3="19667b75-bca6-426d-8f1b-c89634baa8ce" targetNamespace="http://schemas.microsoft.com/office/2006/metadata/properties" ma:root="true" ma:fieldsID="f05df868ca2b75be8e18173af628a61f" ns2:_="" ns3:_="">
    <xsd:import namespace="4ccc4ad9-ed04-4329-85ab-77d06dfb1cec"/>
    <xsd:import namespace="19667b75-bca6-426d-8f1b-c89634baa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SelectedPICSforS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c4ad9-ed04-4329-85ab-77d06dfb1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lectedPICSforSM" ma:index="26" nillable="true" ma:displayName="Selected PICS for SM" ma:default="1" ma:format="Dropdown" ma:internalName="SelectedPICSforSM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67b75-bca6-426d-8f1b-c89634baa8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164d44d-95fa-4c3f-ac4e-67612bdc0f3d}" ma:internalName="TaxCatchAll" ma:showField="CatchAllData" ma:web="19667b75-bca6-426d-8f1b-c89634baa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667b75-bca6-426d-8f1b-c89634baa8ce" xsi:nil="true"/>
    <lcf76f155ced4ddcb4097134ff3c332f xmlns="4ccc4ad9-ed04-4329-85ab-77d06dfb1cec">
      <Terms xmlns="http://schemas.microsoft.com/office/infopath/2007/PartnerControls"/>
    </lcf76f155ced4ddcb4097134ff3c332f>
    <SelectedPICSforSM xmlns="4ccc4ad9-ed04-4329-85ab-77d06dfb1cec">true</SelectedPICSforSM>
  </documentManagement>
</p:properties>
</file>

<file path=customXml/itemProps1.xml><?xml version="1.0" encoding="utf-8"?>
<ds:datastoreItem xmlns:ds="http://schemas.openxmlformats.org/officeDocument/2006/customXml" ds:itemID="{8EA89A30-ABCC-4E8D-A5D5-1E92C230C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c4ad9-ed04-4329-85ab-77d06dfb1cec"/>
    <ds:schemaRef ds:uri="19667b75-bca6-426d-8f1b-c89634ba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37A5A9-B607-4913-8FA3-D61B060D6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6207D4-F69F-40D6-B1C1-0648A26580B5}">
  <ds:schemaRefs>
    <ds:schemaRef ds:uri="http://schemas.microsoft.com/office/2006/metadata/properties"/>
    <ds:schemaRef ds:uri="http://schemas.microsoft.com/office/infopath/2007/PartnerControls"/>
    <ds:schemaRef ds:uri="19667b75-bca6-426d-8f1b-c89634baa8ce"/>
    <ds:schemaRef ds:uri="4ccc4ad9-ed04-4329-85ab-77d06dfb1c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Fernandez Bautista, Pedro</dc:creator>
  <cp:keywords/>
  <dc:description/>
  <cp:lastModifiedBy>Villalba Morales, Cristina</cp:lastModifiedBy>
  <cp:revision/>
  <dcterms:created xsi:type="dcterms:W3CDTF">2020-10-01T09:20:23Z</dcterms:created>
  <dcterms:modified xsi:type="dcterms:W3CDTF">2025-09-08T07:29:40Z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0x0101003C1577BB1EF04940B6A9C5EB9AC6EF92</vt:lpwstr>
  </property>
  <property fmtid="{D5CDD505-2E9C-101B-9397-08002B2CF9AE}" pid="3" name="MediaServiceImageTags">
    <vt:lpwstr/>
  </property>
</Properties>
</file>