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ajuntamentabreracat-my.sharepoint.com/personal/rinconcc_abrera_cat/Documents/Escritorio/Carlos/1 Proyectos y memorias/2025/2138-2025 Projecte d'instal·lació d'una nova coberta al Pavelló esportiu municipal/2 Presupuesto/"/>
    </mc:Choice>
  </mc:AlternateContent>
  <xr:revisionPtr revIDLastSave="15" documentId="11_AD4D2F04E46CFB4ACB3E209D8D56C53E683EDF18" xr6:coauthVersionLast="47" xr6:coauthVersionMax="47" xr10:uidLastSave="{73AF4F72-A072-44B5-B357-1DE469B69858}"/>
  <bookViews>
    <workbookView xWindow="-28920" yWindow="1020" windowWidth="29040" windowHeight="15840" xr2:uid="{00000000-000D-0000-FFFF-FFFF00000000}"/>
  </bookViews>
  <sheets>
    <sheet name="T-PRES" sheetId="1" r:id="rId1"/>
    <sheet name="T-APU" sheetId="3" r:id="rId2"/>
    <sheet name="T-SMP" sheetId="4" r:id="rId3"/>
    <sheet name="T-DIM"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7" i="3" l="1"/>
  <c r="K545" i="3"/>
  <c r="K549" i="3" s="1"/>
  <c r="J544" i="3"/>
  <c r="J543" i="3"/>
  <c r="K548" i="3" s="1"/>
  <c r="K550" i="3" s="1"/>
  <c r="K541" i="3" s="1"/>
  <c r="J536" i="3"/>
  <c r="K538" i="3" s="1"/>
  <c r="K539" i="3" s="1"/>
  <c r="K534" i="3" s="1"/>
  <c r="K528" i="3"/>
  <c r="J527" i="3"/>
  <c r="J524" i="3"/>
  <c r="J523" i="3"/>
  <c r="K525" i="3" s="1"/>
  <c r="J530" i="3" s="1"/>
  <c r="J514" i="3"/>
  <c r="K515" i="3" s="1"/>
  <c r="J511" i="3"/>
  <c r="J510" i="3"/>
  <c r="K512" i="3" s="1"/>
  <c r="J517" i="3" s="1"/>
  <c r="J501" i="3"/>
  <c r="K502" i="3" s="1"/>
  <c r="K499" i="3"/>
  <c r="J504" i="3" s="1"/>
  <c r="K505" i="3" s="1"/>
  <c r="K506" i="3" s="1"/>
  <c r="K495" i="3" s="1"/>
  <c r="J498" i="3"/>
  <c r="J497" i="3"/>
  <c r="J488" i="3"/>
  <c r="K489" i="3" s="1"/>
  <c r="J485" i="3"/>
  <c r="J484" i="3"/>
  <c r="J475" i="3"/>
  <c r="J474" i="3"/>
  <c r="J473" i="3"/>
  <c r="K476" i="3" s="1"/>
  <c r="K471" i="3"/>
  <c r="J478" i="3" s="1"/>
  <c r="J470" i="3"/>
  <c r="J469" i="3"/>
  <c r="K479" i="3" s="1"/>
  <c r="K480" i="3" s="1"/>
  <c r="K467" i="3" s="1"/>
  <c r="J460" i="3"/>
  <c r="J457" i="3"/>
  <c r="K458" i="3" s="1"/>
  <c r="J463" i="3" s="1"/>
  <c r="J448" i="3"/>
  <c r="K449" i="3" s="1"/>
  <c r="J447" i="3"/>
  <c r="J446" i="3"/>
  <c r="J443" i="3"/>
  <c r="J442" i="3"/>
  <c r="K444" i="3" s="1"/>
  <c r="J451" i="3" s="1"/>
  <c r="J433" i="3"/>
  <c r="J432" i="3"/>
  <c r="K434" i="3" s="1"/>
  <c r="J429" i="3"/>
  <c r="J428" i="3"/>
  <c r="K430" i="3" s="1"/>
  <c r="J436" i="3" s="1"/>
  <c r="K437" i="3" s="1"/>
  <c r="K438" i="3" s="1"/>
  <c r="K426" i="3" s="1"/>
  <c r="J419" i="3"/>
  <c r="J418" i="3"/>
  <c r="J417" i="3"/>
  <c r="J416" i="3"/>
  <c r="K420" i="3" s="1"/>
  <c r="J415" i="3"/>
  <c r="J414" i="3"/>
  <c r="J411" i="3"/>
  <c r="J410" i="3"/>
  <c r="K402" i="3"/>
  <c r="J401" i="3"/>
  <c r="K399" i="3"/>
  <c r="J404" i="3" s="1"/>
  <c r="K405" i="3" s="1"/>
  <c r="K406" i="3" s="1"/>
  <c r="K395" i="3" s="1"/>
  <c r="J398" i="3"/>
  <c r="J397" i="3"/>
  <c r="J388" i="3"/>
  <c r="J387" i="3"/>
  <c r="J378" i="3"/>
  <c r="K379" i="3" s="1"/>
  <c r="J381" i="3" s="1"/>
  <c r="K382" i="3" s="1"/>
  <c r="K383" i="3" s="1"/>
  <c r="K376" i="3" s="1"/>
  <c r="K370" i="3"/>
  <c r="J369" i="3"/>
  <c r="J368" i="3"/>
  <c r="J367" i="3"/>
  <c r="K365" i="3"/>
  <c r="J372" i="3" s="1"/>
  <c r="J364" i="3"/>
  <c r="J363" i="3"/>
  <c r="J354" i="3"/>
  <c r="J345" i="3"/>
  <c r="J344" i="3"/>
  <c r="J343" i="3"/>
  <c r="K346" i="3" s="1"/>
  <c r="J340" i="3"/>
  <c r="J339" i="3"/>
  <c r="K341" i="3" s="1"/>
  <c r="J348" i="3" s="1"/>
  <c r="J330" i="3"/>
  <c r="J329" i="3"/>
  <c r="J328" i="3"/>
  <c r="K331" i="3" s="1"/>
  <c r="K326" i="3"/>
  <c r="J333" i="3" s="1"/>
  <c r="J325" i="3"/>
  <c r="J324" i="3"/>
  <c r="K334" i="3" s="1"/>
  <c r="K335" i="3" s="1"/>
  <c r="K322" i="3" s="1"/>
  <c r="J315" i="3"/>
  <c r="K316" i="3" s="1"/>
  <c r="J314" i="3"/>
  <c r="J313" i="3"/>
  <c r="J310" i="3"/>
  <c r="J309" i="3"/>
  <c r="K311" i="3" s="1"/>
  <c r="J318" i="3" s="1"/>
  <c r="K301" i="3"/>
  <c r="J300" i="3"/>
  <c r="K298" i="3"/>
  <c r="J303" i="3" s="1"/>
  <c r="K304" i="3" s="1"/>
  <c r="K305" i="3" s="1"/>
  <c r="K294" i="3" s="1"/>
  <c r="J297" i="3"/>
  <c r="J296" i="3"/>
  <c r="J287" i="3"/>
  <c r="J286" i="3"/>
  <c r="K288" i="3" s="1"/>
  <c r="J283" i="3"/>
  <c r="J282" i="3"/>
  <c r="J273" i="3"/>
  <c r="J272" i="3"/>
  <c r="K264" i="3"/>
  <c r="J263" i="3"/>
  <c r="J260" i="3"/>
  <c r="J259" i="3"/>
  <c r="K251" i="3"/>
  <c r="J250" i="3"/>
  <c r="J247" i="3"/>
  <c r="K248" i="3" s="1"/>
  <c r="J253" i="3" s="1"/>
  <c r="J246" i="3"/>
  <c r="J237" i="3"/>
  <c r="K235" i="3"/>
  <c r="J240" i="3" s="1"/>
  <c r="J234" i="3"/>
  <c r="J233" i="3"/>
  <c r="J224" i="3"/>
  <c r="K225" i="3" s="1"/>
  <c r="J221" i="3"/>
  <c r="J220" i="3"/>
  <c r="K222" i="3" s="1"/>
  <c r="J227" i="3" s="1"/>
  <c r="K212" i="3"/>
  <c r="J211" i="3"/>
  <c r="J208" i="3"/>
  <c r="J207" i="3"/>
  <c r="K209" i="3" s="1"/>
  <c r="J214" i="3" s="1"/>
  <c r="J198" i="3"/>
  <c r="K199" i="3" s="1"/>
  <c r="J195" i="3"/>
  <c r="J194" i="3"/>
  <c r="J193" i="3"/>
  <c r="K196" i="3" s="1"/>
  <c r="J190" i="3"/>
  <c r="K191" i="3" s="1"/>
  <c r="J201" i="3" s="1"/>
  <c r="J189" i="3"/>
  <c r="J180" i="3"/>
  <c r="J179" i="3"/>
  <c r="K177" i="3"/>
  <c r="J183" i="3" s="1"/>
  <c r="J176" i="3"/>
  <c r="J167" i="3"/>
  <c r="K168" i="3" s="1"/>
  <c r="J166" i="3"/>
  <c r="J163" i="3"/>
  <c r="K164" i="3" s="1"/>
  <c r="J170" i="3" s="1"/>
  <c r="K155" i="3"/>
  <c r="J154" i="3"/>
  <c r="J151" i="3"/>
  <c r="K152" i="3" s="1"/>
  <c r="J157" i="3" s="1"/>
  <c r="K143" i="3"/>
  <c r="J142" i="3"/>
  <c r="J141" i="3"/>
  <c r="J138" i="3"/>
  <c r="K139" i="3" s="1"/>
  <c r="J145" i="3" s="1"/>
  <c r="J132" i="3"/>
  <c r="K133" i="3" s="1"/>
  <c r="K134" i="3" s="1"/>
  <c r="K123" i="3" s="1"/>
  <c r="J129" i="3"/>
  <c r="J128" i="3"/>
  <c r="K130" i="3" s="1"/>
  <c r="K126" i="3"/>
  <c r="J125" i="3"/>
  <c r="J116" i="3"/>
  <c r="J115" i="3"/>
  <c r="K117" i="3" s="1"/>
  <c r="J112" i="3"/>
  <c r="J111" i="3"/>
  <c r="K113" i="3" s="1"/>
  <c r="J119" i="3" s="1"/>
  <c r="K120" i="3" s="1"/>
  <c r="K121" i="3" s="1"/>
  <c r="K109" i="3" s="1"/>
  <c r="K103" i="3"/>
  <c r="J102" i="3"/>
  <c r="J101" i="3"/>
  <c r="J98" i="3"/>
  <c r="K99" i="3" s="1"/>
  <c r="J105" i="3" s="1"/>
  <c r="J97" i="3"/>
  <c r="K106" i="3" s="1"/>
  <c r="K107" i="3" s="1"/>
  <c r="K95" i="3" s="1"/>
  <c r="J88" i="3"/>
  <c r="K86" i="3"/>
  <c r="J91" i="3" s="1"/>
  <c r="J85" i="3"/>
  <c r="J76" i="3"/>
  <c r="K68" i="3"/>
  <c r="J70" i="3" s="1"/>
  <c r="J67" i="3"/>
  <c r="J58" i="3"/>
  <c r="J57" i="3"/>
  <c r="J56" i="3"/>
  <c r="K59" i="3" s="1"/>
  <c r="J53" i="3"/>
  <c r="J52" i="3"/>
  <c r="K54" i="3" s="1"/>
  <c r="J61" i="3" s="1"/>
  <c r="K46" i="3"/>
  <c r="J45" i="3"/>
  <c r="J42" i="3"/>
  <c r="J41" i="3"/>
  <c r="K47" i="3" s="1"/>
  <c r="K48" i="3" s="1"/>
  <c r="K39" i="3" s="1"/>
  <c r="K35" i="3"/>
  <c r="J34" i="3"/>
  <c r="K36" i="3" s="1"/>
  <c r="K37" i="3" s="1"/>
  <c r="K32" i="3" s="1"/>
  <c r="K29" i="3"/>
  <c r="K30" i="3" s="1"/>
  <c r="K22" i="3" s="1"/>
  <c r="J27" i="3"/>
  <c r="K28" i="3" s="1"/>
  <c r="J24" i="3"/>
  <c r="K25" i="3" s="1"/>
  <c r="K19" i="3"/>
  <c r="K20" i="3" s="1"/>
  <c r="K11" i="3" s="1"/>
  <c r="K18" i="3"/>
  <c r="J17" i="3"/>
  <c r="J14" i="3"/>
  <c r="J13" i="3"/>
  <c r="K15" i="3" s="1"/>
  <c r="H49" i="1"/>
  <c r="H50" i="1" s="1"/>
  <c r="H43" i="1"/>
  <c r="H42" i="1"/>
  <c r="H44" i="1" s="1"/>
  <c r="H36" i="1"/>
  <c r="H35" i="1"/>
  <c r="H34" i="1"/>
  <c r="H33" i="1"/>
  <c r="H32" i="1"/>
  <c r="H31" i="1"/>
  <c r="H30" i="1"/>
  <c r="H29" i="1"/>
  <c r="H37" i="1" s="1"/>
  <c r="H23" i="1"/>
  <c r="H24" i="1" s="1"/>
  <c r="H22" i="1"/>
  <c r="H16" i="1"/>
  <c r="H15" i="1"/>
  <c r="H14" i="1"/>
  <c r="H13" i="1"/>
  <c r="H17" i="1" s="1"/>
  <c r="H52" i="1" s="1"/>
  <c r="K254" i="3" l="1"/>
  <c r="K255" i="3" s="1"/>
  <c r="K244" i="3" s="1"/>
  <c r="K92" i="3"/>
  <c r="K93" i="3" s="1"/>
  <c r="K83" i="3" s="1"/>
  <c r="K291" i="3"/>
  <c r="K292" i="3" s="1"/>
  <c r="K280" i="3" s="1"/>
  <c r="K267" i="3"/>
  <c r="K268" i="3" s="1"/>
  <c r="K257" i="3" s="1"/>
  <c r="K373" i="3"/>
  <c r="K374" i="3" s="1"/>
  <c r="K361" i="3" s="1"/>
  <c r="K392" i="3"/>
  <c r="K393" i="3" s="1"/>
  <c r="K385" i="3" s="1"/>
  <c r="K518" i="3"/>
  <c r="K519" i="3" s="1"/>
  <c r="K508" i="3" s="1"/>
  <c r="K241" i="3"/>
  <c r="K242" i="3" s="1"/>
  <c r="K231" i="3" s="1"/>
  <c r="K71" i="3"/>
  <c r="K72" i="3" s="1"/>
  <c r="K65" i="3" s="1"/>
  <c r="K184" i="3"/>
  <c r="K185" i="3" s="1"/>
  <c r="K174" i="3" s="1"/>
  <c r="K464" i="3"/>
  <c r="K465" i="3" s="1"/>
  <c r="K455" i="3" s="1"/>
  <c r="K62" i="3"/>
  <c r="K63" i="3" s="1"/>
  <c r="K50" i="3" s="1"/>
  <c r="K202" i="3"/>
  <c r="K203" i="3" s="1"/>
  <c r="K187" i="3" s="1"/>
  <c r="K349" i="3"/>
  <c r="K350" i="3" s="1"/>
  <c r="K337" i="3" s="1"/>
  <c r="K43" i="3"/>
  <c r="K77" i="3"/>
  <c r="J79" i="3" s="1"/>
  <c r="K80" i="3" s="1"/>
  <c r="K81" i="3" s="1"/>
  <c r="K74" i="3" s="1"/>
  <c r="K89" i="3"/>
  <c r="K146" i="3"/>
  <c r="K147" i="3" s="1"/>
  <c r="K136" i="3" s="1"/>
  <c r="K158" i="3"/>
  <c r="K159" i="3" s="1"/>
  <c r="K149" i="3" s="1"/>
  <c r="K181" i="3"/>
  <c r="K215" i="3"/>
  <c r="K216" i="3" s="1"/>
  <c r="K205" i="3" s="1"/>
  <c r="K238" i="3"/>
  <c r="K261" i="3"/>
  <c r="J266" i="3" s="1"/>
  <c r="K284" i="3"/>
  <c r="J290" i="3" s="1"/>
  <c r="K531" i="3"/>
  <c r="K532" i="3" s="1"/>
  <c r="K521" i="3" s="1"/>
  <c r="K461" i="3"/>
  <c r="K171" i="3"/>
  <c r="K172" i="3" s="1"/>
  <c r="K161" i="3" s="1"/>
  <c r="K228" i="3"/>
  <c r="K229" i="3" s="1"/>
  <c r="K218" i="3" s="1"/>
  <c r="K274" i="3"/>
  <c r="J276" i="3" s="1"/>
  <c r="K277" i="3" s="1"/>
  <c r="K278" i="3" s="1"/>
  <c r="K270" i="3" s="1"/>
  <c r="K319" i="3"/>
  <c r="K320" i="3" s="1"/>
  <c r="K307" i="3" s="1"/>
  <c r="K452" i="3"/>
  <c r="K453" i="3" s="1"/>
  <c r="K440" i="3" s="1"/>
  <c r="K486" i="3"/>
  <c r="J491" i="3" s="1"/>
  <c r="K492" i="3" s="1"/>
  <c r="K493" i="3" s="1"/>
  <c r="K482" i="3" s="1"/>
  <c r="K355" i="3"/>
  <c r="J357" i="3" s="1"/>
  <c r="K358" i="3" s="1"/>
  <c r="K359" i="3" s="1"/>
  <c r="K352" i="3" s="1"/>
  <c r="K389" i="3"/>
  <c r="J391" i="3" s="1"/>
  <c r="K412" i="3"/>
  <c r="J422" i="3" s="1"/>
  <c r="K423" i="3" s="1"/>
  <c r="K424" i="3" s="1"/>
  <c r="K408" i="3" s="1"/>
  <c r="K537" i="3"/>
</calcChain>
</file>

<file path=xl/sharedStrings.xml><?xml version="1.0" encoding="utf-8"?>
<sst xmlns="http://schemas.openxmlformats.org/spreadsheetml/2006/main" count="1725" uniqueCount="363">
  <si>
    <t>PROYECTO BASICO Y DE EJECUCIÓN PARA LA SUSTITUCIÓN DE LA CUBIERTA DEL PAVELLÓN MUNICIPAL DE ABRERA</t>
  </si>
  <si>
    <t>PRESSUPOST</t>
  </si>
  <si>
    <t>Preu</t>
  </si>
  <si>
    <t>Amidament</t>
  </si>
  <si>
    <t>Import</t>
  </si>
  <si>
    <t>Obra</t>
  </si>
  <si>
    <t>01</t>
  </si>
  <si>
    <t>Pressupost2025011701</t>
  </si>
  <si>
    <t>Capítol</t>
  </si>
  <si>
    <t>TRABAJOS PREVIOS</t>
  </si>
  <si>
    <t>01.01</t>
  </si>
  <si>
    <t>P124-H9AF</t>
  </si>
  <si>
    <t>u</t>
  </si>
  <si>
    <t>Anulación de instalación interior eléctrica, a la salida de los cuadros eléctricos o de la acometida, para un suministro a baja tensión 200 kVA, como máximo. Desmontar i guardar pararayos, antena wifi y luminarias cubierta para su posterior recolocación.</t>
  </si>
  <si>
    <t>PB91-DXV6</t>
  </si>
  <si>
    <t>m2</t>
  </si>
  <si>
    <t xml:space="preserve">Cartel para información corporativa de lamas de aluminio anodizado, con acabado de pintura no reflectante, fijado al soporte.
Indicando ´´ No se debe perforar la albardilla de la cubierta´´ </t>
  </si>
  <si>
    <t>PB91-1DXV6</t>
  </si>
  <si>
    <t xml:space="preserve">Cartel para información corporativa de lamas de aluminio anodizado, con acabado de pintura no reflectante, fijado al soporte.
Indicando ´´ No se debe pisar la claraboya´´ </t>
  </si>
  <si>
    <t>P1517-EQFB</t>
  </si>
  <si>
    <t>m</t>
  </si>
  <si>
    <t>Protección colectiva vertical del perímetro de las fachadas contra caídas de personas u objetos, con soporte metálico tipo ménsula, de longitud 2,5 m, barra soporta redes horizontal, tornillo de anclaje al forjado, red de seguridad horizontal y con el desmontaje incluido</t>
  </si>
  <si>
    <t>TOTAL</t>
  </si>
  <si>
    <t>02</t>
  </si>
  <si>
    <t>DESMONTAJE</t>
  </si>
  <si>
    <t>01.02</t>
  </si>
  <si>
    <t>P214Q-4RPZ</t>
  </si>
  <si>
    <t>Arranque de cumbrera con medios manuales y carga manual de escombros sobre camión o contenedor
Incluido los equipos y medidas necesarias de seguridad y salud para realizar la actuación.</t>
  </si>
  <si>
    <t>P214Q-HJ3Q</t>
  </si>
  <si>
    <t>Desmontaje peto perimetral de placas conformadas de cubierta de plancha de acero con medios manuales y acopio para posterior aprovechamiento incluido maquinaria para bajar de cubierta.
Incluido los equipos y medidas necesarias de seguridad y salud para realizar la actuación</t>
  </si>
  <si>
    <t>03</t>
  </si>
  <si>
    <t>CUBIERTAS</t>
  </si>
  <si>
    <t>01.03</t>
  </si>
  <si>
    <t>P560-6RN1</t>
  </si>
  <si>
    <t>Suministro y montaje de lucernarios a base de policarbonato celular de 16 milímetros de espesor, con protección U.V. contra agentes solares, clasificación al fuego Bs1d0, malla simple torsión anclada a la chapa para evitar caídas, zócalo de acero galvanizado de 220 milímetros de altura, recubierto con aislamiento térmico para evitar condensaciones, e impermeabilizado con lamina TPO FLAGON EP/PR ENERGY PLUS incluidos los accesorios de montaje, portes y elevación a cubierta. O similar
Incluido los equipos y medidas necesarias de seguridad y salud para realizar la actuación</t>
  </si>
  <si>
    <t>P540-CUY7</t>
  </si>
  <si>
    <t>Suministro y montaje de cubierta tipo DECK, conjunto instalado por encima de la cubierta actual, conformada por un soporte a base de chapa grecada espesor en 0,60 mm. de 40 mm. de altura, color galvanizado, aislamiento térmico en planchas rígidas de polisocianurato (PIR)  ecubiertas ambas caras con film de aluminio gofrado, clasificación al fuego Bs2d0, y 30 milímetros de espesor, fijadas al soporte de chapa a
través de tornillería, membrana impermeabilización tipo TPO de 1,5 milímetros tipo FLAGON EP/PR ENERGY PLUS color blanco, fijada  mecánicamente y soldada mediante termofusión con aire caliente en los solapes, incluidos accesorios de montaje,
portes y medios de elevación a cubierta. O similar
Incluido los equipos y medidas necesarias de seguridad y salud para realizar la actuación</t>
  </si>
  <si>
    <t>P5ZJ2-HMKW</t>
  </si>
  <si>
    <t>canales, a base de realizar contrapendiente, nacida desde el peto conformada con chapa de soporte, aislamiento térmico e impermeabilización con membrana TPO FLAGON EP/PR ENERGY PLUS, instalación de 12 embocaduras de 160 mm de diámetro para desagüe de pluviales FLAGON PVC, soldada a la lámina con la ayuda de pistola de aire caliente Leister.
Incluido los equipos y medidas necesarias de seguridad y salud para realizar la actuación</t>
  </si>
  <si>
    <t>A5ZJ2-HMKW</t>
  </si>
  <si>
    <t>Suministro y montaje de remates de coronación instalados en el perímetro del cerramiento del muro de hormigón, fabricados en chapa prelacada de 0.6 mm de espesor color a determinar dentro de la carta de colores que ofrece el fabricante, incluido el desmontaje del actual, acarreo hasta el suelo y transporte a vertedero autorizado para su reciclaje, accesorios de montaje, portes y elevación a cubierta.
Incluido los equipos y medidas necesarias de seguridad y salud para realizar la actuación</t>
  </si>
  <si>
    <t>P540-23CUY</t>
  </si>
  <si>
    <t>Suministro y montaje de pasillos de mantenimiento con membrana TPO
reforzada con malla de poliéster de alta resistencia mecánica al punzonamiento acabado
con estructura antideslizante tipo FLAGON WALKWAY de 1,8 milímetros de espesor.
Incluido los equipos y medidas necesarias de seguridad y salud para realizar la actuación</t>
  </si>
  <si>
    <t>P5ZFA-H496</t>
  </si>
  <si>
    <t>Gárgola de goma termoplástica con tubo de salida de 100x100 mm cm2, y 425 mm de longitud, con, soldada bajo la impermeabilización incluido trabajos de perforación del muro</t>
  </si>
  <si>
    <t>P83EO-8S6G</t>
  </si>
  <si>
    <t>Suministro y montaje de trasdosado para el panel de hormigón, (Peto) con chapa prelacada de 0,5 mm de espesor color blanco Pirineo 1006, perfil de 30 mm, colocado en posición vertical desde los remates vierteaguas hasta el final del muro de hormigón, accesorios de montaje, portes y elevación a cubierta.
Incluido los equipos y medidas necesarias de seguridad y salud para realizar la actuación</t>
  </si>
  <si>
    <t>P530-52AJ</t>
  </si>
  <si>
    <t>Ayudas albañilería necesarias para realizar las actuaciones. A justificar durante la obra.</t>
  </si>
  <si>
    <t>04</t>
  </si>
  <si>
    <t>INSTALACIÓN ELÉCTRICA</t>
  </si>
  <si>
    <t>01.04</t>
  </si>
  <si>
    <t>PHA1-61UT</t>
  </si>
  <si>
    <t>Recolocar luminarias zona de aparcamiento colocada superficie exterior muro perimetral</t>
  </si>
  <si>
    <t>PM94-DJKD</t>
  </si>
  <si>
    <t>Reinstalar Pararrayos punta Franklin simple de acero inoxidable 1.4408 (AISI 316), con mástil de acero galvanizado de 6 m de altura, pieza de adaptación del dispositivo y elementos de fijación para soporte con placa base montado sobre cubierta</t>
  </si>
  <si>
    <t>05</t>
  </si>
  <si>
    <t>INSTALACIÓN TELECOMUNICACIONES</t>
  </si>
  <si>
    <t>01.05</t>
  </si>
  <si>
    <t>PG8L-HD2H</t>
  </si>
  <si>
    <t>Reinstalar antena wifi</t>
  </si>
  <si>
    <t xml:space="preserve">IMPORT TOTAL DEL PRESSUPOST : </t>
  </si>
  <si>
    <t>Justificació d'elements</t>
  </si>
  <si>
    <t>Nº</t>
  </si>
  <si>
    <t>Codi</t>
  </si>
  <si>
    <t>U.A.</t>
  </si>
  <si>
    <t>Descripció</t>
  </si>
  <si>
    <t>Descripció curta</t>
  </si>
  <si>
    <t>Partida d'obra</t>
  </si>
  <si>
    <t>A151A-45RG</t>
  </si>
  <si>
    <t>Instalación de Escalera vertical de seguridad con jaula . SVS0-264 o similiar</t>
  </si>
  <si>
    <t>Rend.:</t>
  </si>
  <si>
    <t>Barandilla prot.prefab.p/huecos ascensor,h=1m,fijada tornill.retac.jamba,desmont.inclu.</t>
  </si>
  <si>
    <t>Mà d'obra</t>
  </si>
  <si>
    <t>A0F-0015</t>
  </si>
  <si>
    <t>h</t>
  </si>
  <si>
    <t>Oficial 1a para seguridad y salud</t>
  </si>
  <si>
    <t>/R</t>
  </si>
  <si>
    <t>x</t>
  </si>
  <si>
    <t>=</t>
  </si>
  <si>
    <t>A0D-0009</t>
  </si>
  <si>
    <t>Peón para seguridad y salud</t>
  </si>
  <si>
    <t>Subtotal mà d'obra</t>
  </si>
  <si>
    <t>Material</t>
  </si>
  <si>
    <t>B1511-19LY</t>
  </si>
  <si>
    <t>Escalera vertical de seguridad con jaula y descansillo. SVS1-740 o similiar</t>
  </si>
  <si>
    <t>Subtotal material</t>
  </si>
  <si>
    <t>Cost directe</t>
  </si>
  <si>
    <t>Total</t>
  </si>
  <si>
    <t>P0P0-02VY</t>
  </si>
  <si>
    <t>Determinación del tiempo de inducción a la oxidación de una muestra de material plástico, según la norma UNE-EN 728</t>
  </si>
  <si>
    <t>Det.tiempo inducción oxidación 1muest.mat.plástico</t>
  </si>
  <si>
    <t>A01-FEPH</t>
  </si>
  <si>
    <t>Ayudante montador</t>
  </si>
  <si>
    <t>BV2N0-02VR</t>
  </si>
  <si>
    <t>P122-628J</t>
  </si>
  <si>
    <t>d</t>
  </si>
  <si>
    <t>Amortización diaria de plataforma elevadora telescópica articulada, autopropulsada con motor de gasoil, de 20 m de altura máxima de trabajo y 9,8 en horizontal, de 227 kg de carga útil, de dimensiones 700x245x245 cm en reposo y 10886 kg de peso, vacia, con cesta de dimensiones 150x75 cm</t>
  </si>
  <si>
    <t>Amort.día plataf.el. telesc.artic.,autopro.motor gasoil,h=20m,long.=9,8carg.227kg 700x245x245 cm,pes</t>
  </si>
  <si>
    <t>Maquinària</t>
  </si>
  <si>
    <t>CL40-00J3</t>
  </si>
  <si>
    <t>Plataforma elevadora telescópica articulada, autopropulsada con motor de gasoil de 20 m de altura máxima de trabajo y 9,8 en horizontal, de 227 kg de carga útil, de dimensiones 700x245x245 cm en reposo y 10886 kg de peso vacia, con cesta de dimensiones 150x75 cm</t>
  </si>
  <si>
    <t>Subtotal maquinària</t>
  </si>
  <si>
    <t>P151A-45RG</t>
  </si>
  <si>
    <t>Instalación de Escalera vertical de seguridad con cierre inferior para evitar el acceso a personas no
autorizadas. jaula y descansillo. SVS1-740 o similiar</t>
  </si>
  <si>
    <t>P151P-483G</t>
  </si>
  <si>
    <t>Protección colectiva horizontal de huecos con red para protecciones superficiales contra caídas, de hilo trenzado de poliamida no regenerada, de tenacidad alta, de 4 mm, 80x80 mm de paso de malla, cuerda perimetral de poliamida de 12 mm anudada a la red, fijada con fleje y tacos de expansión y con el desmontaje incluido</t>
  </si>
  <si>
    <t>Protección horiz.huecos,red prot.caíd,hilo trenz.,D=4mm,80x80mm,cuerda perim.poliam.,D=12mm,anud.red</t>
  </si>
  <si>
    <t>B151L-0M3G</t>
  </si>
  <si>
    <t>Red de hilo trenzado de poliamida no regenerada, de tenacidad alta, de 4 mm de D y 80x80 mm de paso de malla, con cuerda perimetral de poliamida de 12 mm anudada a la red, para 10 usos, para seguridad y salud</t>
  </si>
  <si>
    <t>B0DZ3-0F6H</t>
  </si>
  <si>
    <t>Fleje, para seguridad y salud</t>
  </si>
  <si>
    <t>B0AP-07J1</t>
  </si>
  <si>
    <t>Taco de acero de d 10 mm, con tornillo, arandela y tuerca, para seguridad y salud</t>
  </si>
  <si>
    <t>Despeses auxiliars</t>
  </si>
  <si>
    <t>%</t>
  </si>
  <si>
    <t>P214Q-4RPU</t>
  </si>
  <si>
    <t>Arranque de placas conformadas de cubierta con medios manuales y carga manual de escombros sobre camión o contenedor</t>
  </si>
  <si>
    <t>Arranque plac.conf.cubiert.,m.man.,carga manual</t>
  </si>
  <si>
    <t>A0D-0007</t>
  </si>
  <si>
    <t>Peón</t>
  </si>
  <si>
    <t>P214Q-4RQ1</t>
  </si>
  <si>
    <t>Arranque de canalón de recogida de aguas con medios manuales y carga manual de escombros sobre camión o contenedor</t>
  </si>
  <si>
    <t>Arranque canal.recog.aguas,m.man.,carga manual</t>
  </si>
  <si>
    <t>P5ZFA-1H496</t>
  </si>
  <si>
    <t>Gárgola goma termoplás.,tubo salida 100x100 mmcm2,long.=425mm,sold. bajo imperm.</t>
  </si>
  <si>
    <t>A0F-000T</t>
  </si>
  <si>
    <t>Oficial 1a albañil</t>
  </si>
  <si>
    <t>B5ZF3-H497</t>
  </si>
  <si>
    <t>Gárgola de goma termoplástica con tubo de salida de 100x100 mm, 425 mm de longitud para soldar la impermeabilización</t>
  </si>
  <si>
    <t>P89C-391C</t>
  </si>
  <si>
    <t>Pintado de viga de un sólo perfil de acero con pintura sintética, con dos capas de pintura zinc y dos de acabado</t>
  </si>
  <si>
    <t>Pintado viga acero pintura sintét.,2pint.Zn +acab.</t>
  </si>
  <si>
    <t>A01-FEP9</t>
  </si>
  <si>
    <t>Ayudante pintor</t>
  </si>
  <si>
    <t>A0F-000V</t>
  </si>
  <si>
    <t>Oficial 1a pintor</t>
  </si>
  <si>
    <t>B896-HYJV</t>
  </si>
  <si>
    <t>kg</t>
  </si>
  <si>
    <t>Pintura sintética, para exteriores</t>
  </si>
  <si>
    <t>B896-HYLB</t>
  </si>
  <si>
    <t>Pintura de zinc</t>
  </si>
  <si>
    <t>P89C-391D</t>
  </si>
  <si>
    <t>Pintado de cercha de acero con pintura sintética, con dos capas de pintura zinc y dos de acabado color a concretar por la propiedad.
Incluido decapar las zonas oxidadas de la misma antes de la pintura.</t>
  </si>
  <si>
    <t>Pintado cercha acero pintura sintét.,2pint.Zn +acab.</t>
  </si>
  <si>
    <t>PB70-HC6Y</t>
  </si>
  <si>
    <t>Placa de acero con anilla, de aluminio, para fijación de arnés de seguridad, fijada mecánicamente con tornillos de acero inoxidable</t>
  </si>
  <si>
    <t>Placa+anilla aluminio p/fij.arnés seguridad fijada mec.</t>
  </si>
  <si>
    <t>A01-FEP3</t>
  </si>
  <si>
    <t>Ayudante colocador</t>
  </si>
  <si>
    <t>B0AN-07J2</t>
  </si>
  <si>
    <t>Taco químico de diámetro 12 mm, con tornillo, arandela y tuerca</t>
  </si>
  <si>
    <t>B147W-H5J2</t>
  </si>
  <si>
    <t>Placa de acero con anilla, de aluminio, para fijaciones de arnés de seguridad, para fijar mecánicamente con tornillos de acero inoxidable</t>
  </si>
  <si>
    <t>PB70-HC6Z</t>
  </si>
  <si>
    <t>Placa con anilla, de acero inoxidable, para fijación de arnés de seguridad, fijada mecánicamente con tornillos de acero inoxidable</t>
  </si>
  <si>
    <t>Placa+anilla acero inox.p/fij.arnés seguridad p/fijar mec.</t>
  </si>
  <si>
    <t>B147W-H5J7</t>
  </si>
  <si>
    <t>Placa con anilla, de acero inoxidable, para fijaciones de arnés de seguridad, para fijar mecánicamente con tornillos de acero inoxidable</t>
  </si>
  <si>
    <t>PB70-HC70</t>
  </si>
  <si>
    <t>Cable de acero inoxidable 316, de 10 mm de diámetro y composición 7x19+0, homologado para línea de vida según UNE_EN 795/A1, fijado a los terminales y a los elementos de soporte intermedios (separación &lt; 15 m) y tesado</t>
  </si>
  <si>
    <t>Cable inox D=10, homologado p/línea vida UNE_EN 795/A1, fij+tesado</t>
  </si>
  <si>
    <t>A0F-000R</t>
  </si>
  <si>
    <t>Oficial 1a montador</t>
  </si>
  <si>
    <t>B147W-H5J3</t>
  </si>
  <si>
    <t>Cable de acero inoxidable 316, de 10 mm de diámetro y composición 7x19+0, homologado para línea de vida según UNE_EN 795/A1</t>
  </si>
  <si>
    <t>PB70-HC74</t>
  </si>
  <si>
    <t>Conjunto de elementos para los dos extremos de una línea de vida horizontal fija, formados por dos terminales de acero inoxidable, uno de ellos con elemento amortiguador de caídas, para fijar con tornillos de acero inoxidable, un tensor de horquilla para regulación del cable y dos terminales de cable con elementos protector, según UNE_EN 795/A1</t>
  </si>
  <si>
    <t>Elementos p/2extremos línea vida horizontal inox,1amortigu.+horqui.regulación+2terminales cable</t>
  </si>
  <si>
    <t>B147W-H5J5</t>
  </si>
  <si>
    <t>PB70-HC77</t>
  </si>
  <si>
    <t>Elemento de apoyo intermedio para línea de vida horizontal fija, de acero inoxidable, fijado con tornillos de acero inoxidable, según UNE_EN 795/A1</t>
  </si>
  <si>
    <t>Elemento soporte interme.línea vida horizontal,acero inox.</t>
  </si>
  <si>
    <t>B147W-H5IY</t>
  </si>
  <si>
    <t>Elemento de apoyo intermedio para línea de vida horizontal fija, de acero inoxidable, para fijar con tornillos de acero inoxidable, según UNE_EN 795/A1</t>
  </si>
  <si>
    <t>PFB3-DW0L</t>
  </si>
  <si>
    <t>Tubo de polietileno de designación PE 100, diámetro nominal DN 20, presión nominal PN 16 (SDR 11), suministrado en rollo, fabricación según norma UNE-EN 12201-2, incluida la parte proporcional de accesorios de unión por compresión mecánica, de material plástico, colocado superficialmente, con grado de dificultat medio</t>
  </si>
  <si>
    <t>Tubo PE 100,DN 20,PN 16 (SDR 11),en rollo,UNE-EN 12201-2,+p.p.accesorios conect.presión,superf.,grad</t>
  </si>
  <si>
    <t>BFB3-096B</t>
  </si>
  <si>
    <t>Tubo de polietileno de designación PE 100, diámetro nominal DN 20, presión nominal PN 16 (SDR 11), suministrado en rollo, fabricación según norma UNE-EN 12201-2</t>
  </si>
  <si>
    <t>BFWF-09U3</t>
  </si>
  <si>
    <t>Accesorio para tubos de polietileno de alta densidad, de 20 mm de diámetro nominal exterior, de plástico, para conectar a presión</t>
  </si>
  <si>
    <t>BFYH-0A2L</t>
  </si>
  <si>
    <t>Parte proporcional de elementos de montaje para tubos de polietileno de alta densidad, de 20 mm de diámetro nominal exterior, para conectar a presión</t>
  </si>
  <si>
    <t>Altres</t>
  </si>
  <si>
    <t>-Z19D</t>
  </si>
  <si>
    <t>, con grado de dificultat medio</t>
  </si>
  <si>
    <t>Subtotal altres</t>
  </si>
  <si>
    <t>PG12-DH7C</t>
  </si>
  <si>
    <t>Caja de derivación cuadrada de plástico, de 90x90 mm, con grado de protección IP-40, empotrada</t>
  </si>
  <si>
    <t>Caja deriv.plástico,90x90mm,prot.IP-40,empotrada</t>
  </si>
  <si>
    <t>A0F-000E</t>
  </si>
  <si>
    <t>Oficial 1a electricista</t>
  </si>
  <si>
    <t>A01-FEPD</t>
  </si>
  <si>
    <t>Ayudante electricista</t>
  </si>
  <si>
    <t>BG12-0G6T</t>
  </si>
  <si>
    <t>Caja de derivación cuadrada de plástico, de 90x90 mm, con grado de protección IP-40 y para empotrar</t>
  </si>
  <si>
    <t>PG2N-EUJG</t>
  </si>
  <si>
    <t>Tubo flexible corrugado de PVC, de 16 mm de diámetro nominal, aislante y no propagador de la llama, resistencia al impacto de 1 J, resistencia a compresión de 320 N y una rigidez dieléctrica de 2000 V, montado empotrado</t>
  </si>
  <si>
    <t>Tubo flexible corrugado PVC,DN=16mm,1J,320N,2000V,empotrado</t>
  </si>
  <si>
    <t>BG2Q-1KST</t>
  </si>
  <si>
    <t>Tubo flexible corrugado de PVC, de 16 mm de diámetro nominal, aislante y no propagador de la llama, resistencia al impacto de 1 J, resistencia a compresión de 320 N y una rigidez dieléctrica de 2000 V</t>
  </si>
  <si>
    <t>PG35-DYD7</t>
  </si>
  <si>
    <t>Cable con conductor de cobre de tensión asignada inferior o igual a 450/750 V, de designación H07Z-K, construcción según norma UNE-EN 50525-3-41, unipolar, de sección 1x1,5 mm2, con aislamiento de poliolefinas, clase de reacción al fuego Dca-s2, d2, a2 según la norma UNE-EN 50575, con baja emisión humos, colocado en tubo</t>
  </si>
  <si>
    <t>Cable Cu 450/750 V, H07Z-K, 1x1,5mm2, Dca-s2, d2, a2,col.tubo</t>
  </si>
  <si>
    <t>BG35-06F4</t>
  </si>
  <si>
    <t>Cable con conductor de cobre de tensión asignada inferior o igual a 450/750 V, de designación H07Z-K, construcción según norma UNE-EN 50525-3-41, unipolar, de sección 1x1,5 mm2, con aislamiento de poliolefinas, clase de reacción al fuego Dca-s2, d2, a2 según la norma UNE-EN 50575, con baja emisión humos</t>
  </si>
  <si>
    <t>PG65-4843</t>
  </si>
  <si>
    <t>Caja de mecanismos, para un elemento, precio alto, empotrada</t>
  </si>
  <si>
    <t>Caja mecanismos,p/un elemento,precio alto,empotrada</t>
  </si>
  <si>
    <t>BG64-07EI</t>
  </si>
  <si>
    <t>Caja para mecanismos, para un elemento, precio alto</t>
  </si>
  <si>
    <t>PG6E-77G7</t>
  </si>
  <si>
    <t>Interruptor, de tipo universal, unipolar (1P), 10 AX/250 V, con tecla, precio alto, empotrado</t>
  </si>
  <si>
    <t>Interruptor,tipo univ.,(1P),10AX/250V,c/tecla,precio alto,empotrado</t>
  </si>
  <si>
    <t>BG69-1NQ9</t>
  </si>
  <si>
    <t>Interruptor, de tipo universal, unipolar (1P), 10 AX/250 V, con tecla, precio alto, para empotrar</t>
  </si>
  <si>
    <t>PG6I-78DA</t>
  </si>
  <si>
    <t>Marco para mecanismo universal, de 1 elemento, precio alto, colocado</t>
  </si>
  <si>
    <t>Marco p/mec.universal,1elem.,precio alto,col.</t>
  </si>
  <si>
    <t>PHA2-3AAL</t>
  </si>
  <si>
    <t>BY121P G5 LED200S/840 PSU NB</t>
  </si>
  <si>
    <t>Luminaria industrial,s/difus.ni reflec.,fluoresc.1x36W,planc.ac.perf.,superfic.forjado</t>
  </si>
  <si>
    <t>BHA1-0FRB</t>
  </si>
  <si>
    <t>BHW5-06FT</t>
  </si>
  <si>
    <t>Parte proporcional de accesorios de luminarias industriales con tubos fluorescentes</t>
  </si>
  <si>
    <t>PN39-EBPG</t>
  </si>
  <si>
    <t>Válvula de bola según norma UNE-EN 13709, manual, con bridas, de 2 vías, de 15 mm de diámetro nominal, de 16 bar de presión nominal, cuerpo de dos piezas de acero al carbono 1.0619 (A216 WCB), bola de acero inoxidable 1.4301 (AISI 304), eje de acero inoxidable 1.4301 (AISI 304), asiento de teflón PTFE, accionamiento por palanca, montado sobre muro</t>
  </si>
  <si>
    <t xml:space="preserve">Válvula de bola manual+bridas,2 vías,DN=15mm,PN=16bar,cuerpo 2piezas 1.0619 (A216 WCB)/1.4301 (AISI </t>
  </si>
  <si>
    <t>BN37-0X8E</t>
  </si>
  <si>
    <t>Válvula de bola según norma UNE-EN 13709, manual, con bridas, de 2 vías, de 15 mm de diámetro nominal, de 16 bar de presión nominal, cuerpo de dos piezas de acero al carbono 1.0619 (A216 WCB), bola de acero inoxidable 1.4301 (AISI 304), eje de acero inoxidable 1.4301 (AISI 304), asiento de teflón PTFE, accionamiento por palanca</t>
  </si>
  <si>
    <t>PY04-5T84</t>
  </si>
  <si>
    <t>Formación de empotramiento para pequeños elementos en pared de ladrillo macizo, con medios manuales, y recibido con yeso B1 y acabado enlucido con yeso C6</t>
  </si>
  <si>
    <t>Formación empotramiento pequeños elem.pared ladrillo mac.,m.man.,recibido yeso B1+enluc.yeso C6</t>
  </si>
  <si>
    <t>B059-06FO</t>
  </si>
  <si>
    <t>Yeso de designación B1/20/2, según la norma UNE-EN 13279-1</t>
  </si>
  <si>
    <t>B059-06FN</t>
  </si>
  <si>
    <t>Yeso de designación C6/20/2, según la norma UNE-EN 13279-1</t>
  </si>
  <si>
    <t>B011-05ME</t>
  </si>
  <si>
    <t>m3</t>
  </si>
  <si>
    <t>Agua</t>
  </si>
  <si>
    <t>PY05-5CIV</t>
  </si>
  <si>
    <t>Abertura de roza en pared de ladrillo macizo, con medios manuales y tapada con yeso B1 y acabado enlucido con yeso C6</t>
  </si>
  <si>
    <t>Abertura roza pared ladrillo mac.,m.man.,tapada yeso B1+enluc.C6</t>
  </si>
  <si>
    <t>P-1</t>
  </si>
  <si>
    <t>Remate plan.acero p galv. e=1mm, desarr.&lt;70cm 5 pliegues, p/canalón ext. col.fix.mec+sellado</t>
  </si>
  <si>
    <t>A0F-000D</t>
  </si>
  <si>
    <t>Oficial 1a colocador</t>
  </si>
  <si>
    <t>B0A5-06VX</t>
  </si>
  <si>
    <t>Tornillo autoroscante con arandela</t>
  </si>
  <si>
    <t>B7JE-0GTM</t>
  </si>
  <si>
    <t>dm3</t>
  </si>
  <si>
    <t>Masilla para sellados, de aplicación con pistola, de base silicona neutra monocomponente</t>
  </si>
  <si>
    <t>B0CHK-2ON1</t>
  </si>
  <si>
    <t>Remate de plancha de acero plegada con acabado galvanizado, de 1 mm de espesor, 70 cm de desarrollo, como máximo, con 5 pliegues, para canalón xterior</t>
  </si>
  <si>
    <t>P-2</t>
  </si>
  <si>
    <t>Anulación de instalación interior eléctrica BT&lt;200 kVA</t>
  </si>
  <si>
    <t>P-3</t>
  </si>
  <si>
    <t>Protección colectiva vert.,perím.fachad.,c/caíd.pers./objet.,sop.metálico,barra soporta redes,tornil</t>
  </si>
  <si>
    <t>B151J-19LQ</t>
  </si>
  <si>
    <t>Soporte metálico tipo ménsula de 2,5 m de longitud, con mordaza para el techo para 15 usos, para seguridad y salud</t>
  </si>
  <si>
    <t>B1512-19LR</t>
  </si>
  <si>
    <t>Barra soporta redes horizontal, para 15 usos, para seguridad y salud</t>
  </si>
  <si>
    <t>P-4</t>
  </si>
  <si>
    <t>Arranque cumbrera,m.man.,carga manual</t>
  </si>
  <si>
    <t>P-5</t>
  </si>
  <si>
    <t>Desmontaje plac.conf.cubiert., plancha acerom.man.,acopio p/aprovech.</t>
  </si>
  <si>
    <t>A0F-000B</t>
  </si>
  <si>
    <t>Oficial 1a</t>
  </si>
  <si>
    <t>P-6</t>
  </si>
  <si>
    <t>Cumbrera 2piezas fibrocem.NT gris,onda grande,desar.&lt;=65cm,ancladas</t>
  </si>
  <si>
    <t>B531-12ZW</t>
  </si>
  <si>
    <t>Cumbrera articulado de 2 piezas de placa de fibrocemento NT gris, de perfil onda grande y de 65 cm de desarrollo, como máximo</t>
  </si>
  <si>
    <t>P-7</t>
  </si>
  <si>
    <t>Cubierta Deck+perfil greca.ch.acer galv.,e=1mm,liso,,placa ríg.MW-roca,dens.=126 a 160kg/m3,e=40mm,c</t>
  </si>
  <si>
    <t>B712-FGNI</t>
  </si>
  <si>
    <t>Lámina de betún modificado con elastómero, con autoprotección mineral, LBM (SBS) 40/G-FP con armadura de fieltro de poliéster de 150 g/m2 reforzada</t>
  </si>
  <si>
    <t>B0CH2-21FF</t>
  </si>
  <si>
    <t>Perfil grecado de chapa de acero galvanizada con grecas cada 172 mm, de 44 mm de altura y 1 mm de espesor, con una inercia entre 42 y 43 cm4 y una masa superficial entre 11 y 12 kg/m2, acabado liso según la norma UNE-EN 14782</t>
  </si>
  <si>
    <t>B7C93-0J2E</t>
  </si>
  <si>
    <t>Placa rígida de lana mineral de roca (MW), de densidad 126 a 160 kg/m3, de 40 mm de espesor, con una conductividad térmica &lt;= 0.039 W/(m·K) y resistencia térmica &gt;= 1,026 m2·K/W, con revestimiento de lámina asfáltica</t>
  </si>
  <si>
    <t>B7CZ2-0IRE</t>
  </si>
  <si>
    <t>Taco y soporte de nylon para fijar materiales aislantes, de 40 mm de espesor como máximo</t>
  </si>
  <si>
    <t>B7Z0-13F3</t>
  </si>
  <si>
    <t>Emulsión bituminosa, tipo ED</t>
  </si>
  <si>
    <t>P-8</t>
  </si>
  <si>
    <t>B77G-H4DO</t>
  </si>
  <si>
    <t>Lámina geosintètica de poliolefinas resistente a la intemperie de 1,5 mm de espesor, con armadura de malla de poliéstery velo de fibra de vidrio</t>
  </si>
  <si>
    <t>P-9</t>
  </si>
  <si>
    <t>Lucer.plac.policar.,e=20mm,paredes6</t>
  </si>
  <si>
    <t>B0AI-07AZ</t>
  </si>
  <si>
    <t>Tela metálica de simple torsión de alambre galvanizado, 3 mm y de 50x50 mm de paso de malla</t>
  </si>
  <si>
    <t>B561-2GSX</t>
  </si>
  <si>
    <t>Perfilería y elementos auxiliares para lucernarios de placas de policarbonato de 14 a 20 mm de espesor</t>
  </si>
  <si>
    <t>B0C60-1GAY</t>
  </si>
  <si>
    <t>Placa de policarbonato celular de 20 mm de espesor y 6 paredes, de 600 mm de anchura y tratamiento para la absorción de la radiación ultravioleta en las dos caras</t>
  </si>
  <si>
    <t>P-10</t>
  </si>
  <si>
    <t>P-11</t>
  </si>
  <si>
    <t>P-12</t>
  </si>
  <si>
    <t>Revest.gre.cha.acero galv.,h&lt;=3m,grec.c/172mm,h=44mm,e=0,6mm,acab.acabadaliso,col.fij.mec.</t>
  </si>
  <si>
    <t>P-13</t>
  </si>
  <si>
    <t>Cartel p/inf.corp. aluminio anodizado acabada pintura n/reflectante, fijado soporte</t>
  </si>
  <si>
    <t>BBM4-0SII</t>
  </si>
  <si>
    <t>Cartel para información corporativa de lamas de aluminio anodizado, con acabado de pintura no reflectante</t>
  </si>
  <si>
    <t>P-14</t>
  </si>
  <si>
    <t>P-15</t>
  </si>
  <si>
    <t>Router IP,carril DIN</t>
  </si>
  <si>
    <t>BG84-H6JU</t>
  </si>
  <si>
    <t>Router para acceso al bus del sistema por IP, para carril DIN</t>
  </si>
  <si>
    <t>P-16</t>
  </si>
  <si>
    <t>Luminaria industrial s/difus.ni reflec. 1 fluorescente 36W,chasis planc.ac.perf..+abert.roza,interru</t>
  </si>
  <si>
    <t>P-17</t>
  </si>
  <si>
    <t>Pararrayos punta Franklin simple,inox.1.4408, +elem.fij. placa base mont.sob.cubierta</t>
  </si>
  <si>
    <t>BM93-2MSO</t>
  </si>
  <si>
    <t>Pararrayos punta Franklin simple de acero inoxidable 1.4408 (AISI 316), con mástil de acero galvanizado de 6 m de altura, pieza de adaptación del dispositivo y elementos de fijación para soporte con placa base</t>
  </si>
  <si>
    <t>CO2eq (kg)</t>
  </si>
  <si>
    <t>MJ</t>
  </si>
  <si>
    <t>Peón p/SyS</t>
  </si>
  <si>
    <t>Oficial 1a p/SyS</t>
  </si>
  <si>
    <t>Plataform.elevad. telesc.artic.,autopro.motor gasoil,h= 20m,ancho=9,8,carg.227kg,700x245x245 cm,P=10</t>
  </si>
  <si>
    <t>Yeso C6/20/2</t>
  </si>
  <si>
    <t>Yeso B1/20/2</t>
  </si>
  <si>
    <t>Tornillo autorosc.,arand.</t>
  </si>
  <si>
    <t>Tela met.simp. tors.alam.galv.,D:3mm,50x50mm</t>
  </si>
  <si>
    <t>Taco químico D=12mm,torn./arand./tuerca</t>
  </si>
  <si>
    <t>Taco acero D=10mm,torn./arand./tuerca,p/SyS</t>
  </si>
  <si>
    <t>Placa policarbonato cel.,e=20mm,núm.pared=6,trat.absor.rad.ultraviol</t>
  </si>
  <si>
    <t>Perfil greca.ch.acer galv.,e=1mm,liso,</t>
  </si>
  <si>
    <t>B0CH2-21FI</t>
  </si>
  <si>
    <t>Perfil grecado de chapa de acero galvanizada con grecas cada 172 mm, de 44 mm de altura y 0,6 mm de espesor, con una inercia entre 26 y 27 cm4 y una masa superficial entre 6 y 7 kg/m2, acabado liso según la norma UNE-EN 14782</t>
  </si>
  <si>
    <t>Perfil greca.ch.acer galv.,e=0,6mm,liso,</t>
  </si>
  <si>
    <t>Remate plan.acero p galv. e=1mm, desarr.&lt;70cm 5 pliegues, p/canalón ext.</t>
  </si>
  <si>
    <t>Fleje,p/SyS</t>
  </si>
  <si>
    <t>Placa+anilla aluminio p/fij.arnés seguridad p/fijar mec.</t>
  </si>
  <si>
    <t>Cable inox D=10, homologado p/línea vida UNE_EN 795/A1</t>
  </si>
  <si>
    <t>Barand.prot.prefab.,h=1m,tornill.retac.,50 usos,p/SyS</t>
  </si>
  <si>
    <t>Barra soporta redes horiz.,15 usos,p/SyS</t>
  </si>
  <si>
    <t>Sop.metálico ménsula,long.=2,5m,mordaza p/techo,15 usos,p/SyS</t>
  </si>
  <si>
    <t>Red poliam.n/regen.tenac.alta,4mm,80x80mm,cuerda perim.poliam.,10usos,p/SyS</t>
  </si>
  <si>
    <t>Cumbrera articul. 2piezas fibrocem.NT gris,perfil onda grande,desar.&lt;=65 cm</t>
  </si>
  <si>
    <t>Perfilería y elementos aux. p/lucernarios plac.policarbonato,e=14 a 20mm</t>
  </si>
  <si>
    <t>Gárgola goma termoplás.,tubo salida 100x100 mm,425mm p/sold.imperm.</t>
  </si>
  <si>
    <t>Lámina bet.modif. autoprot.miner.LBM(SBS) 40/G-FP 150g/m2 reforzada</t>
  </si>
  <si>
    <t>Lámina geosintètica poliolefinasp/intemp.,e=1,5 mm,+arm. malla poliést.+velo FV</t>
  </si>
  <si>
    <t>Placa ríg.MW-roca,dens.=126 a 160kg/m3,e=40mm,cond.térmica &lt;= 0.039W/(m·K),lám.asfáltica</t>
  </si>
  <si>
    <t>Taco+soporte nylon p/fijar mat.aisl.,e&lt;=40mm</t>
  </si>
  <si>
    <t>Masilla sella.,silicona neut. monocomponente</t>
  </si>
  <si>
    <t>Pintura sintét.,p/ext.</t>
  </si>
  <si>
    <t>Pintura Zn</t>
  </si>
  <si>
    <t>Cartel p/inf.corp. aluminio anodizado acabada pintura n/reflectante</t>
  </si>
  <si>
    <t>Tubo PE 100,DN 20,PN 16 (SDR 11),en rollo,UNE-EN 12201-2</t>
  </si>
  <si>
    <t>Accesorio p/tubos poliet.alta dens. DN=20mm, plást.,p/conec.presión</t>
  </si>
  <si>
    <t>Pp.elem.mont.p/tubos poliet.alta dens. DN=20mm,p/conec.presión</t>
  </si>
  <si>
    <t>Caja deriv.plástico,90x90mm,prot.IP-40,p/empotrar</t>
  </si>
  <si>
    <t>Tubo flexible corrugado PVC,DN=16mm,1J,320N,2000V</t>
  </si>
  <si>
    <t>Cable Cu 450/750 V, H07Z-K, 1x1,5mm2, Dca-s2, d2, a2</t>
  </si>
  <si>
    <t>Caja mecanismos,p/un elemento,precio alto</t>
  </si>
  <si>
    <t>Interruptor,tipo univ.,(1P),10AX/250V,c/tecla,precio alto,p/empotrar</t>
  </si>
  <si>
    <t>Luminaria industrial,s/difus.ni reflec.,1x36W,rect.,planc.ac.perf.</t>
  </si>
  <si>
    <t>P.p.accesorios lumin.indus.tub.fluor.</t>
  </si>
  <si>
    <t>Pararrayos punta Franklin simple,inox.1.4408, +elem.fij. placa base</t>
  </si>
  <si>
    <t>,grado dific. medio</t>
  </si>
  <si>
    <t>AMIDAMENTS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</si>
</sst>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8" x14ac:knownFonts="1">
    <font>
      <sz val="11"/>
      <color theme="1"/>
      <name val="Calibri"/>
      <family val="2"/>
      <scheme val="minor"/>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right/>
      <top style="thin">
        <color rgb="FF000000"/>
      </top>
      <bottom/>
      <diagonal/>
    </border>
  </borders>
  <cellStyleXfs count="2">
    <xf numFmtId="0" fontId="0" fillId="0" borderId="0"/>
    <xf numFmtId="0" fontId="1" fillId="0" borderId="0" applyNumberFormat="0" applyBorder="0" applyAlignment="0"/>
  </cellStyleXfs>
  <cellXfs count="36">
    <xf numFmtId="0" fontId="0" fillId="0" borderId="0" xfId="0"/>
    <xf numFmtId="0" fontId="2" fillId="0" borderId="0" xfId="0" applyFont="1"/>
    <xf numFmtId="0" fontId="0" fillId="2" borderId="0" xfId="0" applyFill="1"/>
    <xf numFmtId="0" fontId="3" fillId="2" borderId="0" xfId="0" applyFont="1" applyFill="1" applyAlignment="1">
      <alignment horizontal="center"/>
    </xf>
    <xf numFmtId="0" fontId="4" fillId="3" borderId="0" xfId="0" applyFont="1" applyFill="1" applyAlignment="1">
      <alignment horizontal="right"/>
    </xf>
    <xf numFmtId="0" fontId="4" fillId="0" borderId="0" xfId="0" applyFont="1"/>
    <xf numFmtId="49" fontId="4" fillId="0" borderId="0" xfId="0" applyNumberFormat="1" applyFont="1"/>
    <xf numFmtId="49" fontId="2" fillId="0" borderId="0" xfId="0" applyNumberFormat="1" applyFont="1"/>
    <xf numFmtId="164" fontId="2" fillId="4" borderId="0" xfId="0" applyNumberFormat="1" applyFont="1" applyFill="1" applyProtection="1">
      <protection locked="0"/>
    </xf>
    <xf numFmtId="165" fontId="2" fillId="0" borderId="0" xfId="0" applyNumberFormat="1" applyFont="1"/>
    <xf numFmtId="164" fontId="2" fillId="0" borderId="0" xfId="0" applyNumberFormat="1" applyFont="1"/>
    <xf numFmtId="0" fontId="2" fillId="0" borderId="0" xfId="0" applyFont="1" applyAlignment="1">
      <alignment wrapText="1"/>
    </xf>
    <xf numFmtId="164" fontId="4" fillId="0" borderId="0" xfId="0" applyNumberFormat="1" applyFont="1"/>
    <xf numFmtId="0" fontId="5" fillId="0" borderId="0" xfId="0" applyFont="1"/>
    <xf numFmtId="164" fontId="5" fillId="0" borderId="0" xfId="0" applyNumberFormat="1" applyFont="1"/>
    <xf numFmtId="0" fontId="4" fillId="3" borderId="0" xfId="0" applyFont="1" applyFill="1" applyAlignment="1">
      <alignment horizontal="center"/>
    </xf>
    <xf numFmtId="0" fontId="7" fillId="2" borderId="0" xfId="0" applyFont="1" applyFill="1"/>
    <xf numFmtId="0" fontId="5"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5" fillId="0" borderId="0" xfId="0" applyNumberFormat="1" applyFont="1" applyAlignment="1">
      <alignment horizontal="center" vertical="top"/>
    </xf>
    <xf numFmtId="164" fontId="5"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165" fontId="0" fillId="0" borderId="0" xfId="0" applyNumberFormat="1"/>
    <xf numFmtId="0" fontId="2" fillId="0" borderId="0" xfId="0" applyFont="1"/>
    <xf numFmtId="0" fontId="0" fillId="0" borderId="0" xfId="0" applyAlignment="1">
      <alignment horizontal="justify" vertical="top" wrapText="1"/>
    </xf>
    <xf numFmtId="0" fontId="0" fillId="0" borderId="0" xfId="0" applyAlignment="1">
      <alignment vertical="top"/>
    </xf>
    <xf numFmtId="165" fontId="5"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6" fillId="0" borderId="0" xfId="0" applyFont="1"/>
    <xf numFmtId="0" fontId="3" fillId="2" borderId="0" xfId="0" applyFont="1" applyFill="1" applyAlignment="1">
      <alignment horizontal="center"/>
    </xf>
  </cellXfs>
  <cellStyles count="2">
    <cellStyle name="Normal" xfId="0" builtinId="0"/>
    <cellStyle name="Normal 2" xfId="1" xr:uid="{511E987D-CCBF-46FA-9413-86B659D493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
  <sheetViews>
    <sheetView tabSelected="1" workbookViewId="0">
      <selection activeCell="C69" sqref="C69"/>
    </sheetView>
  </sheetViews>
  <sheetFormatPr baseColWidth="10" defaultColWidth="8.88671875" defaultRowHeight="14.4" x14ac:dyDescent="0.3"/>
  <cols>
    <col min="1" max="1" width="18.6640625" customWidth="1"/>
    <col min="2" max="2" width="3.44140625" customWidth="1"/>
    <col min="3" max="3" width="13.6640625" customWidth="1"/>
    <col min="4" max="4" width="4.44140625" customWidth="1"/>
    <col min="5" max="5" width="48.6640625" customWidth="1"/>
    <col min="6" max="7" width="12.6640625" customWidth="1"/>
    <col min="8" max="8" width="13.6640625" customWidth="1"/>
  </cols>
  <sheetData>
    <row r="1" spans="1:8" x14ac:dyDescent="0.3">
      <c r="E1" s="29" t="s">
        <v>0</v>
      </c>
      <c r="F1" s="29" t="s">
        <v>0</v>
      </c>
      <c r="G1" s="29" t="s">
        <v>0</v>
      </c>
      <c r="H1" s="29" t="s">
        <v>0</v>
      </c>
    </row>
    <row r="2" spans="1:8" x14ac:dyDescent="0.3">
      <c r="E2" s="29"/>
      <c r="F2" s="29"/>
      <c r="G2" s="29"/>
      <c r="H2" s="29"/>
    </row>
    <row r="3" spans="1:8" x14ac:dyDescent="0.3">
      <c r="E3" s="29"/>
      <c r="F3" s="29"/>
      <c r="G3" s="29"/>
      <c r="H3" s="29"/>
    </row>
    <row r="4" spans="1:8" x14ac:dyDescent="0.3">
      <c r="E4" s="29"/>
      <c r="F4" s="29"/>
      <c r="G4" s="29"/>
      <c r="H4" s="29"/>
    </row>
    <row r="6" spans="1:8" ht="18" x14ac:dyDescent="0.35">
      <c r="C6" s="2"/>
      <c r="D6" s="2"/>
      <c r="E6" s="3" t="s">
        <v>1</v>
      </c>
      <c r="F6" s="2"/>
      <c r="G6" s="2"/>
      <c r="H6" s="2"/>
    </row>
    <row r="8" spans="1:8" x14ac:dyDescent="0.3">
      <c r="F8" s="4" t="s">
        <v>2</v>
      </c>
      <c r="G8" s="4" t="s">
        <v>3</v>
      </c>
      <c r="H8" s="4" t="s">
        <v>4</v>
      </c>
    </row>
    <row r="10" spans="1:8" x14ac:dyDescent="0.3">
      <c r="C10" s="5" t="s">
        <v>5</v>
      </c>
      <c r="D10" s="6" t="s">
        <v>6</v>
      </c>
      <c r="E10" s="5" t="s">
        <v>7</v>
      </c>
    </row>
    <row r="11" spans="1:8" x14ac:dyDescent="0.3">
      <c r="C11" s="5" t="s">
        <v>8</v>
      </c>
      <c r="D11" s="6" t="s">
        <v>6</v>
      </c>
      <c r="E11" s="5" t="s">
        <v>9</v>
      </c>
    </row>
    <row r="13" spans="1:8" x14ac:dyDescent="0.3">
      <c r="A13" s="1" t="s">
        <v>10</v>
      </c>
      <c r="B13" s="1">
        <v>1</v>
      </c>
      <c r="C13" s="1" t="s">
        <v>11</v>
      </c>
      <c r="D13" s="7" t="s">
        <v>12</v>
      </c>
      <c r="E13" s="1" t="s">
        <v>13</v>
      </c>
      <c r="F13" s="8">
        <v>231.26</v>
      </c>
      <c r="G13" s="9">
        <v>2</v>
      </c>
      <c r="H13" s="10">
        <f>ROUND(ROUND(F13,2)*ROUND(G13,3),2)</f>
        <v>462.52</v>
      </c>
    </row>
    <row r="14" spans="1:8" ht="31.8" x14ac:dyDescent="0.3">
      <c r="A14" s="1" t="s">
        <v>10</v>
      </c>
      <c r="B14" s="1">
        <v>2</v>
      </c>
      <c r="C14" s="1" t="s">
        <v>14</v>
      </c>
      <c r="D14" s="7" t="s">
        <v>15</v>
      </c>
      <c r="E14" s="11" t="s">
        <v>16</v>
      </c>
      <c r="F14" s="8">
        <v>69.22</v>
      </c>
      <c r="G14" s="9">
        <v>2</v>
      </c>
      <c r="H14" s="10">
        <f>ROUND(ROUND(F14,2)*ROUND(G14,3),2)</f>
        <v>138.44</v>
      </c>
    </row>
    <row r="15" spans="1:8" ht="31.8" x14ac:dyDescent="0.3">
      <c r="A15" s="1" t="s">
        <v>10</v>
      </c>
      <c r="B15" s="1">
        <v>3</v>
      </c>
      <c r="C15" s="1" t="s">
        <v>17</v>
      </c>
      <c r="D15" s="7" t="s">
        <v>15</v>
      </c>
      <c r="E15" s="11" t="s">
        <v>18</v>
      </c>
      <c r="F15" s="8">
        <v>69.22</v>
      </c>
      <c r="G15" s="9">
        <v>2</v>
      </c>
      <c r="H15" s="10">
        <f>ROUND(ROUND(F15,2)*ROUND(G15,3),2)</f>
        <v>138.44</v>
      </c>
    </row>
    <row r="16" spans="1:8" x14ac:dyDescent="0.3">
      <c r="A16" s="1" t="s">
        <v>10</v>
      </c>
      <c r="B16" s="1">
        <v>4</v>
      </c>
      <c r="C16" s="1" t="s">
        <v>19</v>
      </c>
      <c r="D16" s="7" t="s">
        <v>20</v>
      </c>
      <c r="E16" s="1" t="s">
        <v>21</v>
      </c>
      <c r="F16" s="8">
        <v>14.85</v>
      </c>
      <c r="G16" s="9">
        <v>60</v>
      </c>
      <c r="H16" s="10">
        <f>ROUND(ROUND(F16,2)*ROUND(G16,3),2)</f>
        <v>891</v>
      </c>
    </row>
    <row r="17" spans="1:8" x14ac:dyDescent="0.3">
      <c r="E17" s="5" t="s">
        <v>22</v>
      </c>
      <c r="F17" s="5"/>
      <c r="G17" s="5"/>
      <c r="H17" s="12">
        <f>SUM(H13:H16)</f>
        <v>1630.4</v>
      </c>
    </row>
    <row r="19" spans="1:8" x14ac:dyDescent="0.3">
      <c r="C19" s="5" t="s">
        <v>5</v>
      </c>
      <c r="D19" s="6" t="s">
        <v>6</v>
      </c>
      <c r="E19" s="5" t="s">
        <v>7</v>
      </c>
    </row>
    <row r="20" spans="1:8" x14ac:dyDescent="0.3">
      <c r="C20" s="5" t="s">
        <v>8</v>
      </c>
      <c r="D20" s="6" t="s">
        <v>23</v>
      </c>
      <c r="E20" s="5" t="s">
        <v>24</v>
      </c>
    </row>
    <row r="22" spans="1:8" ht="42" x14ac:dyDescent="0.3">
      <c r="A22" s="1" t="s">
        <v>25</v>
      </c>
      <c r="B22" s="1">
        <v>1</v>
      </c>
      <c r="C22" s="1" t="s">
        <v>26</v>
      </c>
      <c r="D22" s="7" t="s">
        <v>20</v>
      </c>
      <c r="E22" s="11" t="s">
        <v>27</v>
      </c>
      <c r="F22" s="8">
        <v>1.3</v>
      </c>
      <c r="G22" s="9">
        <v>226</v>
      </c>
      <c r="H22" s="10">
        <f>ROUND(ROUND(F22,2)*ROUND(G22,3),2)</f>
        <v>293.8</v>
      </c>
    </row>
    <row r="23" spans="1:8" ht="52.2" x14ac:dyDescent="0.3">
      <c r="A23" s="1" t="s">
        <v>25</v>
      </c>
      <c r="B23" s="1">
        <v>2</v>
      </c>
      <c r="C23" s="1" t="s">
        <v>28</v>
      </c>
      <c r="D23" s="7" t="s">
        <v>15</v>
      </c>
      <c r="E23" s="11" t="s">
        <v>29</v>
      </c>
      <c r="F23" s="8">
        <v>5.36</v>
      </c>
      <c r="G23" s="9">
        <v>361</v>
      </c>
      <c r="H23" s="10">
        <f>ROUND(ROUND(F23,2)*ROUND(G23,3),2)</f>
        <v>1934.96</v>
      </c>
    </row>
    <row r="24" spans="1:8" x14ac:dyDescent="0.3">
      <c r="E24" s="5" t="s">
        <v>22</v>
      </c>
      <c r="F24" s="5"/>
      <c r="G24" s="5"/>
      <c r="H24" s="12">
        <f>SUM(H22:H23)</f>
        <v>2228.7600000000002</v>
      </c>
    </row>
    <row r="26" spans="1:8" x14ac:dyDescent="0.3">
      <c r="C26" s="5" t="s">
        <v>5</v>
      </c>
      <c r="D26" s="6" t="s">
        <v>6</v>
      </c>
      <c r="E26" s="5" t="s">
        <v>7</v>
      </c>
    </row>
    <row r="27" spans="1:8" x14ac:dyDescent="0.3">
      <c r="C27" s="5" t="s">
        <v>8</v>
      </c>
      <c r="D27" s="6" t="s">
        <v>30</v>
      </c>
      <c r="E27" s="5" t="s">
        <v>31</v>
      </c>
    </row>
    <row r="29" spans="1:8" ht="93" x14ac:dyDescent="0.3">
      <c r="A29" s="1" t="s">
        <v>32</v>
      </c>
      <c r="B29" s="1">
        <v>1</v>
      </c>
      <c r="C29" s="1" t="s">
        <v>33</v>
      </c>
      <c r="D29" s="7" t="s">
        <v>15</v>
      </c>
      <c r="E29" s="11" t="s">
        <v>34</v>
      </c>
      <c r="F29" s="8">
        <v>107.65</v>
      </c>
      <c r="G29" s="9">
        <v>214</v>
      </c>
      <c r="H29" s="10">
        <f t="shared" ref="H29:H36" si="0">ROUND(ROUND(F29,2)*ROUND(G29,3),2)</f>
        <v>23037.1</v>
      </c>
    </row>
    <row r="30" spans="1:8" ht="133.80000000000001" x14ac:dyDescent="0.3">
      <c r="A30" s="1" t="s">
        <v>32</v>
      </c>
      <c r="B30" s="1">
        <v>2</v>
      </c>
      <c r="C30" s="1" t="s">
        <v>35</v>
      </c>
      <c r="D30" s="7" t="s">
        <v>15</v>
      </c>
      <c r="E30" s="11" t="s">
        <v>36</v>
      </c>
      <c r="F30" s="8">
        <v>60.15</v>
      </c>
      <c r="G30" s="9">
        <v>1516</v>
      </c>
      <c r="H30" s="10">
        <f t="shared" si="0"/>
        <v>91187.4</v>
      </c>
    </row>
    <row r="31" spans="1:8" ht="82.8" x14ac:dyDescent="0.3">
      <c r="A31" s="1" t="s">
        <v>32</v>
      </c>
      <c r="B31" s="1">
        <v>3</v>
      </c>
      <c r="C31" s="1" t="s">
        <v>37</v>
      </c>
      <c r="D31" s="7" t="s">
        <v>20</v>
      </c>
      <c r="E31" s="11" t="s">
        <v>38</v>
      </c>
      <c r="F31" s="8">
        <v>27.3</v>
      </c>
      <c r="G31" s="9">
        <v>94</v>
      </c>
      <c r="H31" s="10">
        <f t="shared" si="0"/>
        <v>2566.1999999999998</v>
      </c>
    </row>
    <row r="32" spans="1:8" ht="82.8" x14ac:dyDescent="0.3">
      <c r="A32" s="1" t="s">
        <v>32</v>
      </c>
      <c r="B32" s="1">
        <v>4</v>
      </c>
      <c r="C32" s="1" t="s">
        <v>39</v>
      </c>
      <c r="D32" s="7" t="s">
        <v>20</v>
      </c>
      <c r="E32" s="11" t="s">
        <v>40</v>
      </c>
      <c r="F32" s="8">
        <v>19.809999999999999</v>
      </c>
      <c r="G32" s="9">
        <v>94</v>
      </c>
      <c r="H32" s="10">
        <f t="shared" si="0"/>
        <v>1862.14</v>
      </c>
    </row>
    <row r="33" spans="1:8" ht="72.599999999999994" x14ac:dyDescent="0.3">
      <c r="A33" s="1" t="s">
        <v>32</v>
      </c>
      <c r="B33" s="1">
        <v>5</v>
      </c>
      <c r="C33" s="1" t="s">
        <v>41</v>
      </c>
      <c r="D33" s="7" t="s">
        <v>15</v>
      </c>
      <c r="E33" s="11" t="s">
        <v>42</v>
      </c>
      <c r="F33" s="8">
        <v>49.6</v>
      </c>
      <c r="G33" s="9">
        <v>139</v>
      </c>
      <c r="H33" s="10">
        <f t="shared" si="0"/>
        <v>6894.4</v>
      </c>
    </row>
    <row r="34" spans="1:8" x14ac:dyDescent="0.3">
      <c r="A34" s="1" t="s">
        <v>32</v>
      </c>
      <c r="B34" s="1">
        <v>6</v>
      </c>
      <c r="C34" s="1" t="s">
        <v>43</v>
      </c>
      <c r="D34" s="7" t="s">
        <v>12</v>
      </c>
      <c r="E34" s="1" t="s">
        <v>44</v>
      </c>
      <c r="F34" s="8">
        <v>18.12</v>
      </c>
      <c r="G34" s="9">
        <v>8</v>
      </c>
      <c r="H34" s="10">
        <f t="shared" si="0"/>
        <v>144.96</v>
      </c>
    </row>
    <row r="35" spans="1:8" ht="72.599999999999994" x14ac:dyDescent="0.3">
      <c r="A35" s="1" t="s">
        <v>32</v>
      </c>
      <c r="B35" s="1">
        <v>7</v>
      </c>
      <c r="C35" s="1" t="s">
        <v>45</v>
      </c>
      <c r="D35" s="7" t="s">
        <v>15</v>
      </c>
      <c r="E35" s="11" t="s">
        <v>46</v>
      </c>
      <c r="F35" s="8">
        <v>11.3</v>
      </c>
      <c r="G35" s="9">
        <v>361</v>
      </c>
      <c r="H35" s="10">
        <f t="shared" si="0"/>
        <v>4079.3</v>
      </c>
    </row>
    <row r="36" spans="1:8" x14ac:dyDescent="0.3">
      <c r="A36" s="1" t="s">
        <v>32</v>
      </c>
      <c r="B36" s="1">
        <v>8</v>
      </c>
      <c r="C36" s="1" t="s">
        <v>47</v>
      </c>
      <c r="D36" s="7" t="s">
        <v>12</v>
      </c>
      <c r="E36" s="1" t="s">
        <v>48</v>
      </c>
      <c r="F36" s="8">
        <v>5073.6099999999997</v>
      </c>
      <c r="G36" s="9">
        <v>1</v>
      </c>
      <c r="H36" s="10">
        <f t="shared" si="0"/>
        <v>5073.6099999999997</v>
      </c>
    </row>
    <row r="37" spans="1:8" x14ac:dyDescent="0.3">
      <c r="E37" s="5" t="s">
        <v>22</v>
      </c>
      <c r="F37" s="5"/>
      <c r="G37" s="5"/>
      <c r="H37" s="12">
        <f>SUM(H29:H36)</f>
        <v>134845.10999999999</v>
      </c>
    </row>
    <row r="39" spans="1:8" x14ac:dyDescent="0.3">
      <c r="C39" s="5" t="s">
        <v>5</v>
      </c>
      <c r="D39" s="6" t="s">
        <v>6</v>
      </c>
      <c r="E39" s="5" t="s">
        <v>7</v>
      </c>
    </row>
    <row r="40" spans="1:8" x14ac:dyDescent="0.3">
      <c r="C40" s="5" t="s">
        <v>8</v>
      </c>
      <c r="D40" s="6" t="s">
        <v>49</v>
      </c>
      <c r="E40" s="5" t="s">
        <v>50</v>
      </c>
    </row>
    <row r="42" spans="1:8" x14ac:dyDescent="0.3">
      <c r="A42" s="1" t="s">
        <v>51</v>
      </c>
      <c r="B42" s="1">
        <v>1</v>
      </c>
      <c r="C42" s="1" t="s">
        <v>52</v>
      </c>
      <c r="D42" s="7" t="s">
        <v>12</v>
      </c>
      <c r="E42" s="1" t="s">
        <v>53</v>
      </c>
      <c r="F42" s="8">
        <v>11.54</v>
      </c>
      <c r="G42" s="9">
        <v>7</v>
      </c>
      <c r="H42" s="10">
        <f>ROUND(ROUND(F42,2)*ROUND(G42,3),2)</f>
        <v>80.78</v>
      </c>
    </row>
    <row r="43" spans="1:8" x14ac:dyDescent="0.3">
      <c r="A43" s="1" t="s">
        <v>51</v>
      </c>
      <c r="B43" s="1">
        <v>2</v>
      </c>
      <c r="C43" s="1" t="s">
        <v>54</v>
      </c>
      <c r="D43" s="7" t="s">
        <v>12</v>
      </c>
      <c r="E43" s="1" t="s">
        <v>55</v>
      </c>
      <c r="F43" s="8">
        <v>90.85</v>
      </c>
      <c r="G43" s="9">
        <v>1</v>
      </c>
      <c r="H43" s="10">
        <f>ROUND(ROUND(F43,2)*ROUND(G43,3),2)</f>
        <v>90.85</v>
      </c>
    </row>
    <row r="44" spans="1:8" x14ac:dyDescent="0.3">
      <c r="E44" s="5" t="s">
        <v>22</v>
      </c>
      <c r="F44" s="5"/>
      <c r="G44" s="5"/>
      <c r="H44" s="12">
        <f>SUM(H42:H43)</f>
        <v>171.63</v>
      </c>
    </row>
    <row r="46" spans="1:8" x14ac:dyDescent="0.3">
      <c r="C46" s="5" t="s">
        <v>5</v>
      </c>
      <c r="D46" s="6" t="s">
        <v>6</v>
      </c>
      <c r="E46" s="5" t="s">
        <v>7</v>
      </c>
    </row>
    <row r="47" spans="1:8" x14ac:dyDescent="0.3">
      <c r="C47" s="5" t="s">
        <v>8</v>
      </c>
      <c r="D47" s="6" t="s">
        <v>56</v>
      </c>
      <c r="E47" s="5" t="s">
        <v>57</v>
      </c>
    </row>
    <row r="49" spans="1:8" x14ac:dyDescent="0.3">
      <c r="A49" s="1" t="s">
        <v>58</v>
      </c>
      <c r="B49" s="1">
        <v>1</v>
      </c>
      <c r="C49" s="1" t="s">
        <v>59</v>
      </c>
      <c r="D49" s="7" t="s">
        <v>12</v>
      </c>
      <c r="E49" s="1" t="s">
        <v>60</v>
      </c>
      <c r="F49" s="8">
        <v>8.91</v>
      </c>
      <c r="G49" s="9">
        <v>1</v>
      </c>
      <c r="H49" s="10">
        <f>ROUND(ROUND(F49,2)*ROUND(G49,3),2)</f>
        <v>8.91</v>
      </c>
    </row>
    <row r="50" spans="1:8" x14ac:dyDescent="0.3">
      <c r="E50" s="5" t="s">
        <v>22</v>
      </c>
      <c r="F50" s="5"/>
      <c r="G50" s="5"/>
      <c r="H50" s="12">
        <f>SUM(H49:H49)</f>
        <v>8.91</v>
      </c>
    </row>
    <row r="52" spans="1:8" x14ac:dyDescent="0.3">
      <c r="E52" s="13" t="s">
        <v>61</v>
      </c>
      <c r="H52" s="14">
        <f>SUM(H9:H51)/2</f>
        <v>138884.80999999994</v>
      </c>
    </row>
  </sheetData>
  <mergeCells count="4">
    <mergeCell ref="E1:H1"/>
    <mergeCell ref="E2:H2"/>
    <mergeCell ref="E3:H3"/>
    <mergeCell ref="E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ADE31-E9D3-469B-99A6-283E9ADCC228}">
  <dimension ref="A1:AA550"/>
  <sheetViews>
    <sheetView workbookViewId="0">
      <selection activeCell="L11" sqref="L11"/>
    </sheetView>
  </sheetViews>
  <sheetFormatPr baseColWidth="10" defaultColWidth="8.88671875" defaultRowHeight="14.4" x14ac:dyDescent="0.3"/>
  <cols>
    <col min="1" max="1" width="6.6640625" customWidth="1"/>
    <col min="2" max="2" width="14.6640625" customWidth="1"/>
    <col min="3" max="3" width="6.21875" customWidth="1"/>
    <col min="4" max="4" width="30.6640625" customWidth="1"/>
    <col min="5" max="5" width="10.6640625" customWidth="1"/>
    <col min="6" max="6" width="3" customWidth="1"/>
    <col min="7" max="7" width="2.21875" customWidth="1"/>
    <col min="8" max="8" width="10.6640625" customWidth="1"/>
    <col min="9" max="9" width="2.21875" customWidth="1"/>
    <col min="10" max="11" width="10.6640625" customWidth="1"/>
    <col min="12" max="12" width="90.6640625" customWidth="1"/>
  </cols>
  <sheetData>
    <row r="1" spans="1:27" x14ac:dyDescent="0.3">
      <c r="A1" s="34" t="s">
        <v>0</v>
      </c>
      <c r="B1" s="34" t="s">
        <v>0</v>
      </c>
      <c r="C1" s="34" t="s">
        <v>0</v>
      </c>
      <c r="D1" s="34" t="s">
        <v>0</v>
      </c>
      <c r="E1" s="34" t="s">
        <v>0</v>
      </c>
      <c r="F1" s="34" t="s">
        <v>0</v>
      </c>
      <c r="G1" s="34" t="s">
        <v>0</v>
      </c>
      <c r="H1" s="34" t="s">
        <v>0</v>
      </c>
      <c r="I1" s="34" t="s">
        <v>0</v>
      </c>
      <c r="J1" s="34" t="s">
        <v>0</v>
      </c>
      <c r="K1" s="34" t="s">
        <v>0</v>
      </c>
    </row>
    <row r="2" spans="1:27" x14ac:dyDescent="0.3">
      <c r="A2" s="34"/>
      <c r="B2" s="34"/>
      <c r="C2" s="34"/>
      <c r="D2" s="34"/>
      <c r="E2" s="34"/>
      <c r="F2" s="34"/>
      <c r="G2" s="34"/>
      <c r="H2" s="34"/>
      <c r="I2" s="34"/>
      <c r="J2" s="34"/>
      <c r="K2" s="34"/>
    </row>
    <row r="3" spans="1:27" x14ac:dyDescent="0.3">
      <c r="A3" s="34"/>
      <c r="B3" s="34"/>
      <c r="C3" s="34"/>
      <c r="D3" s="34"/>
      <c r="E3" s="34"/>
      <c r="F3" s="34"/>
      <c r="G3" s="34"/>
      <c r="H3" s="34"/>
      <c r="I3" s="34"/>
      <c r="J3" s="34"/>
      <c r="K3" s="34"/>
    </row>
    <row r="4" spans="1:27" x14ac:dyDescent="0.3">
      <c r="A4" s="34"/>
      <c r="B4" s="34"/>
      <c r="C4" s="34"/>
      <c r="D4" s="34"/>
      <c r="E4" s="34"/>
      <c r="F4" s="34"/>
      <c r="G4" s="34"/>
      <c r="H4" s="34"/>
      <c r="I4" s="34"/>
      <c r="J4" s="34"/>
      <c r="K4" s="34"/>
    </row>
    <row r="6" spans="1:27" ht="18" x14ac:dyDescent="0.35">
      <c r="A6" s="35" t="s">
        <v>62</v>
      </c>
      <c r="B6" s="35" t="s">
        <v>62</v>
      </c>
      <c r="C6" s="35" t="s">
        <v>62</v>
      </c>
      <c r="D6" s="35" t="s">
        <v>62</v>
      </c>
      <c r="E6" s="35" t="s">
        <v>62</v>
      </c>
      <c r="F6" s="35" t="s">
        <v>62</v>
      </c>
      <c r="G6" s="35" t="s">
        <v>62</v>
      </c>
      <c r="H6" s="35" t="s">
        <v>62</v>
      </c>
      <c r="I6" s="35" t="s">
        <v>62</v>
      </c>
      <c r="J6" s="35" t="s">
        <v>62</v>
      </c>
      <c r="K6" s="35" t="s">
        <v>62</v>
      </c>
    </row>
    <row r="8" spans="1:27" x14ac:dyDescent="0.3">
      <c r="A8" s="15" t="s">
        <v>63</v>
      </c>
      <c r="B8" s="15" t="s">
        <v>64</v>
      </c>
      <c r="C8" s="15" t="s">
        <v>65</v>
      </c>
      <c r="D8" s="15" t="s">
        <v>66</v>
      </c>
      <c r="E8" s="15"/>
      <c r="F8" s="15"/>
      <c r="G8" s="15"/>
      <c r="H8" s="15"/>
      <c r="I8" s="15"/>
      <c r="J8" s="15"/>
      <c r="K8" s="15" t="s">
        <v>2</v>
      </c>
      <c r="L8" s="15" t="s">
        <v>67</v>
      </c>
    </row>
    <row r="10" spans="1:27" x14ac:dyDescent="0.3">
      <c r="A10" s="16" t="s">
        <v>68</v>
      </c>
      <c r="B10" s="16"/>
    </row>
    <row r="11" spans="1:27" ht="45" customHeight="1" x14ac:dyDescent="0.3">
      <c r="A11" s="17"/>
      <c r="B11" s="17" t="s">
        <v>69</v>
      </c>
      <c r="C11" s="18" t="s">
        <v>12</v>
      </c>
      <c r="D11" s="30" t="s">
        <v>70</v>
      </c>
      <c r="E11" s="31"/>
      <c r="F11" s="31"/>
      <c r="G11" s="18"/>
      <c r="H11" s="20" t="s">
        <v>71</v>
      </c>
      <c r="I11" s="32">
        <v>1</v>
      </c>
      <c r="J11" s="33"/>
      <c r="K11" s="21">
        <f>ROUND(K20,2)</f>
        <v>706.14</v>
      </c>
      <c r="L11" s="19" t="s">
        <v>72</v>
      </c>
      <c r="M11" s="18"/>
      <c r="N11" s="18"/>
      <c r="O11" s="18"/>
      <c r="P11" s="18"/>
      <c r="Q11" s="18"/>
      <c r="R11" s="18"/>
      <c r="S11" s="18"/>
      <c r="T11" s="18"/>
      <c r="U11" s="18"/>
      <c r="V11" s="18"/>
      <c r="W11" s="18"/>
      <c r="X11" s="18"/>
      <c r="Y11" s="18"/>
      <c r="Z11" s="18"/>
      <c r="AA11" s="18"/>
    </row>
    <row r="12" spans="1:27" x14ac:dyDescent="0.3">
      <c r="B12" s="13" t="s">
        <v>73</v>
      </c>
    </row>
    <row r="13" spans="1:27" x14ac:dyDescent="0.3">
      <c r="B13" t="s">
        <v>74</v>
      </c>
      <c r="C13" t="s">
        <v>75</v>
      </c>
      <c r="D13" t="s">
        <v>76</v>
      </c>
      <c r="E13" s="22">
        <v>2</v>
      </c>
      <c r="F13" t="s">
        <v>77</v>
      </c>
      <c r="G13" t="s">
        <v>78</v>
      </c>
      <c r="H13" s="23">
        <v>22.33</v>
      </c>
      <c r="I13" t="s">
        <v>79</v>
      </c>
      <c r="J13" s="24">
        <f>ROUND(E13/I11* H13,5)</f>
        <v>44.66</v>
      </c>
      <c r="K13" s="25"/>
    </row>
    <row r="14" spans="1:27" x14ac:dyDescent="0.3">
      <c r="B14" t="s">
        <v>80</v>
      </c>
      <c r="C14" t="s">
        <v>75</v>
      </c>
      <c r="D14" t="s">
        <v>81</v>
      </c>
      <c r="E14" s="22">
        <v>2</v>
      </c>
      <c r="F14" t="s">
        <v>77</v>
      </c>
      <c r="G14" t="s">
        <v>78</v>
      </c>
      <c r="H14" s="23">
        <v>19.739999999999998</v>
      </c>
      <c r="I14" t="s">
        <v>79</v>
      </c>
      <c r="J14" s="24">
        <f>ROUND(E14/I11* H14,5)</f>
        <v>39.479999999999997</v>
      </c>
      <c r="K14" s="25"/>
    </row>
    <row r="15" spans="1:27" x14ac:dyDescent="0.3">
      <c r="D15" s="26" t="s">
        <v>82</v>
      </c>
      <c r="E15" s="25"/>
      <c r="H15" s="25"/>
      <c r="K15" s="23">
        <f>SUM(J13:J14)</f>
        <v>84.139999999999986</v>
      </c>
    </row>
    <row r="16" spans="1:27" x14ac:dyDescent="0.3">
      <c r="B16" s="13" t="s">
        <v>83</v>
      </c>
      <c r="E16" s="25"/>
      <c r="H16" s="25"/>
      <c r="K16" s="25"/>
    </row>
    <row r="17" spans="1:27" x14ac:dyDescent="0.3">
      <c r="B17" t="s">
        <v>84</v>
      </c>
      <c r="C17" t="s">
        <v>12</v>
      </c>
      <c r="D17" t="s">
        <v>85</v>
      </c>
      <c r="E17" s="22">
        <v>1</v>
      </c>
      <c r="G17" t="s">
        <v>78</v>
      </c>
      <c r="H17" s="23">
        <v>622</v>
      </c>
      <c r="I17" t="s">
        <v>79</v>
      </c>
      <c r="J17" s="24">
        <f>ROUND(E17* H17,5)</f>
        <v>622</v>
      </c>
      <c r="K17" s="25"/>
    </row>
    <row r="18" spans="1:27" x14ac:dyDescent="0.3">
      <c r="D18" s="26" t="s">
        <v>86</v>
      </c>
      <c r="E18" s="25"/>
      <c r="H18" s="25"/>
      <c r="K18" s="23">
        <f>SUM(J17:J17)</f>
        <v>622</v>
      </c>
    </row>
    <row r="19" spans="1:27" x14ac:dyDescent="0.3">
      <c r="D19" s="26" t="s">
        <v>87</v>
      </c>
      <c r="E19" s="25"/>
      <c r="H19" s="25"/>
      <c r="K19" s="27">
        <f>SUM(J12:J18)</f>
        <v>706.14</v>
      </c>
    </row>
    <row r="20" spans="1:27" x14ac:dyDescent="0.3">
      <c r="D20" s="26" t="s">
        <v>88</v>
      </c>
      <c r="E20" s="25"/>
      <c r="H20" s="25"/>
      <c r="K20" s="27">
        <f>SUM(K19:K19)</f>
        <v>706.14</v>
      </c>
    </row>
    <row r="22" spans="1:27" ht="45" customHeight="1" x14ac:dyDescent="0.3">
      <c r="A22" s="17"/>
      <c r="B22" s="17" t="s">
        <v>89</v>
      </c>
      <c r="C22" s="18" t="s">
        <v>12</v>
      </c>
      <c r="D22" s="30" t="s">
        <v>90</v>
      </c>
      <c r="E22" s="31"/>
      <c r="F22" s="31"/>
      <c r="G22" s="18"/>
      <c r="H22" s="20" t="s">
        <v>71</v>
      </c>
      <c r="I22" s="32">
        <v>4.0000000000000001E-3</v>
      </c>
      <c r="J22" s="33"/>
      <c r="K22" s="21">
        <f>ROUND(K30,2)</f>
        <v>5427.93</v>
      </c>
      <c r="L22" s="19" t="s">
        <v>91</v>
      </c>
      <c r="M22" s="18"/>
      <c r="N22" s="18"/>
      <c r="O22" s="18"/>
      <c r="P22" s="18"/>
      <c r="Q22" s="18"/>
      <c r="R22" s="18"/>
      <c r="S22" s="18"/>
      <c r="T22" s="18"/>
      <c r="U22" s="18"/>
      <c r="V22" s="18"/>
      <c r="W22" s="18"/>
      <c r="X22" s="18"/>
      <c r="Y22" s="18"/>
      <c r="Z22" s="18"/>
      <c r="AA22" s="18"/>
    </row>
    <row r="23" spans="1:27" x14ac:dyDescent="0.3">
      <c r="B23" s="13" t="s">
        <v>73</v>
      </c>
    </row>
    <row r="24" spans="1:27" x14ac:dyDescent="0.3">
      <c r="B24" t="s">
        <v>92</v>
      </c>
      <c r="C24" t="s">
        <v>75</v>
      </c>
      <c r="D24" t="s">
        <v>93</v>
      </c>
      <c r="E24" s="22">
        <v>1</v>
      </c>
      <c r="F24" t="s">
        <v>77</v>
      </c>
      <c r="G24" t="s">
        <v>78</v>
      </c>
      <c r="H24" s="23">
        <v>20.81</v>
      </c>
      <c r="I24" t="s">
        <v>79</v>
      </c>
      <c r="J24" s="24">
        <f>ROUND(E24/I22* H24,5)</f>
        <v>5202.5</v>
      </c>
      <c r="K24" s="25"/>
    </row>
    <row r="25" spans="1:27" x14ac:dyDescent="0.3">
      <c r="D25" s="26" t="s">
        <v>82</v>
      </c>
      <c r="E25" s="25"/>
      <c r="H25" s="25"/>
      <c r="K25" s="23">
        <f>SUM(J24:J24)</f>
        <v>5202.5</v>
      </c>
    </row>
    <row r="26" spans="1:27" x14ac:dyDescent="0.3">
      <c r="B26" s="13" t="s">
        <v>83</v>
      </c>
      <c r="E26" s="25"/>
      <c r="H26" s="25"/>
      <c r="K26" s="25"/>
    </row>
    <row r="27" spans="1:27" x14ac:dyDescent="0.3">
      <c r="B27" t="s">
        <v>94</v>
      </c>
      <c r="C27" t="s">
        <v>12</v>
      </c>
      <c r="D27" t="s">
        <v>90</v>
      </c>
      <c r="E27" s="22">
        <v>1</v>
      </c>
      <c r="G27" t="s">
        <v>78</v>
      </c>
      <c r="H27" s="23">
        <v>225.43</v>
      </c>
      <c r="I27" t="s">
        <v>79</v>
      </c>
      <c r="J27" s="24">
        <f>ROUND(E27* H27,5)</f>
        <v>225.43</v>
      </c>
      <c r="K27" s="25"/>
    </row>
    <row r="28" spans="1:27" x14ac:dyDescent="0.3">
      <c r="D28" s="26" t="s">
        <v>86</v>
      </c>
      <c r="E28" s="25"/>
      <c r="H28" s="25"/>
      <c r="K28" s="23">
        <f>SUM(J27:J27)</f>
        <v>225.43</v>
      </c>
    </row>
    <row r="29" spans="1:27" x14ac:dyDescent="0.3">
      <c r="D29" s="26" t="s">
        <v>87</v>
      </c>
      <c r="E29" s="25"/>
      <c r="H29" s="25"/>
      <c r="K29" s="27">
        <f>SUM(J23:J28)</f>
        <v>5427.93</v>
      </c>
    </row>
    <row r="30" spans="1:27" x14ac:dyDescent="0.3">
      <c r="D30" s="26" t="s">
        <v>88</v>
      </c>
      <c r="E30" s="25"/>
      <c r="H30" s="25"/>
      <c r="K30" s="27">
        <f>SUM(K29:K29)</f>
        <v>5427.93</v>
      </c>
    </row>
    <row r="32" spans="1:27" ht="45" customHeight="1" x14ac:dyDescent="0.3">
      <c r="A32" s="17"/>
      <c r="B32" s="17" t="s">
        <v>95</v>
      </c>
      <c r="C32" s="18" t="s">
        <v>96</v>
      </c>
      <c r="D32" s="30" t="s">
        <v>97</v>
      </c>
      <c r="E32" s="31"/>
      <c r="F32" s="31"/>
      <c r="G32" s="18"/>
      <c r="H32" s="20" t="s">
        <v>71</v>
      </c>
      <c r="I32" s="32">
        <v>1</v>
      </c>
      <c r="J32" s="33"/>
      <c r="K32" s="21">
        <f>ROUND(K37,2)</f>
        <v>315.52</v>
      </c>
      <c r="L32" s="19" t="s">
        <v>98</v>
      </c>
      <c r="M32" s="18"/>
      <c r="N32" s="18"/>
      <c r="O32" s="18"/>
      <c r="P32" s="18"/>
      <c r="Q32" s="18"/>
      <c r="R32" s="18"/>
      <c r="S32" s="18"/>
      <c r="T32" s="18"/>
      <c r="U32" s="18"/>
      <c r="V32" s="18"/>
      <c r="W32" s="18"/>
      <c r="X32" s="18"/>
      <c r="Y32" s="18"/>
      <c r="Z32" s="18"/>
      <c r="AA32" s="18"/>
    </row>
    <row r="33" spans="1:27" x14ac:dyDescent="0.3">
      <c r="B33" s="13" t="s">
        <v>99</v>
      </c>
    </row>
    <row r="34" spans="1:27" x14ac:dyDescent="0.3">
      <c r="B34" t="s">
        <v>100</v>
      </c>
      <c r="C34" t="s">
        <v>75</v>
      </c>
      <c r="D34" t="s">
        <v>101</v>
      </c>
      <c r="E34" s="22">
        <v>8</v>
      </c>
      <c r="F34" t="s">
        <v>77</v>
      </c>
      <c r="G34" t="s">
        <v>78</v>
      </c>
      <c r="H34" s="23">
        <v>39.44</v>
      </c>
      <c r="I34" t="s">
        <v>79</v>
      </c>
      <c r="J34" s="24">
        <f>ROUND(E34/I32* H34,5)</f>
        <v>315.52</v>
      </c>
      <c r="K34" s="25"/>
    </row>
    <row r="35" spans="1:27" x14ac:dyDescent="0.3">
      <c r="D35" s="26" t="s">
        <v>102</v>
      </c>
      <c r="E35" s="25"/>
      <c r="H35" s="25"/>
      <c r="K35" s="23">
        <f>SUM(J34:J34)</f>
        <v>315.52</v>
      </c>
    </row>
    <row r="36" spans="1:27" x14ac:dyDescent="0.3">
      <c r="D36" s="26" t="s">
        <v>87</v>
      </c>
      <c r="E36" s="25"/>
      <c r="H36" s="25"/>
      <c r="K36" s="27">
        <f>SUM(J33:J35)</f>
        <v>315.52</v>
      </c>
    </row>
    <row r="37" spans="1:27" x14ac:dyDescent="0.3">
      <c r="D37" s="26" t="s">
        <v>88</v>
      </c>
      <c r="E37" s="25"/>
      <c r="H37" s="25"/>
      <c r="K37" s="27">
        <f>SUM(K36:K36)</f>
        <v>315.52</v>
      </c>
    </row>
    <row r="39" spans="1:27" ht="45" customHeight="1" x14ac:dyDescent="0.3">
      <c r="A39" s="17"/>
      <c r="B39" s="17" t="s">
        <v>103</v>
      </c>
      <c r="C39" s="18" t="s">
        <v>12</v>
      </c>
      <c r="D39" s="30" t="s">
        <v>104</v>
      </c>
      <c r="E39" s="31"/>
      <c r="F39" s="31"/>
      <c r="G39" s="18"/>
      <c r="H39" s="20" t="s">
        <v>71</v>
      </c>
      <c r="I39" s="32">
        <v>0.27800000000000002</v>
      </c>
      <c r="J39" s="33"/>
      <c r="K39" s="21">
        <f>ROUND(K48,2)</f>
        <v>1094.6300000000001</v>
      </c>
      <c r="L39" s="19" t="s">
        <v>72</v>
      </c>
      <c r="M39" s="18"/>
      <c r="N39" s="18"/>
      <c r="O39" s="18"/>
      <c r="P39" s="18"/>
      <c r="Q39" s="18"/>
      <c r="R39" s="18"/>
      <c r="S39" s="18"/>
      <c r="T39" s="18"/>
      <c r="U39" s="18"/>
      <c r="V39" s="18"/>
      <c r="W39" s="18"/>
      <c r="X39" s="18"/>
      <c r="Y39" s="18"/>
      <c r="Z39" s="18"/>
      <c r="AA39" s="18"/>
    </row>
    <row r="40" spans="1:27" x14ac:dyDescent="0.3">
      <c r="B40" s="13" t="s">
        <v>73</v>
      </c>
    </row>
    <row r="41" spans="1:27" x14ac:dyDescent="0.3">
      <c r="B41" t="s">
        <v>74</v>
      </c>
      <c r="C41" t="s">
        <v>75</v>
      </c>
      <c r="D41" t="s">
        <v>76</v>
      </c>
      <c r="E41" s="22">
        <v>5</v>
      </c>
      <c r="F41" t="s">
        <v>77</v>
      </c>
      <c r="G41" t="s">
        <v>78</v>
      </c>
      <c r="H41" s="23">
        <v>22.33</v>
      </c>
      <c r="I41" t="s">
        <v>79</v>
      </c>
      <c r="J41" s="24">
        <f>ROUND(E41/I39* H41,5)</f>
        <v>401.61871000000002</v>
      </c>
      <c r="K41" s="25"/>
    </row>
    <row r="42" spans="1:27" x14ac:dyDescent="0.3">
      <c r="B42" t="s">
        <v>80</v>
      </c>
      <c r="C42" t="s">
        <v>75</v>
      </c>
      <c r="D42" t="s">
        <v>81</v>
      </c>
      <c r="E42" s="22">
        <v>1</v>
      </c>
      <c r="F42" t="s">
        <v>77</v>
      </c>
      <c r="G42" t="s">
        <v>78</v>
      </c>
      <c r="H42" s="23">
        <v>19.739999999999998</v>
      </c>
      <c r="I42" t="s">
        <v>79</v>
      </c>
      <c r="J42" s="24">
        <f>ROUND(E42/I39* H42,5)</f>
        <v>71.007189999999994</v>
      </c>
      <c r="K42" s="25"/>
    </row>
    <row r="43" spans="1:27" x14ac:dyDescent="0.3">
      <c r="D43" s="26" t="s">
        <v>82</v>
      </c>
      <c r="E43" s="25"/>
      <c r="H43" s="25"/>
      <c r="K43" s="23">
        <f>SUM(J41:J42)</f>
        <v>472.6259</v>
      </c>
    </row>
    <row r="44" spans="1:27" x14ac:dyDescent="0.3">
      <c r="B44" s="13" t="s">
        <v>83</v>
      </c>
      <c r="E44" s="25"/>
      <c r="H44" s="25"/>
      <c r="K44" s="25"/>
    </row>
    <row r="45" spans="1:27" x14ac:dyDescent="0.3">
      <c r="B45" t="s">
        <v>84</v>
      </c>
      <c r="C45" t="s">
        <v>12</v>
      </c>
      <c r="D45" t="s">
        <v>85</v>
      </c>
      <c r="E45" s="22">
        <v>1</v>
      </c>
      <c r="G45" t="s">
        <v>78</v>
      </c>
      <c r="H45" s="23">
        <v>622</v>
      </c>
      <c r="I45" t="s">
        <v>79</v>
      </c>
      <c r="J45" s="24">
        <f>ROUND(E45* H45,5)</f>
        <v>622</v>
      </c>
      <c r="K45" s="25"/>
    </row>
    <row r="46" spans="1:27" x14ac:dyDescent="0.3">
      <c r="D46" s="26" t="s">
        <v>86</v>
      </c>
      <c r="E46" s="25"/>
      <c r="H46" s="25"/>
      <c r="K46" s="23">
        <f>SUM(J45:J45)</f>
        <v>622</v>
      </c>
    </row>
    <row r="47" spans="1:27" x14ac:dyDescent="0.3">
      <c r="D47" s="26" t="s">
        <v>87</v>
      </c>
      <c r="E47" s="25"/>
      <c r="H47" s="25"/>
      <c r="K47" s="27">
        <f>SUM(J40:J46)</f>
        <v>1094.6259</v>
      </c>
    </row>
    <row r="48" spans="1:27" x14ac:dyDescent="0.3">
      <c r="D48" s="26" t="s">
        <v>88</v>
      </c>
      <c r="E48" s="25"/>
      <c r="H48" s="25"/>
      <c r="K48" s="27">
        <f>SUM(K47:K47)</f>
        <v>1094.6259</v>
      </c>
    </row>
    <row r="50" spans="1:27" ht="45" customHeight="1" x14ac:dyDescent="0.3">
      <c r="A50" s="17"/>
      <c r="B50" s="17" t="s">
        <v>105</v>
      </c>
      <c r="C50" s="18" t="s">
        <v>15</v>
      </c>
      <c r="D50" s="30" t="s">
        <v>106</v>
      </c>
      <c r="E50" s="31"/>
      <c r="F50" s="31"/>
      <c r="G50" s="18"/>
      <c r="H50" s="20" t="s">
        <v>71</v>
      </c>
      <c r="I50" s="32">
        <v>2.1880000000000002</v>
      </c>
      <c r="J50" s="33"/>
      <c r="K50" s="21">
        <f>ROUND(K63,2)</f>
        <v>2.95</v>
      </c>
      <c r="L50" s="19" t="s">
        <v>107</v>
      </c>
      <c r="M50" s="18"/>
      <c r="N50" s="18"/>
      <c r="O50" s="18"/>
      <c r="P50" s="18"/>
      <c r="Q50" s="18"/>
      <c r="R50" s="18"/>
      <c r="S50" s="18"/>
      <c r="T50" s="18"/>
      <c r="U50" s="18"/>
      <c r="V50" s="18"/>
      <c r="W50" s="18"/>
      <c r="X50" s="18"/>
      <c r="Y50" s="18"/>
      <c r="Z50" s="18"/>
      <c r="AA50" s="18"/>
    </row>
    <row r="51" spans="1:27" x14ac:dyDescent="0.3">
      <c r="B51" s="13" t="s">
        <v>73</v>
      </c>
    </row>
    <row r="52" spans="1:27" x14ac:dyDescent="0.3">
      <c r="B52" t="s">
        <v>80</v>
      </c>
      <c r="C52" t="s">
        <v>75</v>
      </c>
      <c r="D52" t="s">
        <v>81</v>
      </c>
      <c r="E52" s="22">
        <v>0.1</v>
      </c>
      <c r="F52" t="s">
        <v>77</v>
      </c>
      <c r="G52" t="s">
        <v>78</v>
      </c>
      <c r="H52" s="23">
        <v>19.739999999999998</v>
      </c>
      <c r="I52" t="s">
        <v>79</v>
      </c>
      <c r="J52" s="24">
        <f>ROUND(E52/I50* H52,5)</f>
        <v>0.90219000000000005</v>
      </c>
      <c r="K52" s="25"/>
    </row>
    <row r="53" spans="1:27" x14ac:dyDescent="0.3">
      <c r="B53" t="s">
        <v>74</v>
      </c>
      <c r="C53" t="s">
        <v>75</v>
      </c>
      <c r="D53" t="s">
        <v>76</v>
      </c>
      <c r="E53" s="22">
        <v>0.1</v>
      </c>
      <c r="F53" t="s">
        <v>77</v>
      </c>
      <c r="G53" t="s">
        <v>78</v>
      </c>
      <c r="H53" s="23">
        <v>22.33</v>
      </c>
      <c r="I53" t="s">
        <v>79</v>
      </c>
      <c r="J53" s="24">
        <f>ROUND(E53/I50* H53,5)</f>
        <v>1.02057</v>
      </c>
      <c r="K53" s="25"/>
    </row>
    <row r="54" spans="1:27" x14ac:dyDescent="0.3">
      <c r="D54" s="26" t="s">
        <v>82</v>
      </c>
      <c r="E54" s="25"/>
      <c r="H54" s="25"/>
      <c r="K54" s="23">
        <f>SUM(J52:J53)</f>
        <v>1.92276</v>
      </c>
    </row>
    <row r="55" spans="1:27" x14ac:dyDescent="0.3">
      <c r="B55" s="13" t="s">
        <v>83</v>
      </c>
      <c r="E55" s="25"/>
      <c r="H55" s="25"/>
      <c r="K55" s="25"/>
    </row>
    <row r="56" spans="1:27" x14ac:dyDescent="0.3">
      <c r="B56" t="s">
        <v>108</v>
      </c>
      <c r="C56" t="s">
        <v>15</v>
      </c>
      <c r="D56" t="s">
        <v>109</v>
      </c>
      <c r="E56" s="22">
        <v>1.2</v>
      </c>
      <c r="G56" t="s">
        <v>78</v>
      </c>
      <c r="H56" s="23">
        <v>0.19</v>
      </c>
      <c r="I56" t="s">
        <v>79</v>
      </c>
      <c r="J56" s="24">
        <f>ROUND(E56* H56,5)</f>
        <v>0.22800000000000001</v>
      </c>
      <c r="K56" s="25"/>
    </row>
    <row r="57" spans="1:27" x14ac:dyDescent="0.3">
      <c r="B57" t="s">
        <v>110</v>
      </c>
      <c r="C57" t="s">
        <v>20</v>
      </c>
      <c r="D57" t="s">
        <v>111</v>
      </c>
      <c r="E57" s="22">
        <v>0.2</v>
      </c>
      <c r="G57" t="s">
        <v>78</v>
      </c>
      <c r="H57" s="23">
        <v>0.22</v>
      </c>
      <c r="I57" t="s">
        <v>79</v>
      </c>
      <c r="J57" s="24">
        <f>ROUND(E57* H57,5)</f>
        <v>4.3999999999999997E-2</v>
      </c>
      <c r="K57" s="25"/>
    </row>
    <row r="58" spans="1:27" x14ac:dyDescent="0.3">
      <c r="B58" t="s">
        <v>112</v>
      </c>
      <c r="C58" t="s">
        <v>12</v>
      </c>
      <c r="D58" t="s">
        <v>113</v>
      </c>
      <c r="E58" s="22">
        <v>0.6</v>
      </c>
      <c r="G58" t="s">
        <v>78</v>
      </c>
      <c r="H58" s="23">
        <v>1.21</v>
      </c>
      <c r="I58" t="s">
        <v>79</v>
      </c>
      <c r="J58" s="24">
        <f>ROUND(E58* H58,5)</f>
        <v>0.72599999999999998</v>
      </c>
      <c r="K58" s="25"/>
    </row>
    <row r="59" spans="1:27" x14ac:dyDescent="0.3">
      <c r="D59" s="26" t="s">
        <v>86</v>
      </c>
      <c r="E59" s="25"/>
      <c r="H59" s="25"/>
      <c r="K59" s="23">
        <f>SUM(J56:J58)</f>
        <v>0.998</v>
      </c>
    </row>
    <row r="60" spans="1:27" x14ac:dyDescent="0.3">
      <c r="E60" s="25"/>
      <c r="H60" s="25"/>
      <c r="K60" s="25"/>
    </row>
    <row r="61" spans="1:27" x14ac:dyDescent="0.3">
      <c r="D61" s="26" t="s">
        <v>114</v>
      </c>
      <c r="E61" s="25"/>
      <c r="H61" s="25">
        <v>1.5</v>
      </c>
      <c r="I61" t="s">
        <v>115</v>
      </c>
      <c r="J61">
        <f>ROUND(H61/100*K54,5)</f>
        <v>2.8840000000000001E-2</v>
      </c>
      <c r="K61" s="25"/>
    </row>
    <row r="62" spans="1:27" x14ac:dyDescent="0.3">
      <c r="D62" s="26" t="s">
        <v>87</v>
      </c>
      <c r="E62" s="25"/>
      <c r="H62" s="25"/>
      <c r="K62" s="27">
        <f>SUM(J51:J61)</f>
        <v>2.9496000000000002</v>
      </c>
    </row>
    <row r="63" spans="1:27" x14ac:dyDescent="0.3">
      <c r="D63" s="26" t="s">
        <v>88</v>
      </c>
      <c r="E63" s="25"/>
      <c r="H63" s="25"/>
      <c r="K63" s="27">
        <f>SUM(K62:K62)</f>
        <v>2.9496000000000002</v>
      </c>
    </row>
    <row r="65" spans="1:27" ht="45" customHeight="1" x14ac:dyDescent="0.3">
      <c r="A65" s="17"/>
      <c r="B65" s="17" t="s">
        <v>116</v>
      </c>
      <c r="C65" s="18" t="s">
        <v>15</v>
      </c>
      <c r="D65" s="30" t="s">
        <v>117</v>
      </c>
      <c r="E65" s="31"/>
      <c r="F65" s="31"/>
      <c r="G65" s="18"/>
      <c r="H65" s="20" t="s">
        <v>71</v>
      </c>
      <c r="I65" s="32">
        <v>1.3360000000000001</v>
      </c>
      <c r="J65" s="33"/>
      <c r="K65" s="21">
        <f>ROUND(K72,2)</f>
        <v>2.25</v>
      </c>
      <c r="L65" s="19" t="s">
        <v>118</v>
      </c>
      <c r="M65" s="18"/>
      <c r="N65" s="18"/>
      <c r="O65" s="18"/>
      <c r="P65" s="18"/>
      <c r="Q65" s="18"/>
      <c r="R65" s="18"/>
      <c r="S65" s="18"/>
      <c r="T65" s="18"/>
      <c r="U65" s="18"/>
      <c r="V65" s="18"/>
      <c r="W65" s="18"/>
      <c r="X65" s="18"/>
      <c r="Y65" s="18"/>
      <c r="Z65" s="18"/>
      <c r="AA65" s="18"/>
    </row>
    <row r="66" spans="1:27" x14ac:dyDescent="0.3">
      <c r="B66" s="13" t="s">
        <v>73</v>
      </c>
    </row>
    <row r="67" spans="1:27" x14ac:dyDescent="0.3">
      <c r="B67" t="s">
        <v>119</v>
      </c>
      <c r="C67" t="s">
        <v>75</v>
      </c>
      <c r="D67" t="s">
        <v>120</v>
      </c>
      <c r="E67" s="22">
        <v>0.15</v>
      </c>
      <c r="F67" t="s">
        <v>77</v>
      </c>
      <c r="G67" t="s">
        <v>78</v>
      </c>
      <c r="H67" s="23">
        <v>19.739999999999998</v>
      </c>
      <c r="I67" t="s">
        <v>79</v>
      </c>
      <c r="J67" s="24">
        <f>ROUND(E67/I65* H67,5)</f>
        <v>2.2163200000000001</v>
      </c>
      <c r="K67" s="25"/>
    </row>
    <row r="68" spans="1:27" x14ac:dyDescent="0.3">
      <c r="D68" s="26" t="s">
        <v>82</v>
      </c>
      <c r="E68" s="25"/>
      <c r="H68" s="25"/>
      <c r="K68" s="23">
        <f>SUM(J67:J67)</f>
        <v>2.2163200000000001</v>
      </c>
    </row>
    <row r="69" spans="1:27" x14ac:dyDescent="0.3">
      <c r="E69" s="25"/>
      <c r="H69" s="25"/>
      <c r="K69" s="25"/>
    </row>
    <row r="70" spans="1:27" x14ac:dyDescent="0.3">
      <c r="D70" s="26" t="s">
        <v>114</v>
      </c>
      <c r="E70" s="25"/>
      <c r="H70" s="25">
        <v>1.5</v>
      </c>
      <c r="I70" t="s">
        <v>115</v>
      </c>
      <c r="J70">
        <f>ROUND(H70/100*K68,5)</f>
        <v>3.3239999999999999E-2</v>
      </c>
      <c r="K70" s="25"/>
    </row>
    <row r="71" spans="1:27" x14ac:dyDescent="0.3">
      <c r="D71" s="26" t="s">
        <v>87</v>
      </c>
      <c r="E71" s="25"/>
      <c r="H71" s="25"/>
      <c r="K71" s="27">
        <f>SUM(J66:J70)</f>
        <v>2.2495600000000002</v>
      </c>
    </row>
    <row r="72" spans="1:27" x14ac:dyDescent="0.3">
      <c r="D72" s="26" t="s">
        <v>88</v>
      </c>
      <c r="E72" s="25"/>
      <c r="H72" s="25"/>
      <c r="K72" s="27">
        <f>SUM(K71:K71)</f>
        <v>2.2495600000000002</v>
      </c>
    </row>
    <row r="74" spans="1:27" ht="45" customHeight="1" x14ac:dyDescent="0.3">
      <c r="A74" s="17"/>
      <c r="B74" s="17" t="s">
        <v>121</v>
      </c>
      <c r="C74" s="18" t="s">
        <v>20</v>
      </c>
      <c r="D74" s="30" t="s">
        <v>122</v>
      </c>
      <c r="E74" s="31"/>
      <c r="F74" s="31"/>
      <c r="G74" s="18"/>
      <c r="H74" s="20" t="s">
        <v>71</v>
      </c>
      <c r="I74" s="32">
        <v>1</v>
      </c>
      <c r="J74" s="33"/>
      <c r="K74" s="21">
        <f>ROUND(K81,2)</f>
        <v>3.01</v>
      </c>
      <c r="L74" s="19" t="s">
        <v>123</v>
      </c>
      <c r="M74" s="18"/>
      <c r="N74" s="18"/>
      <c r="O74" s="18"/>
      <c r="P74" s="18"/>
      <c r="Q74" s="18"/>
      <c r="R74" s="18"/>
      <c r="S74" s="18"/>
      <c r="T74" s="18"/>
      <c r="U74" s="18"/>
      <c r="V74" s="18"/>
      <c r="W74" s="18"/>
      <c r="X74" s="18"/>
      <c r="Y74" s="18"/>
      <c r="Z74" s="18"/>
      <c r="AA74" s="18"/>
    </row>
    <row r="75" spans="1:27" x14ac:dyDescent="0.3">
      <c r="B75" s="13" t="s">
        <v>73</v>
      </c>
    </row>
    <row r="76" spans="1:27" x14ac:dyDescent="0.3">
      <c r="B76" t="s">
        <v>119</v>
      </c>
      <c r="C76" t="s">
        <v>75</v>
      </c>
      <c r="D76" t="s">
        <v>120</v>
      </c>
      <c r="E76" s="22">
        <v>0.15</v>
      </c>
      <c r="F76" t="s">
        <v>77</v>
      </c>
      <c r="G76" t="s">
        <v>78</v>
      </c>
      <c r="H76" s="23">
        <v>19.739999999999998</v>
      </c>
      <c r="I76" t="s">
        <v>79</v>
      </c>
      <c r="J76" s="24">
        <f>ROUND(E76/I74* H76,5)</f>
        <v>2.9609999999999999</v>
      </c>
      <c r="K76" s="25"/>
    </row>
    <row r="77" spans="1:27" x14ac:dyDescent="0.3">
      <c r="D77" s="26" t="s">
        <v>82</v>
      </c>
      <c r="E77" s="25"/>
      <c r="H77" s="25"/>
      <c r="K77" s="23">
        <f>SUM(J76:J76)</f>
        <v>2.9609999999999999</v>
      </c>
    </row>
    <row r="78" spans="1:27" x14ac:dyDescent="0.3">
      <c r="E78" s="25"/>
      <c r="H78" s="25"/>
      <c r="K78" s="25"/>
    </row>
    <row r="79" spans="1:27" x14ac:dyDescent="0.3">
      <c r="D79" s="26" t="s">
        <v>114</v>
      </c>
      <c r="E79" s="25"/>
      <c r="H79" s="25">
        <v>1.5</v>
      </c>
      <c r="I79" t="s">
        <v>115</v>
      </c>
      <c r="J79">
        <f>ROUND(H79/100*K77,5)</f>
        <v>4.4420000000000001E-2</v>
      </c>
      <c r="K79" s="25"/>
    </row>
    <row r="80" spans="1:27" x14ac:dyDescent="0.3">
      <c r="D80" s="26" t="s">
        <v>87</v>
      </c>
      <c r="E80" s="25"/>
      <c r="H80" s="25"/>
      <c r="K80" s="27">
        <f>SUM(J75:J79)</f>
        <v>3.00542</v>
      </c>
    </row>
    <row r="81" spans="1:27" x14ac:dyDescent="0.3">
      <c r="D81" s="26" t="s">
        <v>88</v>
      </c>
      <c r="E81" s="25"/>
      <c r="H81" s="25"/>
      <c r="K81" s="27">
        <f>SUM(K80:K80)</f>
        <v>3.00542</v>
      </c>
    </row>
    <row r="83" spans="1:27" ht="45" customHeight="1" x14ac:dyDescent="0.3">
      <c r="A83" s="17"/>
      <c r="B83" s="17" t="s">
        <v>124</v>
      </c>
      <c r="C83" s="18" t="s">
        <v>12</v>
      </c>
      <c r="D83" s="30" t="s">
        <v>44</v>
      </c>
      <c r="E83" s="31"/>
      <c r="F83" s="31"/>
      <c r="G83" s="18"/>
      <c r="H83" s="20" t="s">
        <v>71</v>
      </c>
      <c r="I83" s="32">
        <v>1</v>
      </c>
      <c r="J83" s="33"/>
      <c r="K83" s="21">
        <f>ROUND(K93,2)</f>
        <v>18.12</v>
      </c>
      <c r="L83" s="19" t="s">
        <v>125</v>
      </c>
      <c r="M83" s="18"/>
      <c r="N83" s="18"/>
      <c r="O83" s="18"/>
      <c r="P83" s="18"/>
      <c r="Q83" s="18"/>
      <c r="R83" s="18"/>
      <c r="S83" s="18"/>
      <c r="T83" s="18"/>
      <c r="U83" s="18"/>
      <c r="V83" s="18"/>
      <c r="W83" s="18"/>
      <c r="X83" s="18"/>
      <c r="Y83" s="18"/>
      <c r="Z83" s="18"/>
      <c r="AA83" s="18"/>
    </row>
    <row r="84" spans="1:27" x14ac:dyDescent="0.3">
      <c r="B84" s="13" t="s">
        <v>73</v>
      </c>
    </row>
    <row r="85" spans="1:27" x14ac:dyDescent="0.3">
      <c r="B85" t="s">
        <v>126</v>
      </c>
      <c r="C85" t="s">
        <v>75</v>
      </c>
      <c r="D85" t="s">
        <v>127</v>
      </c>
      <c r="E85" s="22">
        <v>0.1</v>
      </c>
      <c r="F85" t="s">
        <v>77</v>
      </c>
      <c r="G85" t="s">
        <v>78</v>
      </c>
      <c r="H85" s="23">
        <v>22.33</v>
      </c>
      <c r="I85" t="s">
        <v>79</v>
      </c>
      <c r="J85" s="24">
        <f>ROUND(E85/I83* H85,5)</f>
        <v>2.2330000000000001</v>
      </c>
      <c r="K85" s="25"/>
    </row>
    <row r="86" spans="1:27" x14ac:dyDescent="0.3">
      <c r="D86" s="26" t="s">
        <v>82</v>
      </c>
      <c r="E86" s="25"/>
      <c r="H86" s="25"/>
      <c r="K86" s="23">
        <f>SUM(J85:J85)</f>
        <v>2.2330000000000001</v>
      </c>
    </row>
    <row r="87" spans="1:27" x14ac:dyDescent="0.3">
      <c r="B87" s="13" t="s">
        <v>83</v>
      </c>
      <c r="E87" s="25"/>
      <c r="H87" s="25"/>
      <c r="K87" s="25"/>
    </row>
    <row r="88" spans="1:27" x14ac:dyDescent="0.3">
      <c r="B88" t="s">
        <v>128</v>
      </c>
      <c r="C88" t="s">
        <v>12</v>
      </c>
      <c r="D88" t="s">
        <v>129</v>
      </c>
      <c r="E88" s="22">
        <v>1</v>
      </c>
      <c r="G88" t="s">
        <v>78</v>
      </c>
      <c r="H88" s="23">
        <v>15.85</v>
      </c>
      <c r="I88" t="s">
        <v>79</v>
      </c>
      <c r="J88" s="24">
        <f>ROUND(E88* H88,5)</f>
        <v>15.85</v>
      </c>
      <c r="K88" s="25"/>
    </row>
    <row r="89" spans="1:27" x14ac:dyDescent="0.3">
      <c r="D89" s="26" t="s">
        <v>86</v>
      </c>
      <c r="E89" s="25"/>
      <c r="H89" s="25"/>
      <c r="K89" s="23">
        <f>SUM(J88:J88)</f>
        <v>15.85</v>
      </c>
    </row>
    <row r="90" spans="1:27" x14ac:dyDescent="0.3">
      <c r="E90" s="25"/>
      <c r="H90" s="25"/>
      <c r="K90" s="25"/>
    </row>
    <row r="91" spans="1:27" x14ac:dyDescent="0.3">
      <c r="D91" s="26" t="s">
        <v>114</v>
      </c>
      <c r="E91" s="25"/>
      <c r="H91" s="25">
        <v>1.5</v>
      </c>
      <c r="I91" t="s">
        <v>115</v>
      </c>
      <c r="J91">
        <f>ROUND(H91/100*K86,5)</f>
        <v>3.3500000000000002E-2</v>
      </c>
      <c r="K91" s="25"/>
    </row>
    <row r="92" spans="1:27" x14ac:dyDescent="0.3">
      <c r="D92" s="26" t="s">
        <v>87</v>
      </c>
      <c r="E92" s="25"/>
      <c r="H92" s="25"/>
      <c r="K92" s="27">
        <f>SUM(J84:J91)</f>
        <v>18.116499999999998</v>
      </c>
    </row>
    <row r="93" spans="1:27" x14ac:dyDescent="0.3">
      <c r="D93" s="26" t="s">
        <v>88</v>
      </c>
      <c r="E93" s="25"/>
      <c r="H93" s="25"/>
      <c r="K93" s="27">
        <f>SUM(K92:K92)</f>
        <v>18.116499999999998</v>
      </c>
    </row>
    <row r="95" spans="1:27" ht="45" customHeight="1" x14ac:dyDescent="0.3">
      <c r="A95" s="17"/>
      <c r="B95" s="17" t="s">
        <v>130</v>
      </c>
      <c r="C95" s="18" t="s">
        <v>15</v>
      </c>
      <c r="D95" s="30" t="s">
        <v>131</v>
      </c>
      <c r="E95" s="31"/>
      <c r="F95" s="31"/>
      <c r="G95" s="18"/>
      <c r="H95" s="20" t="s">
        <v>71</v>
      </c>
      <c r="I95" s="32">
        <v>1</v>
      </c>
      <c r="J95" s="33"/>
      <c r="K95" s="21">
        <f>ROUND(K107,2)</f>
        <v>21.36</v>
      </c>
      <c r="L95" s="19" t="s">
        <v>132</v>
      </c>
      <c r="M95" s="18"/>
      <c r="N95" s="18"/>
      <c r="O95" s="18"/>
      <c r="P95" s="18"/>
      <c r="Q95" s="18"/>
      <c r="R95" s="18"/>
      <c r="S95" s="18"/>
      <c r="T95" s="18"/>
      <c r="U95" s="18"/>
      <c r="V95" s="18"/>
      <c r="W95" s="18"/>
      <c r="X95" s="18"/>
      <c r="Y95" s="18"/>
      <c r="Z95" s="18"/>
      <c r="AA95" s="18"/>
    </row>
    <row r="96" spans="1:27" x14ac:dyDescent="0.3">
      <c r="B96" s="13" t="s">
        <v>73</v>
      </c>
    </row>
    <row r="97" spans="1:27" x14ac:dyDescent="0.3">
      <c r="B97" t="s">
        <v>133</v>
      </c>
      <c r="C97" t="s">
        <v>75</v>
      </c>
      <c r="D97" t="s">
        <v>134</v>
      </c>
      <c r="E97" s="22">
        <v>7.0000000000000007E-2</v>
      </c>
      <c r="F97" t="s">
        <v>77</v>
      </c>
      <c r="G97" t="s">
        <v>78</v>
      </c>
      <c r="H97" s="23">
        <v>20.81</v>
      </c>
      <c r="I97" t="s">
        <v>79</v>
      </c>
      <c r="J97" s="24">
        <f>ROUND(E97/I95* H97,5)</f>
        <v>1.4567000000000001</v>
      </c>
      <c r="K97" s="25"/>
    </row>
    <row r="98" spans="1:27" x14ac:dyDescent="0.3">
      <c r="B98" t="s">
        <v>135</v>
      </c>
      <c r="C98" t="s">
        <v>75</v>
      </c>
      <c r="D98" t="s">
        <v>136</v>
      </c>
      <c r="E98" s="22">
        <v>0.7</v>
      </c>
      <c r="F98" t="s">
        <v>77</v>
      </c>
      <c r="G98" t="s">
        <v>78</v>
      </c>
      <c r="H98" s="23">
        <v>22.33</v>
      </c>
      <c r="I98" t="s">
        <v>79</v>
      </c>
      <c r="J98" s="24">
        <f>ROUND(E98/I95* H98,5)</f>
        <v>15.631</v>
      </c>
      <c r="K98" s="25"/>
    </row>
    <row r="99" spans="1:27" x14ac:dyDescent="0.3">
      <c r="D99" s="26" t="s">
        <v>82</v>
      </c>
      <c r="E99" s="25"/>
      <c r="H99" s="25"/>
      <c r="K99" s="23">
        <f>SUM(J97:J98)</f>
        <v>17.087700000000002</v>
      </c>
    </row>
    <row r="100" spans="1:27" x14ac:dyDescent="0.3">
      <c r="B100" s="13" t="s">
        <v>83</v>
      </c>
      <c r="E100" s="25"/>
      <c r="H100" s="25"/>
      <c r="K100" s="25"/>
    </row>
    <row r="101" spans="1:27" x14ac:dyDescent="0.3">
      <c r="B101" t="s">
        <v>137</v>
      </c>
      <c r="C101" t="s">
        <v>138</v>
      </c>
      <c r="D101" t="s">
        <v>139</v>
      </c>
      <c r="E101" s="22">
        <v>0.255</v>
      </c>
      <c r="G101" t="s">
        <v>78</v>
      </c>
      <c r="H101" s="23">
        <v>7.11</v>
      </c>
      <c r="I101" t="s">
        <v>79</v>
      </c>
      <c r="J101" s="24">
        <f>ROUND(E101* H101,5)</f>
        <v>1.8130500000000001</v>
      </c>
      <c r="K101" s="25"/>
    </row>
    <row r="102" spans="1:27" x14ac:dyDescent="0.3">
      <c r="B102" t="s">
        <v>140</v>
      </c>
      <c r="C102" t="s">
        <v>138</v>
      </c>
      <c r="D102" t="s">
        <v>141</v>
      </c>
      <c r="E102" s="22">
        <v>0.255</v>
      </c>
      <c r="G102" t="s">
        <v>78</v>
      </c>
      <c r="H102" s="23">
        <v>8.6199999999999992</v>
      </c>
      <c r="I102" t="s">
        <v>79</v>
      </c>
      <c r="J102" s="24">
        <f>ROUND(E102* H102,5)</f>
        <v>2.1981000000000002</v>
      </c>
      <c r="K102" s="25"/>
    </row>
    <row r="103" spans="1:27" x14ac:dyDescent="0.3">
      <c r="D103" s="26" t="s">
        <v>86</v>
      </c>
      <c r="E103" s="25"/>
      <c r="H103" s="25"/>
      <c r="K103" s="23">
        <f>SUM(J101:J102)</f>
        <v>4.0111500000000007</v>
      </c>
    </row>
    <row r="104" spans="1:27" x14ac:dyDescent="0.3">
      <c r="E104" s="25"/>
      <c r="H104" s="25"/>
      <c r="K104" s="25"/>
    </row>
    <row r="105" spans="1:27" x14ac:dyDescent="0.3">
      <c r="D105" s="26" t="s">
        <v>114</v>
      </c>
      <c r="E105" s="25"/>
      <c r="H105" s="25">
        <v>1.5</v>
      </c>
      <c r="I105" t="s">
        <v>115</v>
      </c>
      <c r="J105">
        <f>ROUND(H105/100*K99,5)</f>
        <v>0.25631999999999999</v>
      </c>
      <c r="K105" s="25"/>
    </row>
    <row r="106" spans="1:27" x14ac:dyDescent="0.3">
      <c r="D106" s="26" t="s">
        <v>87</v>
      </c>
      <c r="E106" s="25"/>
      <c r="H106" s="25"/>
      <c r="K106" s="27">
        <f>SUM(J96:J105)</f>
        <v>21.355170000000001</v>
      </c>
    </row>
    <row r="107" spans="1:27" x14ac:dyDescent="0.3">
      <c r="D107" s="26" t="s">
        <v>88</v>
      </c>
      <c r="E107" s="25"/>
      <c r="H107" s="25"/>
      <c r="K107" s="27">
        <f>SUM(K106:K106)</f>
        <v>21.355170000000001</v>
      </c>
    </row>
    <row r="109" spans="1:27" ht="45" customHeight="1" x14ac:dyDescent="0.3">
      <c r="A109" s="17"/>
      <c r="B109" s="17" t="s">
        <v>142</v>
      </c>
      <c r="C109" s="18" t="s">
        <v>15</v>
      </c>
      <c r="D109" s="30" t="s">
        <v>143</v>
      </c>
      <c r="E109" s="31"/>
      <c r="F109" s="31"/>
      <c r="G109" s="18"/>
      <c r="H109" s="20" t="s">
        <v>71</v>
      </c>
      <c r="I109" s="32">
        <v>1.724</v>
      </c>
      <c r="J109" s="33"/>
      <c r="K109" s="21">
        <f>ROUND(K121,2)</f>
        <v>15.05</v>
      </c>
      <c r="L109" s="19" t="s">
        <v>144</v>
      </c>
      <c r="M109" s="18"/>
      <c r="N109" s="18"/>
      <c r="O109" s="18"/>
      <c r="P109" s="18"/>
      <c r="Q109" s="18"/>
      <c r="R109" s="18"/>
      <c r="S109" s="18"/>
      <c r="T109" s="18"/>
      <c r="U109" s="18"/>
      <c r="V109" s="18"/>
      <c r="W109" s="18"/>
      <c r="X109" s="18"/>
      <c r="Y109" s="18"/>
      <c r="Z109" s="18"/>
      <c r="AA109" s="18"/>
    </row>
    <row r="110" spans="1:27" x14ac:dyDescent="0.3">
      <c r="B110" s="13" t="s">
        <v>73</v>
      </c>
    </row>
    <row r="111" spans="1:27" x14ac:dyDescent="0.3">
      <c r="B111" t="s">
        <v>135</v>
      </c>
      <c r="C111" t="s">
        <v>75</v>
      </c>
      <c r="D111" t="s">
        <v>136</v>
      </c>
      <c r="E111" s="22">
        <v>0.77</v>
      </c>
      <c r="F111" t="s">
        <v>77</v>
      </c>
      <c r="G111" t="s">
        <v>78</v>
      </c>
      <c r="H111" s="23">
        <v>22.33</v>
      </c>
      <c r="I111" t="s">
        <v>79</v>
      </c>
      <c r="J111" s="24">
        <f>ROUND(E111/I109* H111,5)</f>
        <v>9.9733800000000006</v>
      </c>
      <c r="K111" s="25"/>
    </row>
    <row r="112" spans="1:27" x14ac:dyDescent="0.3">
      <c r="B112" t="s">
        <v>133</v>
      </c>
      <c r="C112" t="s">
        <v>75</v>
      </c>
      <c r="D112" t="s">
        <v>134</v>
      </c>
      <c r="E112" s="22">
        <v>7.4999999999999997E-2</v>
      </c>
      <c r="F112" t="s">
        <v>77</v>
      </c>
      <c r="G112" t="s">
        <v>78</v>
      </c>
      <c r="H112" s="23">
        <v>20.81</v>
      </c>
      <c r="I112" t="s">
        <v>79</v>
      </c>
      <c r="J112" s="24">
        <f>ROUND(E112/I109* H112,5)</f>
        <v>0.90530999999999995</v>
      </c>
      <c r="K112" s="25"/>
    </row>
    <row r="113" spans="1:27" x14ac:dyDescent="0.3">
      <c r="D113" s="26" t="s">
        <v>82</v>
      </c>
      <c r="E113" s="25"/>
      <c r="H113" s="25"/>
      <c r="K113" s="23">
        <f>SUM(J111:J112)</f>
        <v>10.878690000000001</v>
      </c>
    </row>
    <row r="114" spans="1:27" x14ac:dyDescent="0.3">
      <c r="B114" s="13" t="s">
        <v>83</v>
      </c>
      <c r="E114" s="25"/>
      <c r="H114" s="25"/>
      <c r="K114" s="25"/>
    </row>
    <row r="115" spans="1:27" x14ac:dyDescent="0.3">
      <c r="B115" t="s">
        <v>140</v>
      </c>
      <c r="C115" t="s">
        <v>138</v>
      </c>
      <c r="D115" t="s">
        <v>141</v>
      </c>
      <c r="E115" s="22">
        <v>0.255</v>
      </c>
      <c r="G115" t="s">
        <v>78</v>
      </c>
      <c r="H115" s="23">
        <v>8.6199999999999992</v>
      </c>
      <c r="I115" t="s">
        <v>79</v>
      </c>
      <c r="J115" s="24">
        <f>ROUND(E115* H115,5)</f>
        <v>2.1981000000000002</v>
      </c>
      <c r="K115" s="25"/>
    </row>
    <row r="116" spans="1:27" x14ac:dyDescent="0.3">
      <c r="B116" t="s">
        <v>137</v>
      </c>
      <c r="C116" t="s">
        <v>138</v>
      </c>
      <c r="D116" t="s">
        <v>139</v>
      </c>
      <c r="E116" s="22">
        <v>0.255</v>
      </c>
      <c r="G116" t="s">
        <v>78</v>
      </c>
      <c r="H116" s="23">
        <v>7.11</v>
      </c>
      <c r="I116" t="s">
        <v>79</v>
      </c>
      <c r="J116" s="24">
        <f>ROUND(E116* H116,5)</f>
        <v>1.8130500000000001</v>
      </c>
      <c r="K116" s="25"/>
    </row>
    <row r="117" spans="1:27" x14ac:dyDescent="0.3">
      <c r="D117" s="26" t="s">
        <v>86</v>
      </c>
      <c r="E117" s="25"/>
      <c r="H117" s="25"/>
      <c r="K117" s="23">
        <f>SUM(J115:J116)</f>
        <v>4.0111500000000007</v>
      </c>
    </row>
    <row r="118" spans="1:27" x14ac:dyDescent="0.3">
      <c r="E118" s="25"/>
      <c r="H118" s="25"/>
      <c r="K118" s="25"/>
    </row>
    <row r="119" spans="1:27" x14ac:dyDescent="0.3">
      <c r="D119" s="26" t="s">
        <v>114</v>
      </c>
      <c r="E119" s="25"/>
      <c r="H119" s="25">
        <v>1.5</v>
      </c>
      <c r="I119" t="s">
        <v>115</v>
      </c>
      <c r="J119">
        <f>ROUND(H119/100*K113,5)</f>
        <v>0.16317999999999999</v>
      </c>
      <c r="K119" s="25"/>
    </row>
    <row r="120" spans="1:27" x14ac:dyDescent="0.3">
      <c r="D120" s="26" t="s">
        <v>87</v>
      </c>
      <c r="E120" s="25"/>
      <c r="H120" s="25"/>
      <c r="K120" s="27">
        <f>SUM(J110:J119)</f>
        <v>15.053020000000002</v>
      </c>
    </row>
    <row r="121" spans="1:27" x14ac:dyDescent="0.3">
      <c r="D121" s="26" t="s">
        <v>88</v>
      </c>
      <c r="E121" s="25"/>
      <c r="H121" s="25"/>
      <c r="K121" s="27">
        <f>SUM(K120:K120)</f>
        <v>15.053020000000002</v>
      </c>
    </row>
    <row r="123" spans="1:27" ht="45" customHeight="1" x14ac:dyDescent="0.3">
      <c r="A123" s="17"/>
      <c r="B123" s="17" t="s">
        <v>145</v>
      </c>
      <c r="C123" s="18" t="s">
        <v>12</v>
      </c>
      <c r="D123" s="30" t="s">
        <v>146</v>
      </c>
      <c r="E123" s="31"/>
      <c r="F123" s="31"/>
      <c r="G123" s="18"/>
      <c r="H123" s="20" t="s">
        <v>71</v>
      </c>
      <c r="I123" s="32">
        <v>1</v>
      </c>
      <c r="J123" s="33"/>
      <c r="K123" s="21">
        <f>ROUND(K134,2)</f>
        <v>34.83</v>
      </c>
      <c r="L123" s="19" t="s">
        <v>147</v>
      </c>
      <c r="M123" s="18"/>
      <c r="N123" s="18"/>
      <c r="O123" s="18"/>
      <c r="P123" s="18"/>
      <c r="Q123" s="18"/>
      <c r="R123" s="18"/>
      <c r="S123" s="18"/>
      <c r="T123" s="18"/>
      <c r="U123" s="18"/>
      <c r="V123" s="18"/>
      <c r="W123" s="18"/>
      <c r="X123" s="18"/>
      <c r="Y123" s="18"/>
      <c r="Z123" s="18"/>
      <c r="AA123" s="18"/>
    </row>
    <row r="124" spans="1:27" x14ac:dyDescent="0.3">
      <c r="B124" s="13" t="s">
        <v>73</v>
      </c>
    </row>
    <row r="125" spans="1:27" x14ac:dyDescent="0.3">
      <c r="B125" t="s">
        <v>148</v>
      </c>
      <c r="C125" t="s">
        <v>75</v>
      </c>
      <c r="D125" t="s">
        <v>149</v>
      </c>
      <c r="E125" s="22">
        <v>0.3</v>
      </c>
      <c r="F125" t="s">
        <v>77</v>
      </c>
      <c r="G125" t="s">
        <v>78</v>
      </c>
      <c r="H125" s="23">
        <v>20.81</v>
      </c>
      <c r="I125" t="s">
        <v>79</v>
      </c>
      <c r="J125" s="24">
        <f>ROUND(E125/I123* H125,5)</f>
        <v>6.2430000000000003</v>
      </c>
      <c r="K125" s="25"/>
    </row>
    <row r="126" spans="1:27" x14ac:dyDescent="0.3">
      <c r="D126" s="26" t="s">
        <v>82</v>
      </c>
      <c r="E126" s="25"/>
      <c r="H126" s="25"/>
      <c r="K126" s="23">
        <f>SUM(J125:J125)</f>
        <v>6.2430000000000003</v>
      </c>
    </row>
    <row r="127" spans="1:27" x14ac:dyDescent="0.3">
      <c r="B127" s="13" t="s">
        <v>83</v>
      </c>
      <c r="E127" s="25"/>
      <c r="H127" s="25"/>
      <c r="K127" s="25"/>
    </row>
    <row r="128" spans="1:27" x14ac:dyDescent="0.3">
      <c r="B128" t="s">
        <v>150</v>
      </c>
      <c r="C128" t="s">
        <v>12</v>
      </c>
      <c r="D128" t="s">
        <v>151</v>
      </c>
      <c r="E128" s="22">
        <v>2</v>
      </c>
      <c r="G128" t="s">
        <v>78</v>
      </c>
      <c r="H128" s="23">
        <v>8.17</v>
      </c>
      <c r="I128" t="s">
        <v>79</v>
      </c>
      <c r="J128" s="24">
        <f>ROUND(E128* H128,5)</f>
        <v>16.34</v>
      </c>
      <c r="K128" s="25"/>
    </row>
    <row r="129" spans="1:27" x14ac:dyDescent="0.3">
      <c r="B129" t="s">
        <v>152</v>
      </c>
      <c r="C129" t="s">
        <v>12</v>
      </c>
      <c r="D129" t="s">
        <v>153</v>
      </c>
      <c r="E129" s="22">
        <v>1</v>
      </c>
      <c r="G129" t="s">
        <v>78</v>
      </c>
      <c r="H129" s="23">
        <v>12.03</v>
      </c>
      <c r="I129" t="s">
        <v>79</v>
      </c>
      <c r="J129" s="24">
        <f>ROUND(E129* H129,5)</f>
        <v>12.03</v>
      </c>
      <c r="K129" s="25"/>
    </row>
    <row r="130" spans="1:27" x14ac:dyDescent="0.3">
      <c r="D130" s="26" t="s">
        <v>86</v>
      </c>
      <c r="E130" s="25"/>
      <c r="H130" s="25"/>
      <c r="K130" s="23">
        <f>SUM(J128:J129)</f>
        <v>28.369999999999997</v>
      </c>
    </row>
    <row r="131" spans="1:27" x14ac:dyDescent="0.3">
      <c r="E131" s="25"/>
      <c r="H131" s="25"/>
      <c r="K131" s="25"/>
    </row>
    <row r="132" spans="1:27" x14ac:dyDescent="0.3">
      <c r="D132" s="26" t="s">
        <v>114</v>
      </c>
      <c r="E132" s="25"/>
      <c r="H132" s="25">
        <v>3.5</v>
      </c>
      <c r="I132" t="s">
        <v>115</v>
      </c>
      <c r="J132">
        <f>ROUND(H132/100*K126,5)</f>
        <v>0.21851000000000001</v>
      </c>
      <c r="K132" s="25"/>
    </row>
    <row r="133" spans="1:27" x14ac:dyDescent="0.3">
      <c r="D133" s="26" t="s">
        <v>87</v>
      </c>
      <c r="E133" s="25"/>
      <c r="H133" s="25"/>
      <c r="K133" s="27">
        <f>SUM(J124:J132)</f>
        <v>34.831510000000002</v>
      </c>
    </row>
    <row r="134" spans="1:27" x14ac:dyDescent="0.3">
      <c r="D134" s="26" t="s">
        <v>88</v>
      </c>
      <c r="E134" s="25"/>
      <c r="H134" s="25"/>
      <c r="K134" s="27">
        <f>SUM(K133:K133)</f>
        <v>34.831510000000002</v>
      </c>
    </row>
    <row r="136" spans="1:27" ht="45" customHeight="1" x14ac:dyDescent="0.3">
      <c r="A136" s="17"/>
      <c r="B136" s="17" t="s">
        <v>154</v>
      </c>
      <c r="C136" s="18" t="s">
        <v>12</v>
      </c>
      <c r="D136" s="30" t="s">
        <v>155</v>
      </c>
      <c r="E136" s="31"/>
      <c r="F136" s="31"/>
      <c r="G136" s="18"/>
      <c r="H136" s="20" t="s">
        <v>71</v>
      </c>
      <c r="I136" s="32">
        <v>1</v>
      </c>
      <c r="J136" s="33"/>
      <c r="K136" s="21">
        <f>ROUND(K147,2)</f>
        <v>42.18</v>
      </c>
      <c r="L136" s="19" t="s">
        <v>156</v>
      </c>
      <c r="M136" s="18"/>
      <c r="N136" s="18"/>
      <c r="O136" s="18"/>
      <c r="P136" s="18"/>
      <c r="Q136" s="18"/>
      <c r="R136" s="18"/>
      <c r="S136" s="18"/>
      <c r="T136" s="18"/>
      <c r="U136" s="18"/>
      <c r="V136" s="18"/>
      <c r="W136" s="18"/>
      <c r="X136" s="18"/>
      <c r="Y136" s="18"/>
      <c r="Z136" s="18"/>
      <c r="AA136" s="18"/>
    </row>
    <row r="137" spans="1:27" x14ac:dyDescent="0.3">
      <c r="B137" s="13" t="s">
        <v>73</v>
      </c>
    </row>
    <row r="138" spans="1:27" x14ac:dyDescent="0.3">
      <c r="B138" t="s">
        <v>148</v>
      </c>
      <c r="C138" t="s">
        <v>75</v>
      </c>
      <c r="D138" t="s">
        <v>149</v>
      </c>
      <c r="E138" s="22">
        <v>0.3</v>
      </c>
      <c r="F138" t="s">
        <v>77</v>
      </c>
      <c r="G138" t="s">
        <v>78</v>
      </c>
      <c r="H138" s="23">
        <v>20.81</v>
      </c>
      <c r="I138" t="s">
        <v>79</v>
      </c>
      <c r="J138" s="24">
        <f>ROUND(E138/I136* H138,5)</f>
        <v>6.2430000000000003</v>
      </c>
      <c r="K138" s="25"/>
    </row>
    <row r="139" spans="1:27" x14ac:dyDescent="0.3">
      <c r="D139" s="26" t="s">
        <v>82</v>
      </c>
      <c r="E139" s="25"/>
      <c r="H139" s="25"/>
      <c r="K139" s="23">
        <f>SUM(J138:J138)</f>
        <v>6.2430000000000003</v>
      </c>
    </row>
    <row r="140" spans="1:27" x14ac:dyDescent="0.3">
      <c r="B140" s="13" t="s">
        <v>83</v>
      </c>
      <c r="E140" s="25"/>
      <c r="H140" s="25"/>
      <c r="K140" s="25"/>
    </row>
    <row r="141" spans="1:27" x14ac:dyDescent="0.3">
      <c r="B141" t="s">
        <v>150</v>
      </c>
      <c r="C141" t="s">
        <v>12</v>
      </c>
      <c r="D141" t="s">
        <v>151</v>
      </c>
      <c r="E141" s="22">
        <v>2</v>
      </c>
      <c r="G141" t="s">
        <v>78</v>
      </c>
      <c r="H141" s="23">
        <v>8.17</v>
      </c>
      <c r="I141" t="s">
        <v>79</v>
      </c>
      <c r="J141" s="24">
        <f>ROUND(E141* H141,5)</f>
        <v>16.34</v>
      </c>
      <c r="K141" s="25"/>
    </row>
    <row r="142" spans="1:27" x14ac:dyDescent="0.3">
      <c r="B142" t="s">
        <v>157</v>
      </c>
      <c r="C142" t="s">
        <v>12</v>
      </c>
      <c r="D142" t="s">
        <v>158</v>
      </c>
      <c r="E142" s="22">
        <v>1</v>
      </c>
      <c r="G142" t="s">
        <v>78</v>
      </c>
      <c r="H142" s="23">
        <v>19.38</v>
      </c>
      <c r="I142" t="s">
        <v>79</v>
      </c>
      <c r="J142" s="24">
        <f>ROUND(E142* H142,5)</f>
        <v>19.38</v>
      </c>
      <c r="K142" s="25"/>
    </row>
    <row r="143" spans="1:27" x14ac:dyDescent="0.3">
      <c r="D143" s="26" t="s">
        <v>86</v>
      </c>
      <c r="E143" s="25"/>
      <c r="H143" s="25"/>
      <c r="K143" s="23">
        <f>SUM(J141:J142)</f>
        <v>35.72</v>
      </c>
    </row>
    <row r="144" spans="1:27" x14ac:dyDescent="0.3">
      <c r="E144" s="25"/>
      <c r="H144" s="25"/>
      <c r="K144" s="25"/>
    </row>
    <row r="145" spans="1:27" x14ac:dyDescent="0.3">
      <c r="D145" s="26" t="s">
        <v>114</v>
      </c>
      <c r="E145" s="25"/>
      <c r="H145" s="25">
        <v>3.5</v>
      </c>
      <c r="I145" t="s">
        <v>115</v>
      </c>
      <c r="J145">
        <f>ROUND(H145/100*K139,5)</f>
        <v>0.21851000000000001</v>
      </c>
      <c r="K145" s="25"/>
    </row>
    <row r="146" spans="1:27" x14ac:dyDescent="0.3">
      <c r="D146" s="26" t="s">
        <v>87</v>
      </c>
      <c r="E146" s="25"/>
      <c r="H146" s="25"/>
      <c r="K146" s="27">
        <f>SUM(J137:J145)</f>
        <v>42.181509999999996</v>
      </c>
    </row>
    <row r="147" spans="1:27" x14ac:dyDescent="0.3">
      <c r="D147" s="26" t="s">
        <v>88</v>
      </c>
      <c r="E147" s="25"/>
      <c r="H147" s="25"/>
      <c r="K147" s="27">
        <f>SUM(K146:K146)</f>
        <v>42.181509999999996</v>
      </c>
    </row>
    <row r="149" spans="1:27" ht="45" customHeight="1" x14ac:dyDescent="0.3">
      <c r="A149" s="17"/>
      <c r="B149" s="17" t="s">
        <v>159</v>
      </c>
      <c r="C149" s="18" t="s">
        <v>20</v>
      </c>
      <c r="D149" s="30" t="s">
        <v>160</v>
      </c>
      <c r="E149" s="31"/>
      <c r="F149" s="31"/>
      <c r="G149" s="18"/>
      <c r="H149" s="20" t="s">
        <v>71</v>
      </c>
      <c r="I149" s="32">
        <v>1</v>
      </c>
      <c r="J149" s="33"/>
      <c r="K149" s="21">
        <f>ROUND(K159,2)</f>
        <v>5.88</v>
      </c>
      <c r="L149" s="19" t="s">
        <v>161</v>
      </c>
      <c r="M149" s="18"/>
      <c r="N149" s="18"/>
      <c r="O149" s="18"/>
      <c r="P149" s="18"/>
      <c r="Q149" s="18"/>
      <c r="R149" s="18"/>
      <c r="S149" s="18"/>
      <c r="T149" s="18"/>
      <c r="U149" s="18"/>
      <c r="V149" s="18"/>
      <c r="W149" s="18"/>
      <c r="X149" s="18"/>
      <c r="Y149" s="18"/>
      <c r="Z149" s="18"/>
      <c r="AA149" s="18"/>
    </row>
    <row r="150" spans="1:27" x14ac:dyDescent="0.3">
      <c r="B150" s="13" t="s">
        <v>73</v>
      </c>
    </row>
    <row r="151" spans="1:27" x14ac:dyDescent="0.3">
      <c r="B151" t="s">
        <v>162</v>
      </c>
      <c r="C151" t="s">
        <v>75</v>
      </c>
      <c r="D151" t="s">
        <v>163</v>
      </c>
      <c r="E151" s="22">
        <v>0.03</v>
      </c>
      <c r="F151" t="s">
        <v>77</v>
      </c>
      <c r="G151" t="s">
        <v>78</v>
      </c>
      <c r="H151" s="23">
        <v>23.08</v>
      </c>
      <c r="I151" t="s">
        <v>79</v>
      </c>
      <c r="J151" s="24">
        <f>ROUND(E151/I149* H151,5)</f>
        <v>0.69240000000000002</v>
      </c>
      <c r="K151" s="25"/>
    </row>
    <row r="152" spans="1:27" x14ac:dyDescent="0.3">
      <c r="D152" s="26" t="s">
        <v>82</v>
      </c>
      <c r="E152" s="25"/>
      <c r="H152" s="25"/>
      <c r="K152" s="23">
        <f>SUM(J151:J151)</f>
        <v>0.69240000000000002</v>
      </c>
    </row>
    <row r="153" spans="1:27" x14ac:dyDescent="0.3">
      <c r="B153" s="13" t="s">
        <v>83</v>
      </c>
      <c r="E153" s="25"/>
      <c r="H153" s="25"/>
      <c r="K153" s="25"/>
    </row>
    <row r="154" spans="1:27" x14ac:dyDescent="0.3">
      <c r="B154" t="s">
        <v>164</v>
      </c>
      <c r="C154" t="s">
        <v>20</v>
      </c>
      <c r="D154" t="s">
        <v>165</v>
      </c>
      <c r="E154" s="22">
        <v>1.05</v>
      </c>
      <c r="G154" t="s">
        <v>78</v>
      </c>
      <c r="H154" s="23">
        <v>4.92</v>
      </c>
      <c r="I154" t="s">
        <v>79</v>
      </c>
      <c r="J154" s="24">
        <f>ROUND(E154* H154,5)</f>
        <v>5.1660000000000004</v>
      </c>
      <c r="K154" s="25"/>
    </row>
    <row r="155" spans="1:27" x14ac:dyDescent="0.3">
      <c r="D155" s="26" t="s">
        <v>86</v>
      </c>
      <c r="E155" s="25"/>
      <c r="H155" s="25"/>
      <c r="K155" s="23">
        <f>SUM(J154:J154)</f>
        <v>5.1660000000000004</v>
      </c>
    </row>
    <row r="156" spans="1:27" x14ac:dyDescent="0.3">
      <c r="E156" s="25"/>
      <c r="H156" s="25"/>
      <c r="K156" s="25"/>
    </row>
    <row r="157" spans="1:27" x14ac:dyDescent="0.3">
      <c r="D157" s="26" t="s">
        <v>114</v>
      </c>
      <c r="E157" s="25"/>
      <c r="H157" s="25">
        <v>3.5</v>
      </c>
      <c r="I157" t="s">
        <v>115</v>
      </c>
      <c r="J157">
        <f>ROUND(H157/100*K152,5)</f>
        <v>2.4230000000000002E-2</v>
      </c>
      <c r="K157" s="25"/>
    </row>
    <row r="158" spans="1:27" x14ac:dyDescent="0.3">
      <c r="D158" s="26" t="s">
        <v>87</v>
      </c>
      <c r="E158" s="25"/>
      <c r="H158" s="25"/>
      <c r="K158" s="27">
        <f>SUM(J150:J157)</f>
        <v>5.8826300000000007</v>
      </c>
    </row>
    <row r="159" spans="1:27" x14ac:dyDescent="0.3">
      <c r="D159" s="26" t="s">
        <v>88</v>
      </c>
      <c r="E159" s="25"/>
      <c r="H159" s="25"/>
      <c r="K159" s="27">
        <f>SUM(K158:K158)</f>
        <v>5.8826300000000007</v>
      </c>
    </row>
    <row r="161" spans="1:27" ht="45" customHeight="1" x14ac:dyDescent="0.3">
      <c r="A161" s="17"/>
      <c r="B161" s="17" t="s">
        <v>166</v>
      </c>
      <c r="C161" s="18" t="s">
        <v>12</v>
      </c>
      <c r="D161" s="30" t="s">
        <v>167</v>
      </c>
      <c r="E161" s="31"/>
      <c r="F161" s="31"/>
      <c r="G161" s="18"/>
      <c r="H161" s="20" t="s">
        <v>71</v>
      </c>
      <c r="I161" s="32">
        <v>1.0920000000000001</v>
      </c>
      <c r="J161" s="33"/>
      <c r="K161" s="21">
        <f>ROUND(K172,2)</f>
        <v>448.2</v>
      </c>
      <c r="L161" s="19" t="s">
        <v>168</v>
      </c>
      <c r="M161" s="18"/>
      <c r="N161" s="18"/>
      <c r="O161" s="18"/>
      <c r="P161" s="18"/>
      <c r="Q161" s="18"/>
      <c r="R161" s="18"/>
      <c r="S161" s="18"/>
      <c r="T161" s="18"/>
      <c r="U161" s="18"/>
      <c r="V161" s="18"/>
      <c r="W161" s="18"/>
      <c r="X161" s="18"/>
      <c r="Y161" s="18"/>
      <c r="Z161" s="18"/>
      <c r="AA161" s="18"/>
    </row>
    <row r="162" spans="1:27" x14ac:dyDescent="0.3">
      <c r="B162" s="13" t="s">
        <v>73</v>
      </c>
    </row>
    <row r="163" spans="1:27" x14ac:dyDescent="0.3">
      <c r="B163" t="s">
        <v>162</v>
      </c>
      <c r="C163" t="s">
        <v>75</v>
      </c>
      <c r="D163" t="s">
        <v>163</v>
      </c>
      <c r="E163" s="22">
        <v>0.5</v>
      </c>
      <c r="F163" t="s">
        <v>77</v>
      </c>
      <c r="G163" t="s">
        <v>78</v>
      </c>
      <c r="H163" s="23">
        <v>23.08</v>
      </c>
      <c r="I163" t="s">
        <v>79</v>
      </c>
      <c r="J163" s="24">
        <f>ROUND(E163/I161* H163,5)</f>
        <v>10.567769999999999</v>
      </c>
      <c r="K163" s="25"/>
    </row>
    <row r="164" spans="1:27" x14ac:dyDescent="0.3">
      <c r="D164" s="26" t="s">
        <v>82</v>
      </c>
      <c r="E164" s="25"/>
      <c r="H164" s="25"/>
      <c r="K164" s="23">
        <f>SUM(J163:J163)</f>
        <v>10.567769999999999</v>
      </c>
    </row>
    <row r="165" spans="1:27" x14ac:dyDescent="0.3">
      <c r="B165" s="13" t="s">
        <v>83</v>
      </c>
      <c r="E165" s="25"/>
      <c r="H165" s="25"/>
      <c r="K165" s="25"/>
    </row>
    <row r="166" spans="1:27" x14ac:dyDescent="0.3">
      <c r="B166" t="s">
        <v>169</v>
      </c>
      <c r="C166" t="s">
        <v>12</v>
      </c>
      <c r="D166" t="s">
        <v>167</v>
      </c>
      <c r="E166" s="22">
        <v>1</v>
      </c>
      <c r="G166" t="s">
        <v>78</v>
      </c>
      <c r="H166" s="23">
        <v>371.9</v>
      </c>
      <c r="I166" t="s">
        <v>79</v>
      </c>
      <c r="J166" s="24">
        <f>ROUND(E166* H166,5)</f>
        <v>371.9</v>
      </c>
      <c r="K166" s="25"/>
    </row>
    <row r="167" spans="1:27" x14ac:dyDescent="0.3">
      <c r="B167" t="s">
        <v>150</v>
      </c>
      <c r="C167" t="s">
        <v>12</v>
      </c>
      <c r="D167" t="s">
        <v>151</v>
      </c>
      <c r="E167" s="22">
        <v>8</v>
      </c>
      <c r="G167" t="s">
        <v>78</v>
      </c>
      <c r="H167" s="23">
        <v>8.17</v>
      </c>
      <c r="I167" t="s">
        <v>79</v>
      </c>
      <c r="J167" s="24">
        <f>ROUND(E167* H167,5)</f>
        <v>65.36</v>
      </c>
      <c r="K167" s="25"/>
    </row>
    <row r="168" spans="1:27" x14ac:dyDescent="0.3">
      <c r="D168" s="26" t="s">
        <v>86</v>
      </c>
      <c r="E168" s="25"/>
      <c r="H168" s="25"/>
      <c r="K168" s="23">
        <f>SUM(J166:J167)</f>
        <v>437.26</v>
      </c>
    </row>
    <row r="169" spans="1:27" x14ac:dyDescent="0.3">
      <c r="E169" s="25"/>
      <c r="H169" s="25"/>
      <c r="K169" s="25"/>
    </row>
    <row r="170" spans="1:27" x14ac:dyDescent="0.3">
      <c r="D170" s="26" t="s">
        <v>114</v>
      </c>
      <c r="E170" s="25"/>
      <c r="H170" s="25">
        <v>3.5</v>
      </c>
      <c r="I170" t="s">
        <v>115</v>
      </c>
      <c r="J170">
        <f>ROUND(H170/100*K164,5)</f>
        <v>0.36986999999999998</v>
      </c>
      <c r="K170" s="25"/>
    </row>
    <row r="171" spans="1:27" x14ac:dyDescent="0.3">
      <c r="D171" s="26" t="s">
        <v>87</v>
      </c>
      <c r="E171" s="25"/>
      <c r="H171" s="25"/>
      <c r="K171" s="27">
        <f>SUM(J162:J170)</f>
        <v>448.19763999999998</v>
      </c>
    </row>
    <row r="172" spans="1:27" x14ac:dyDescent="0.3">
      <c r="D172" s="26" t="s">
        <v>88</v>
      </c>
      <c r="E172" s="25"/>
      <c r="H172" s="25"/>
      <c r="K172" s="27">
        <f>SUM(K171:K171)</f>
        <v>448.19763999999998</v>
      </c>
    </row>
    <row r="174" spans="1:27" ht="45" customHeight="1" x14ac:dyDescent="0.3">
      <c r="A174" s="17"/>
      <c r="B174" s="17" t="s">
        <v>170</v>
      </c>
      <c r="C174" s="18" t="s">
        <v>12</v>
      </c>
      <c r="D174" s="30" t="s">
        <v>171</v>
      </c>
      <c r="E174" s="31"/>
      <c r="F174" s="31"/>
      <c r="G174" s="18"/>
      <c r="H174" s="20" t="s">
        <v>71</v>
      </c>
      <c r="I174" s="32">
        <v>1</v>
      </c>
      <c r="J174" s="33"/>
      <c r="K174" s="21">
        <f>ROUND(K185,2)</f>
        <v>84.87</v>
      </c>
      <c r="L174" s="19" t="s">
        <v>172</v>
      </c>
      <c r="M174" s="18"/>
      <c r="N174" s="18"/>
      <c r="O174" s="18"/>
      <c r="P174" s="18"/>
      <c r="Q174" s="18"/>
      <c r="R174" s="18"/>
      <c r="S174" s="18"/>
      <c r="T174" s="18"/>
      <c r="U174" s="18"/>
      <c r="V174" s="18"/>
      <c r="W174" s="18"/>
      <c r="X174" s="18"/>
      <c r="Y174" s="18"/>
      <c r="Z174" s="18"/>
      <c r="AA174" s="18"/>
    </row>
    <row r="175" spans="1:27" x14ac:dyDescent="0.3">
      <c r="B175" s="13" t="s">
        <v>73</v>
      </c>
    </row>
    <row r="176" spans="1:27" x14ac:dyDescent="0.3">
      <c r="B176" t="s">
        <v>148</v>
      </c>
      <c r="C176" t="s">
        <v>75</v>
      </c>
      <c r="D176" t="s">
        <v>149</v>
      </c>
      <c r="E176" s="22">
        <v>0.3</v>
      </c>
      <c r="F176" t="s">
        <v>77</v>
      </c>
      <c r="G176" t="s">
        <v>78</v>
      </c>
      <c r="H176" s="23">
        <v>20.81</v>
      </c>
      <c r="I176" t="s">
        <v>79</v>
      </c>
      <c r="J176" s="24">
        <f>ROUND(E176/I174* H176,5)</f>
        <v>6.2430000000000003</v>
      </c>
      <c r="K176" s="25"/>
    </row>
    <row r="177" spans="1:27" x14ac:dyDescent="0.3">
      <c r="D177" s="26" t="s">
        <v>82</v>
      </c>
      <c r="E177" s="25"/>
      <c r="H177" s="25"/>
      <c r="K177" s="23">
        <f>SUM(J176:J176)</f>
        <v>6.2430000000000003</v>
      </c>
    </row>
    <row r="178" spans="1:27" x14ac:dyDescent="0.3">
      <c r="B178" s="13" t="s">
        <v>83</v>
      </c>
      <c r="E178" s="25"/>
      <c r="H178" s="25"/>
      <c r="K178" s="25"/>
    </row>
    <row r="179" spans="1:27" x14ac:dyDescent="0.3">
      <c r="B179" t="s">
        <v>150</v>
      </c>
      <c r="C179" t="s">
        <v>12</v>
      </c>
      <c r="D179" t="s">
        <v>151</v>
      </c>
      <c r="E179" s="22">
        <v>2</v>
      </c>
      <c r="G179" t="s">
        <v>78</v>
      </c>
      <c r="H179" s="23">
        <v>8.17</v>
      </c>
      <c r="I179" t="s">
        <v>79</v>
      </c>
      <c r="J179" s="24">
        <f>ROUND(E179* H179,5)</f>
        <v>16.34</v>
      </c>
      <c r="K179" s="25"/>
    </row>
    <row r="180" spans="1:27" x14ac:dyDescent="0.3">
      <c r="B180" t="s">
        <v>173</v>
      </c>
      <c r="C180" t="s">
        <v>12</v>
      </c>
      <c r="D180" t="s">
        <v>174</v>
      </c>
      <c r="E180" s="22">
        <v>1</v>
      </c>
      <c r="G180" t="s">
        <v>78</v>
      </c>
      <c r="H180" s="23">
        <v>62.07</v>
      </c>
      <c r="I180" t="s">
        <v>79</v>
      </c>
      <c r="J180" s="24">
        <f>ROUND(E180* H180,5)</f>
        <v>62.07</v>
      </c>
      <c r="K180" s="25"/>
    </row>
    <row r="181" spans="1:27" x14ac:dyDescent="0.3">
      <c r="D181" s="26" t="s">
        <v>86</v>
      </c>
      <c r="E181" s="25"/>
      <c r="H181" s="25"/>
      <c r="K181" s="23">
        <f>SUM(J179:J180)</f>
        <v>78.41</v>
      </c>
    </row>
    <row r="182" spans="1:27" x14ac:dyDescent="0.3">
      <c r="E182" s="25"/>
      <c r="H182" s="25"/>
      <c r="K182" s="25"/>
    </row>
    <row r="183" spans="1:27" x14ac:dyDescent="0.3">
      <c r="D183" s="26" t="s">
        <v>114</v>
      </c>
      <c r="E183" s="25"/>
      <c r="H183" s="25">
        <v>3.5</v>
      </c>
      <c r="I183" t="s">
        <v>115</v>
      </c>
      <c r="J183">
        <f>ROUND(H183/100*K177,5)</f>
        <v>0.21851000000000001</v>
      </c>
      <c r="K183" s="25"/>
    </row>
    <row r="184" spans="1:27" x14ac:dyDescent="0.3">
      <c r="D184" s="26" t="s">
        <v>87</v>
      </c>
      <c r="E184" s="25"/>
      <c r="H184" s="25"/>
      <c r="K184" s="27">
        <f>SUM(J175:J183)</f>
        <v>84.871509999999986</v>
      </c>
    </row>
    <row r="185" spans="1:27" x14ac:dyDescent="0.3">
      <c r="D185" s="26" t="s">
        <v>88</v>
      </c>
      <c r="E185" s="25"/>
      <c r="H185" s="25"/>
      <c r="K185" s="27">
        <f>SUM(K184:K184)</f>
        <v>84.871509999999986</v>
      </c>
    </row>
    <row r="187" spans="1:27" ht="45" customHeight="1" x14ac:dyDescent="0.3">
      <c r="A187" s="17"/>
      <c r="B187" s="17" t="s">
        <v>175</v>
      </c>
      <c r="C187" s="18" t="s">
        <v>20</v>
      </c>
      <c r="D187" s="30" t="s">
        <v>176</v>
      </c>
      <c r="E187" s="31"/>
      <c r="F187" s="31"/>
      <c r="G187" s="18"/>
      <c r="H187" s="20" t="s">
        <v>71</v>
      </c>
      <c r="I187" s="32">
        <v>1</v>
      </c>
      <c r="J187" s="33"/>
      <c r="K187" s="21">
        <f>ROUND(K203,2)</f>
        <v>1.34</v>
      </c>
      <c r="L187" s="19" t="s">
        <v>177</v>
      </c>
      <c r="M187" s="18"/>
      <c r="N187" s="18"/>
      <c r="O187" s="18"/>
      <c r="P187" s="18"/>
      <c r="Q187" s="18"/>
      <c r="R187" s="18"/>
      <c r="S187" s="18"/>
      <c r="T187" s="18"/>
      <c r="U187" s="18"/>
      <c r="V187" s="18"/>
      <c r="W187" s="18"/>
      <c r="X187" s="18"/>
      <c r="Y187" s="18"/>
      <c r="Z187" s="18"/>
      <c r="AA187" s="18"/>
    </row>
    <row r="188" spans="1:27" x14ac:dyDescent="0.3">
      <c r="B188" s="13" t="s">
        <v>73</v>
      </c>
    </row>
    <row r="189" spans="1:27" x14ac:dyDescent="0.3">
      <c r="B189" t="s">
        <v>162</v>
      </c>
      <c r="C189" t="s">
        <v>75</v>
      </c>
      <c r="D189" t="s">
        <v>163</v>
      </c>
      <c r="E189" s="22">
        <v>6.1000000000000004E-3</v>
      </c>
      <c r="F189" t="s">
        <v>77</v>
      </c>
      <c r="G189" t="s">
        <v>78</v>
      </c>
      <c r="H189" s="23">
        <v>23.08</v>
      </c>
      <c r="I189" t="s">
        <v>79</v>
      </c>
      <c r="J189" s="24">
        <f>ROUND(E189/I187* H189,5)</f>
        <v>0.14079</v>
      </c>
      <c r="K189" s="25"/>
    </row>
    <row r="190" spans="1:27" x14ac:dyDescent="0.3">
      <c r="B190" t="s">
        <v>92</v>
      </c>
      <c r="C190" t="s">
        <v>75</v>
      </c>
      <c r="D190" t="s">
        <v>93</v>
      </c>
      <c r="E190" s="22">
        <v>6.1000000000000004E-3</v>
      </c>
      <c r="F190" t="s">
        <v>77</v>
      </c>
      <c r="G190" t="s">
        <v>78</v>
      </c>
      <c r="H190" s="23">
        <v>20.81</v>
      </c>
      <c r="I190" t="s">
        <v>79</v>
      </c>
      <c r="J190" s="24">
        <f>ROUND(E190/I187* H190,5)</f>
        <v>0.12694</v>
      </c>
      <c r="K190" s="25"/>
    </row>
    <row r="191" spans="1:27" x14ac:dyDescent="0.3">
      <c r="D191" s="26" t="s">
        <v>82</v>
      </c>
      <c r="E191" s="25"/>
      <c r="H191" s="25"/>
      <c r="K191" s="23">
        <f>SUM(J189:J190)</f>
        <v>0.26773000000000002</v>
      </c>
    </row>
    <row r="192" spans="1:27" x14ac:dyDescent="0.3">
      <c r="B192" s="13" t="s">
        <v>83</v>
      </c>
      <c r="E192" s="25"/>
      <c r="H192" s="25"/>
      <c r="K192" s="25"/>
    </row>
    <row r="193" spans="1:27" x14ac:dyDescent="0.3">
      <c r="B193" t="s">
        <v>178</v>
      </c>
      <c r="C193" t="s">
        <v>20</v>
      </c>
      <c r="D193" t="s">
        <v>179</v>
      </c>
      <c r="E193" s="22">
        <v>1.02</v>
      </c>
      <c r="G193" t="s">
        <v>78</v>
      </c>
      <c r="H193" s="23">
        <v>0.61</v>
      </c>
      <c r="I193" t="s">
        <v>79</v>
      </c>
      <c r="J193" s="24">
        <f>ROUND(E193* H193,5)</f>
        <v>0.62219999999999998</v>
      </c>
      <c r="K193" s="25"/>
    </row>
    <row r="194" spans="1:27" x14ac:dyDescent="0.3">
      <c r="B194" t="s">
        <v>180</v>
      </c>
      <c r="C194" t="s">
        <v>12</v>
      </c>
      <c r="D194" t="s">
        <v>181</v>
      </c>
      <c r="E194" s="22">
        <v>0.15</v>
      </c>
      <c r="G194" t="s">
        <v>78</v>
      </c>
      <c r="H194" s="23">
        <v>2.81</v>
      </c>
      <c r="I194" t="s">
        <v>79</v>
      </c>
      <c r="J194" s="24">
        <f>ROUND(E194* H194,5)</f>
        <v>0.42149999999999999</v>
      </c>
      <c r="K194" s="25"/>
    </row>
    <row r="195" spans="1:27" x14ac:dyDescent="0.3">
      <c r="B195" t="s">
        <v>182</v>
      </c>
      <c r="C195" t="s">
        <v>12</v>
      </c>
      <c r="D195" t="s">
        <v>183</v>
      </c>
      <c r="E195" s="22">
        <v>1</v>
      </c>
      <c r="G195" t="s">
        <v>78</v>
      </c>
      <c r="H195" s="23">
        <v>0.02</v>
      </c>
      <c r="I195" t="s">
        <v>79</v>
      </c>
      <c r="J195" s="24">
        <f>ROUND(E195* H195,5)</f>
        <v>0.02</v>
      </c>
      <c r="K195" s="25"/>
    </row>
    <row r="196" spans="1:27" x14ac:dyDescent="0.3">
      <c r="D196" s="26" t="s">
        <v>86</v>
      </c>
      <c r="E196" s="25"/>
      <c r="H196" s="25"/>
      <c r="K196" s="23">
        <f>SUM(J193:J195)</f>
        <v>1.0636999999999999</v>
      </c>
    </row>
    <row r="197" spans="1:27" x14ac:dyDescent="0.3">
      <c r="B197" s="13" t="s">
        <v>184</v>
      </c>
      <c r="E197" s="25"/>
      <c r="H197" s="25"/>
      <c r="K197" s="25"/>
    </row>
    <row r="198" spans="1:27" x14ac:dyDescent="0.3">
      <c r="B198" t="s">
        <v>185</v>
      </c>
      <c r="C198" t="s">
        <v>20</v>
      </c>
      <c r="D198" t="s">
        <v>186</v>
      </c>
      <c r="E198" s="22">
        <v>1</v>
      </c>
      <c r="G198" t="s">
        <v>78</v>
      </c>
      <c r="H198" s="23">
        <v>0</v>
      </c>
      <c r="I198" t="s">
        <v>79</v>
      </c>
      <c r="J198" s="24">
        <f>ROUND(E198* H198,5)</f>
        <v>0</v>
      </c>
      <c r="K198" s="25"/>
    </row>
    <row r="199" spans="1:27" x14ac:dyDescent="0.3">
      <c r="D199" s="26" t="s">
        <v>187</v>
      </c>
      <c r="E199" s="25"/>
      <c r="H199" s="25"/>
      <c r="K199" s="23">
        <f>SUM(J198:J198)</f>
        <v>0</v>
      </c>
    </row>
    <row r="200" spans="1:27" x14ac:dyDescent="0.3">
      <c r="E200" s="25"/>
      <c r="H200" s="25"/>
      <c r="K200" s="25"/>
    </row>
    <row r="201" spans="1:27" x14ac:dyDescent="0.3">
      <c r="D201" s="26" t="s">
        <v>114</v>
      </c>
      <c r="E201" s="25"/>
      <c r="H201" s="25">
        <v>1.5</v>
      </c>
      <c r="I201" t="s">
        <v>115</v>
      </c>
      <c r="J201">
        <f>ROUND(H201/100*K191,5)</f>
        <v>4.0200000000000001E-3</v>
      </c>
      <c r="K201" s="25"/>
    </row>
    <row r="202" spans="1:27" x14ac:dyDescent="0.3">
      <c r="D202" s="26" t="s">
        <v>87</v>
      </c>
      <c r="E202" s="25"/>
      <c r="H202" s="25"/>
      <c r="K202" s="27">
        <f>SUM(J188:J201)</f>
        <v>1.33545</v>
      </c>
    </row>
    <row r="203" spans="1:27" x14ac:dyDescent="0.3">
      <c r="D203" s="26" t="s">
        <v>88</v>
      </c>
      <c r="E203" s="25"/>
      <c r="H203" s="25"/>
      <c r="K203" s="27">
        <f>SUM(K202:K202)</f>
        <v>1.33545</v>
      </c>
    </row>
    <row r="205" spans="1:27" ht="45" customHeight="1" x14ac:dyDescent="0.3">
      <c r="A205" s="17"/>
      <c r="B205" s="17" t="s">
        <v>188</v>
      </c>
      <c r="C205" s="18" t="s">
        <v>12</v>
      </c>
      <c r="D205" s="30" t="s">
        <v>189</v>
      </c>
      <c r="E205" s="31"/>
      <c r="F205" s="31"/>
      <c r="G205" s="18"/>
      <c r="H205" s="20" t="s">
        <v>71</v>
      </c>
      <c r="I205" s="32">
        <v>1</v>
      </c>
      <c r="J205" s="33"/>
      <c r="K205" s="21">
        <f>ROUND(K216,2)</f>
        <v>6.52</v>
      </c>
      <c r="L205" s="19" t="s">
        <v>190</v>
      </c>
      <c r="M205" s="18"/>
      <c r="N205" s="18"/>
      <c r="O205" s="18"/>
      <c r="P205" s="18"/>
      <c r="Q205" s="18"/>
      <c r="R205" s="18"/>
      <c r="S205" s="18"/>
      <c r="T205" s="18"/>
      <c r="U205" s="18"/>
      <c r="V205" s="18"/>
      <c r="W205" s="18"/>
      <c r="X205" s="18"/>
      <c r="Y205" s="18"/>
      <c r="Z205" s="18"/>
      <c r="AA205" s="18"/>
    </row>
    <row r="206" spans="1:27" x14ac:dyDescent="0.3">
      <c r="B206" s="13" t="s">
        <v>73</v>
      </c>
    </row>
    <row r="207" spans="1:27" x14ac:dyDescent="0.3">
      <c r="B207" t="s">
        <v>191</v>
      </c>
      <c r="C207" t="s">
        <v>75</v>
      </c>
      <c r="D207" t="s">
        <v>192</v>
      </c>
      <c r="E207" s="22">
        <v>0.15</v>
      </c>
      <c r="F207" t="s">
        <v>77</v>
      </c>
      <c r="G207" t="s">
        <v>78</v>
      </c>
      <c r="H207" s="23">
        <v>23.08</v>
      </c>
      <c r="I207" t="s">
        <v>79</v>
      </c>
      <c r="J207" s="24">
        <f>ROUND(E207/I205* H207,5)</f>
        <v>3.4620000000000002</v>
      </c>
      <c r="K207" s="25"/>
    </row>
    <row r="208" spans="1:27" x14ac:dyDescent="0.3">
      <c r="B208" t="s">
        <v>193</v>
      </c>
      <c r="C208" t="s">
        <v>75</v>
      </c>
      <c r="D208" t="s">
        <v>194</v>
      </c>
      <c r="E208" s="22">
        <v>0.05</v>
      </c>
      <c r="F208" t="s">
        <v>77</v>
      </c>
      <c r="G208" t="s">
        <v>78</v>
      </c>
      <c r="H208" s="23">
        <v>20.78</v>
      </c>
      <c r="I208" t="s">
        <v>79</v>
      </c>
      <c r="J208" s="24">
        <f>ROUND(E208/I205* H208,5)</f>
        <v>1.0389999999999999</v>
      </c>
      <c r="K208" s="25"/>
    </row>
    <row r="209" spans="1:27" x14ac:dyDescent="0.3">
      <c r="D209" s="26" t="s">
        <v>82</v>
      </c>
      <c r="E209" s="25"/>
      <c r="H209" s="25"/>
      <c r="K209" s="23">
        <f>SUM(J207:J208)</f>
        <v>4.5010000000000003</v>
      </c>
    </row>
    <row r="210" spans="1:27" x14ac:dyDescent="0.3">
      <c r="B210" s="13" t="s">
        <v>83</v>
      </c>
      <c r="E210" s="25"/>
      <c r="H210" s="25"/>
      <c r="K210" s="25"/>
    </row>
    <row r="211" spans="1:27" x14ac:dyDescent="0.3">
      <c r="B211" t="s">
        <v>195</v>
      </c>
      <c r="C211" t="s">
        <v>12</v>
      </c>
      <c r="D211" t="s">
        <v>196</v>
      </c>
      <c r="E211" s="22">
        <v>1</v>
      </c>
      <c r="G211" t="s">
        <v>78</v>
      </c>
      <c r="H211" s="23">
        <v>1.95</v>
      </c>
      <c r="I211" t="s">
        <v>79</v>
      </c>
      <c r="J211" s="24">
        <f>ROUND(E211* H211,5)</f>
        <v>1.95</v>
      </c>
      <c r="K211" s="25"/>
    </row>
    <row r="212" spans="1:27" x14ac:dyDescent="0.3">
      <c r="D212" s="26" t="s">
        <v>86</v>
      </c>
      <c r="E212" s="25"/>
      <c r="H212" s="25"/>
      <c r="K212" s="23">
        <f>SUM(J211:J211)</f>
        <v>1.95</v>
      </c>
    </row>
    <row r="213" spans="1:27" x14ac:dyDescent="0.3">
      <c r="E213" s="25"/>
      <c r="H213" s="25"/>
      <c r="K213" s="25"/>
    </row>
    <row r="214" spans="1:27" x14ac:dyDescent="0.3">
      <c r="D214" s="26" t="s">
        <v>114</v>
      </c>
      <c r="E214" s="25"/>
      <c r="H214" s="25">
        <v>1.5</v>
      </c>
      <c r="I214" t="s">
        <v>115</v>
      </c>
      <c r="J214">
        <f>ROUND(H214/100*K209,5)</f>
        <v>6.7519999999999997E-2</v>
      </c>
      <c r="K214" s="25"/>
    </row>
    <row r="215" spans="1:27" x14ac:dyDescent="0.3">
      <c r="D215" s="26" t="s">
        <v>87</v>
      </c>
      <c r="E215" s="25"/>
      <c r="H215" s="25"/>
      <c r="K215" s="27">
        <f>SUM(J206:J214)</f>
        <v>6.5185200000000005</v>
      </c>
    </row>
    <row r="216" spans="1:27" x14ac:dyDescent="0.3">
      <c r="D216" s="26" t="s">
        <v>88</v>
      </c>
      <c r="E216" s="25"/>
      <c r="H216" s="25"/>
      <c r="K216" s="27">
        <f>SUM(K215:K215)</f>
        <v>6.5185200000000005</v>
      </c>
    </row>
    <row r="218" spans="1:27" ht="45" customHeight="1" x14ac:dyDescent="0.3">
      <c r="A218" s="17"/>
      <c r="B218" s="17" t="s">
        <v>197</v>
      </c>
      <c r="C218" s="18" t="s">
        <v>20</v>
      </c>
      <c r="D218" s="30" t="s">
        <v>198</v>
      </c>
      <c r="E218" s="31"/>
      <c r="F218" s="31"/>
      <c r="G218" s="18"/>
      <c r="H218" s="20" t="s">
        <v>71</v>
      </c>
      <c r="I218" s="32">
        <v>1</v>
      </c>
      <c r="J218" s="33"/>
      <c r="K218" s="21">
        <f>ROUND(K229,2)</f>
        <v>1.01</v>
      </c>
      <c r="L218" s="19" t="s">
        <v>199</v>
      </c>
      <c r="M218" s="18"/>
      <c r="N218" s="18"/>
      <c r="O218" s="18"/>
      <c r="P218" s="18"/>
      <c r="Q218" s="18"/>
      <c r="R218" s="18"/>
      <c r="S218" s="18"/>
      <c r="T218" s="18"/>
      <c r="U218" s="18"/>
      <c r="V218" s="18"/>
      <c r="W218" s="18"/>
      <c r="X218" s="18"/>
      <c r="Y218" s="18"/>
      <c r="Z218" s="18"/>
      <c r="AA218" s="18"/>
    </row>
    <row r="219" spans="1:27" x14ac:dyDescent="0.3">
      <c r="B219" s="13" t="s">
        <v>73</v>
      </c>
    </row>
    <row r="220" spans="1:27" x14ac:dyDescent="0.3">
      <c r="B220" t="s">
        <v>191</v>
      </c>
      <c r="C220" t="s">
        <v>75</v>
      </c>
      <c r="D220" t="s">
        <v>192</v>
      </c>
      <c r="E220" s="22">
        <v>1.6E-2</v>
      </c>
      <c r="F220" t="s">
        <v>77</v>
      </c>
      <c r="G220" t="s">
        <v>78</v>
      </c>
      <c r="H220" s="23">
        <v>23.08</v>
      </c>
      <c r="I220" t="s">
        <v>79</v>
      </c>
      <c r="J220" s="24">
        <f>ROUND(E220/I218* H220,5)</f>
        <v>0.36928</v>
      </c>
      <c r="K220" s="25"/>
    </row>
    <row r="221" spans="1:27" x14ac:dyDescent="0.3">
      <c r="B221" t="s">
        <v>193</v>
      </c>
      <c r="C221" t="s">
        <v>75</v>
      </c>
      <c r="D221" t="s">
        <v>194</v>
      </c>
      <c r="E221" s="22">
        <v>0.02</v>
      </c>
      <c r="F221" t="s">
        <v>77</v>
      </c>
      <c r="G221" t="s">
        <v>78</v>
      </c>
      <c r="H221" s="23">
        <v>20.78</v>
      </c>
      <c r="I221" t="s">
        <v>79</v>
      </c>
      <c r="J221" s="24">
        <f>ROUND(E221/I218* H221,5)</f>
        <v>0.41560000000000002</v>
      </c>
      <c r="K221" s="25"/>
    </row>
    <row r="222" spans="1:27" x14ac:dyDescent="0.3">
      <c r="D222" s="26" t="s">
        <v>82</v>
      </c>
      <c r="E222" s="25"/>
      <c r="H222" s="25"/>
      <c r="K222" s="23">
        <f>SUM(J220:J221)</f>
        <v>0.78488000000000002</v>
      </c>
    </row>
    <row r="223" spans="1:27" x14ac:dyDescent="0.3">
      <c r="B223" s="13" t="s">
        <v>83</v>
      </c>
      <c r="E223" s="25"/>
      <c r="H223" s="25"/>
      <c r="K223" s="25"/>
    </row>
    <row r="224" spans="1:27" x14ac:dyDescent="0.3">
      <c r="B224" t="s">
        <v>200</v>
      </c>
      <c r="C224" t="s">
        <v>20</v>
      </c>
      <c r="D224" t="s">
        <v>201</v>
      </c>
      <c r="E224" s="22">
        <v>1.02</v>
      </c>
      <c r="G224" t="s">
        <v>78</v>
      </c>
      <c r="H224" s="23">
        <v>0.21</v>
      </c>
      <c r="I224" t="s">
        <v>79</v>
      </c>
      <c r="J224" s="24">
        <f>ROUND(E224* H224,5)</f>
        <v>0.2142</v>
      </c>
      <c r="K224" s="25"/>
    </row>
    <row r="225" spans="1:27" x14ac:dyDescent="0.3">
      <c r="D225" s="26" t="s">
        <v>86</v>
      </c>
      <c r="E225" s="25"/>
      <c r="H225" s="25"/>
      <c r="K225" s="23">
        <f>SUM(J224:J224)</f>
        <v>0.2142</v>
      </c>
    </row>
    <row r="226" spans="1:27" x14ac:dyDescent="0.3">
      <c r="E226" s="25"/>
      <c r="H226" s="25"/>
      <c r="K226" s="25"/>
    </row>
    <row r="227" spans="1:27" x14ac:dyDescent="0.3">
      <c r="D227" s="26" t="s">
        <v>114</v>
      </c>
      <c r="E227" s="25"/>
      <c r="H227" s="25">
        <v>1.5</v>
      </c>
      <c r="I227" t="s">
        <v>115</v>
      </c>
      <c r="J227">
        <f>ROUND(H227/100*K222,5)</f>
        <v>1.1769999999999999E-2</v>
      </c>
      <c r="K227" s="25"/>
    </row>
    <row r="228" spans="1:27" x14ac:dyDescent="0.3">
      <c r="D228" s="26" t="s">
        <v>87</v>
      </c>
      <c r="E228" s="25"/>
      <c r="H228" s="25"/>
      <c r="K228" s="27">
        <f>SUM(J219:J227)</f>
        <v>1.01085</v>
      </c>
    </row>
    <row r="229" spans="1:27" x14ac:dyDescent="0.3">
      <c r="D229" s="26" t="s">
        <v>88</v>
      </c>
      <c r="E229" s="25"/>
      <c r="H229" s="25"/>
      <c r="K229" s="27">
        <f>SUM(K228:K228)</f>
        <v>1.01085</v>
      </c>
    </row>
    <row r="231" spans="1:27" ht="45" customHeight="1" x14ac:dyDescent="0.3">
      <c r="A231" s="17"/>
      <c r="B231" s="17" t="s">
        <v>202</v>
      </c>
      <c r="C231" s="18" t="s">
        <v>20</v>
      </c>
      <c r="D231" s="30" t="s">
        <v>203</v>
      </c>
      <c r="E231" s="31"/>
      <c r="F231" s="31"/>
      <c r="G231" s="18"/>
      <c r="H231" s="20" t="s">
        <v>71</v>
      </c>
      <c r="I231" s="32">
        <v>1</v>
      </c>
      <c r="J231" s="33"/>
      <c r="K231" s="21">
        <f>ROUND(K242,2)</f>
        <v>1.01</v>
      </c>
      <c r="L231" s="19" t="s">
        <v>204</v>
      </c>
      <c r="M231" s="18"/>
      <c r="N231" s="18"/>
      <c r="O231" s="18"/>
      <c r="P231" s="18"/>
      <c r="Q231" s="18"/>
      <c r="R231" s="18"/>
      <c r="S231" s="18"/>
      <c r="T231" s="18"/>
      <c r="U231" s="18"/>
      <c r="V231" s="18"/>
      <c r="W231" s="18"/>
      <c r="X231" s="18"/>
      <c r="Y231" s="18"/>
      <c r="Z231" s="18"/>
      <c r="AA231" s="18"/>
    </row>
    <row r="232" spans="1:27" x14ac:dyDescent="0.3">
      <c r="B232" s="13" t="s">
        <v>73</v>
      </c>
    </row>
    <row r="233" spans="1:27" x14ac:dyDescent="0.3">
      <c r="B233" t="s">
        <v>193</v>
      </c>
      <c r="C233" t="s">
        <v>75</v>
      </c>
      <c r="D233" t="s">
        <v>194</v>
      </c>
      <c r="E233" s="22">
        <v>1.4999999999999999E-2</v>
      </c>
      <c r="F233" t="s">
        <v>77</v>
      </c>
      <c r="G233" t="s">
        <v>78</v>
      </c>
      <c r="H233" s="23">
        <v>20.78</v>
      </c>
      <c r="I233" t="s">
        <v>79</v>
      </c>
      <c r="J233" s="24">
        <f>ROUND(E233/I231* H233,5)</f>
        <v>0.31169999999999998</v>
      </c>
      <c r="K233" s="25"/>
    </row>
    <row r="234" spans="1:27" x14ac:dyDescent="0.3">
      <c r="B234" t="s">
        <v>191</v>
      </c>
      <c r="C234" t="s">
        <v>75</v>
      </c>
      <c r="D234" t="s">
        <v>192</v>
      </c>
      <c r="E234" s="22">
        <v>1.4999999999999999E-2</v>
      </c>
      <c r="F234" t="s">
        <v>77</v>
      </c>
      <c r="G234" t="s">
        <v>78</v>
      </c>
      <c r="H234" s="23">
        <v>23.08</v>
      </c>
      <c r="I234" t="s">
        <v>79</v>
      </c>
      <c r="J234" s="24">
        <f>ROUND(E234/I231* H234,5)</f>
        <v>0.34620000000000001</v>
      </c>
      <c r="K234" s="25"/>
    </row>
    <row r="235" spans="1:27" x14ac:dyDescent="0.3">
      <c r="D235" s="26" t="s">
        <v>82</v>
      </c>
      <c r="E235" s="25"/>
      <c r="H235" s="25"/>
      <c r="K235" s="23">
        <f>SUM(J233:J234)</f>
        <v>0.65789999999999993</v>
      </c>
    </row>
    <row r="236" spans="1:27" x14ac:dyDescent="0.3">
      <c r="B236" s="13" t="s">
        <v>83</v>
      </c>
      <c r="E236" s="25"/>
      <c r="H236" s="25"/>
      <c r="K236" s="25"/>
    </row>
    <row r="237" spans="1:27" x14ac:dyDescent="0.3">
      <c r="B237" t="s">
        <v>205</v>
      </c>
      <c r="C237" t="s">
        <v>20</v>
      </c>
      <c r="D237" t="s">
        <v>206</v>
      </c>
      <c r="E237" s="22">
        <v>1.02</v>
      </c>
      <c r="G237" t="s">
        <v>78</v>
      </c>
      <c r="H237" s="23">
        <v>0.34</v>
      </c>
      <c r="I237" t="s">
        <v>79</v>
      </c>
      <c r="J237" s="24">
        <f>ROUND(E237* H237,5)</f>
        <v>0.3468</v>
      </c>
      <c r="K237" s="25"/>
    </row>
    <row r="238" spans="1:27" x14ac:dyDescent="0.3">
      <c r="D238" s="26" t="s">
        <v>86</v>
      </c>
      <c r="E238" s="25"/>
      <c r="H238" s="25"/>
      <c r="K238" s="23">
        <f>SUM(J237:J237)</f>
        <v>0.3468</v>
      </c>
    </row>
    <row r="239" spans="1:27" x14ac:dyDescent="0.3">
      <c r="E239" s="25"/>
      <c r="H239" s="25"/>
      <c r="K239" s="25"/>
    </row>
    <row r="240" spans="1:27" x14ac:dyDescent="0.3">
      <c r="D240" s="26" t="s">
        <v>114</v>
      </c>
      <c r="E240" s="25"/>
      <c r="H240" s="25">
        <v>1.5</v>
      </c>
      <c r="I240" t="s">
        <v>115</v>
      </c>
      <c r="J240">
        <f>ROUND(H240/100*K235,5)</f>
        <v>9.8700000000000003E-3</v>
      </c>
      <c r="K240" s="25"/>
    </row>
    <row r="241" spans="1:27" x14ac:dyDescent="0.3">
      <c r="D241" s="26" t="s">
        <v>87</v>
      </c>
      <c r="E241" s="25"/>
      <c r="H241" s="25"/>
      <c r="K241" s="27">
        <f>SUM(J232:J240)</f>
        <v>1.01457</v>
      </c>
    </row>
    <row r="242" spans="1:27" x14ac:dyDescent="0.3">
      <c r="D242" s="26" t="s">
        <v>88</v>
      </c>
      <c r="E242" s="25"/>
      <c r="H242" s="25"/>
      <c r="K242" s="27">
        <f>SUM(K241:K241)</f>
        <v>1.01457</v>
      </c>
    </row>
    <row r="244" spans="1:27" ht="45" customHeight="1" x14ac:dyDescent="0.3">
      <c r="A244" s="17"/>
      <c r="B244" s="17" t="s">
        <v>207</v>
      </c>
      <c r="C244" s="18" t="s">
        <v>12</v>
      </c>
      <c r="D244" s="30" t="s">
        <v>208</v>
      </c>
      <c r="E244" s="31"/>
      <c r="F244" s="31"/>
      <c r="G244" s="18"/>
      <c r="H244" s="20" t="s">
        <v>71</v>
      </c>
      <c r="I244" s="32">
        <v>1</v>
      </c>
      <c r="J244" s="33"/>
      <c r="K244" s="21">
        <f>ROUND(K255,2)</f>
        <v>2.5099999999999998</v>
      </c>
      <c r="L244" s="19" t="s">
        <v>209</v>
      </c>
      <c r="M244" s="18"/>
      <c r="N244" s="18"/>
      <c r="O244" s="18"/>
      <c r="P244" s="18"/>
      <c r="Q244" s="18"/>
      <c r="R244" s="18"/>
      <c r="S244" s="18"/>
      <c r="T244" s="18"/>
      <c r="U244" s="18"/>
      <c r="V244" s="18"/>
      <c r="W244" s="18"/>
      <c r="X244" s="18"/>
      <c r="Y244" s="18"/>
      <c r="Z244" s="18"/>
      <c r="AA244" s="18"/>
    </row>
    <row r="245" spans="1:27" x14ac:dyDescent="0.3">
      <c r="B245" s="13" t="s">
        <v>73</v>
      </c>
    </row>
    <row r="246" spans="1:27" x14ac:dyDescent="0.3">
      <c r="B246" t="s">
        <v>193</v>
      </c>
      <c r="C246" t="s">
        <v>75</v>
      </c>
      <c r="D246" t="s">
        <v>194</v>
      </c>
      <c r="E246" s="22">
        <v>0.02</v>
      </c>
      <c r="F246" t="s">
        <v>77</v>
      </c>
      <c r="G246" t="s">
        <v>78</v>
      </c>
      <c r="H246" s="23">
        <v>20.78</v>
      </c>
      <c r="I246" t="s">
        <v>79</v>
      </c>
      <c r="J246" s="24">
        <f>ROUND(E246/I244* H246,5)</f>
        <v>0.41560000000000002</v>
      </c>
      <c r="K246" s="25"/>
    </row>
    <row r="247" spans="1:27" x14ac:dyDescent="0.3">
      <c r="B247" t="s">
        <v>191</v>
      </c>
      <c r="C247" t="s">
        <v>75</v>
      </c>
      <c r="D247" t="s">
        <v>192</v>
      </c>
      <c r="E247" s="22">
        <v>0.02</v>
      </c>
      <c r="F247" t="s">
        <v>77</v>
      </c>
      <c r="G247" t="s">
        <v>78</v>
      </c>
      <c r="H247" s="23">
        <v>23.08</v>
      </c>
      <c r="I247" t="s">
        <v>79</v>
      </c>
      <c r="J247" s="24">
        <f>ROUND(E247/I244* H247,5)</f>
        <v>0.46160000000000001</v>
      </c>
      <c r="K247" s="25"/>
    </row>
    <row r="248" spans="1:27" x14ac:dyDescent="0.3">
      <c r="D248" s="26" t="s">
        <v>82</v>
      </c>
      <c r="E248" s="25"/>
      <c r="H248" s="25"/>
      <c r="K248" s="23">
        <f>SUM(J246:J247)</f>
        <v>0.87719999999999998</v>
      </c>
    </row>
    <row r="249" spans="1:27" x14ac:dyDescent="0.3">
      <c r="B249" s="13" t="s">
        <v>83</v>
      </c>
      <c r="E249" s="25"/>
      <c r="H249" s="25"/>
      <c r="K249" s="25"/>
    </row>
    <row r="250" spans="1:27" x14ac:dyDescent="0.3">
      <c r="B250" t="s">
        <v>210</v>
      </c>
      <c r="C250" t="s">
        <v>12</v>
      </c>
      <c r="D250" t="s">
        <v>211</v>
      </c>
      <c r="E250" s="22">
        <v>1</v>
      </c>
      <c r="G250" t="s">
        <v>78</v>
      </c>
      <c r="H250" s="23">
        <v>1.62</v>
      </c>
      <c r="I250" t="s">
        <v>79</v>
      </c>
      <c r="J250" s="24">
        <f>ROUND(E250* H250,5)</f>
        <v>1.62</v>
      </c>
      <c r="K250" s="25"/>
    </row>
    <row r="251" spans="1:27" x14ac:dyDescent="0.3">
      <c r="D251" s="26" t="s">
        <v>86</v>
      </c>
      <c r="E251" s="25"/>
      <c r="H251" s="25"/>
      <c r="K251" s="23">
        <f>SUM(J250:J250)</f>
        <v>1.62</v>
      </c>
    </row>
    <row r="252" spans="1:27" x14ac:dyDescent="0.3">
      <c r="E252" s="25"/>
      <c r="H252" s="25"/>
      <c r="K252" s="25"/>
    </row>
    <row r="253" spans="1:27" x14ac:dyDescent="0.3">
      <c r="D253" s="26" t="s">
        <v>114</v>
      </c>
      <c r="E253" s="25"/>
      <c r="H253" s="25">
        <v>1.5</v>
      </c>
      <c r="I253" t="s">
        <v>115</v>
      </c>
      <c r="J253">
        <f>ROUND(H253/100*K248,5)</f>
        <v>1.316E-2</v>
      </c>
      <c r="K253" s="25"/>
    </row>
    <row r="254" spans="1:27" x14ac:dyDescent="0.3">
      <c r="D254" s="26" t="s">
        <v>87</v>
      </c>
      <c r="E254" s="25"/>
      <c r="H254" s="25"/>
      <c r="K254" s="27">
        <f>SUM(J245:J253)</f>
        <v>2.5103600000000004</v>
      </c>
    </row>
    <row r="255" spans="1:27" x14ac:dyDescent="0.3">
      <c r="D255" s="26" t="s">
        <v>88</v>
      </c>
      <c r="E255" s="25"/>
      <c r="H255" s="25"/>
      <c r="K255" s="27">
        <f>SUM(K254:K254)</f>
        <v>2.5103600000000004</v>
      </c>
    </row>
    <row r="257" spans="1:27" ht="45" customHeight="1" x14ac:dyDescent="0.3">
      <c r="A257" s="17"/>
      <c r="B257" s="17" t="s">
        <v>212</v>
      </c>
      <c r="C257" s="18" t="s">
        <v>12</v>
      </c>
      <c r="D257" s="30" t="s">
        <v>213</v>
      </c>
      <c r="E257" s="31"/>
      <c r="F257" s="31"/>
      <c r="G257" s="18"/>
      <c r="H257" s="20" t="s">
        <v>71</v>
      </c>
      <c r="I257" s="32">
        <v>1</v>
      </c>
      <c r="J257" s="33"/>
      <c r="K257" s="21">
        <f>ROUND(K268,2)</f>
        <v>11.57</v>
      </c>
      <c r="L257" s="19" t="s">
        <v>214</v>
      </c>
      <c r="M257" s="18"/>
      <c r="N257" s="18"/>
      <c r="O257" s="18"/>
      <c r="P257" s="18"/>
      <c r="Q257" s="18"/>
      <c r="R257" s="18"/>
      <c r="S257" s="18"/>
      <c r="T257" s="18"/>
      <c r="U257" s="18"/>
      <c r="V257" s="18"/>
      <c r="W257" s="18"/>
      <c r="X257" s="18"/>
      <c r="Y257" s="18"/>
      <c r="Z257" s="18"/>
      <c r="AA257" s="18"/>
    </row>
    <row r="258" spans="1:27" x14ac:dyDescent="0.3">
      <c r="B258" s="13" t="s">
        <v>73</v>
      </c>
    </row>
    <row r="259" spans="1:27" x14ac:dyDescent="0.3">
      <c r="B259" t="s">
        <v>193</v>
      </c>
      <c r="C259" t="s">
        <v>75</v>
      </c>
      <c r="D259" t="s">
        <v>194</v>
      </c>
      <c r="E259" s="22">
        <v>0.13300000000000001</v>
      </c>
      <c r="F259" t="s">
        <v>77</v>
      </c>
      <c r="G259" t="s">
        <v>78</v>
      </c>
      <c r="H259" s="23">
        <v>20.78</v>
      </c>
      <c r="I259" t="s">
        <v>79</v>
      </c>
      <c r="J259" s="24">
        <f>ROUND(E259/I257* H259,5)</f>
        <v>2.7637399999999999</v>
      </c>
      <c r="K259" s="25"/>
    </row>
    <row r="260" spans="1:27" x14ac:dyDescent="0.3">
      <c r="B260" t="s">
        <v>191</v>
      </c>
      <c r="C260" t="s">
        <v>75</v>
      </c>
      <c r="D260" t="s">
        <v>192</v>
      </c>
      <c r="E260" s="22">
        <v>0.15</v>
      </c>
      <c r="F260" t="s">
        <v>77</v>
      </c>
      <c r="G260" t="s">
        <v>78</v>
      </c>
      <c r="H260" s="23">
        <v>23.08</v>
      </c>
      <c r="I260" t="s">
        <v>79</v>
      </c>
      <c r="J260" s="24">
        <f>ROUND(E260/I257* H260,5)</f>
        <v>3.4620000000000002</v>
      </c>
      <c r="K260" s="25"/>
    </row>
    <row r="261" spans="1:27" x14ac:dyDescent="0.3">
      <c r="D261" s="26" t="s">
        <v>82</v>
      </c>
      <c r="E261" s="25"/>
      <c r="H261" s="25"/>
      <c r="K261" s="23">
        <f>SUM(J259:J260)</f>
        <v>6.2257400000000001</v>
      </c>
    </row>
    <row r="262" spans="1:27" x14ac:dyDescent="0.3">
      <c r="B262" s="13" t="s">
        <v>83</v>
      </c>
      <c r="E262" s="25"/>
      <c r="H262" s="25"/>
      <c r="K262" s="25"/>
    </row>
    <row r="263" spans="1:27" x14ac:dyDescent="0.3">
      <c r="B263" t="s">
        <v>215</v>
      </c>
      <c r="C263" t="s">
        <v>12</v>
      </c>
      <c r="D263" t="s">
        <v>216</v>
      </c>
      <c r="E263" s="22">
        <v>1</v>
      </c>
      <c r="G263" t="s">
        <v>78</v>
      </c>
      <c r="H263" s="23">
        <v>5.25</v>
      </c>
      <c r="I263" t="s">
        <v>79</v>
      </c>
      <c r="J263" s="24">
        <f>ROUND(E263* H263,5)</f>
        <v>5.25</v>
      </c>
      <c r="K263" s="25"/>
    </row>
    <row r="264" spans="1:27" x14ac:dyDescent="0.3">
      <c r="D264" s="26" t="s">
        <v>86</v>
      </c>
      <c r="E264" s="25"/>
      <c r="H264" s="25"/>
      <c r="K264" s="23">
        <f>SUM(J263:J263)</f>
        <v>5.25</v>
      </c>
    </row>
    <row r="265" spans="1:27" x14ac:dyDescent="0.3">
      <c r="E265" s="25"/>
      <c r="H265" s="25"/>
      <c r="K265" s="25"/>
    </row>
    <row r="266" spans="1:27" x14ac:dyDescent="0.3">
      <c r="D266" s="26" t="s">
        <v>114</v>
      </c>
      <c r="E266" s="25"/>
      <c r="H266" s="25">
        <v>1.5</v>
      </c>
      <c r="I266" t="s">
        <v>115</v>
      </c>
      <c r="J266">
        <f>ROUND(H266/100*K261,5)</f>
        <v>9.3390000000000001E-2</v>
      </c>
      <c r="K266" s="25"/>
    </row>
    <row r="267" spans="1:27" x14ac:dyDescent="0.3">
      <c r="D267" s="26" t="s">
        <v>87</v>
      </c>
      <c r="E267" s="25"/>
      <c r="H267" s="25"/>
      <c r="K267" s="27">
        <f>SUM(J258:J266)</f>
        <v>11.569129999999999</v>
      </c>
    </row>
    <row r="268" spans="1:27" x14ac:dyDescent="0.3">
      <c r="D268" s="26" t="s">
        <v>88</v>
      </c>
      <c r="E268" s="25"/>
      <c r="H268" s="25"/>
      <c r="K268" s="27">
        <f>SUM(K267:K267)</f>
        <v>11.569129999999999</v>
      </c>
    </row>
    <row r="270" spans="1:27" ht="45" customHeight="1" x14ac:dyDescent="0.3">
      <c r="A270" s="17"/>
      <c r="B270" s="17" t="s">
        <v>217</v>
      </c>
      <c r="C270" s="18" t="s">
        <v>12</v>
      </c>
      <c r="D270" s="30" t="s">
        <v>218</v>
      </c>
      <c r="E270" s="31"/>
      <c r="F270" s="31"/>
      <c r="G270" s="18"/>
      <c r="H270" s="20" t="s">
        <v>71</v>
      </c>
      <c r="I270" s="32">
        <v>1</v>
      </c>
      <c r="J270" s="33"/>
      <c r="K270" s="21">
        <f>ROUND(K278,2)</f>
        <v>1.04</v>
      </c>
      <c r="L270" s="19" t="s">
        <v>219</v>
      </c>
      <c r="M270" s="18"/>
      <c r="N270" s="18"/>
      <c r="O270" s="18"/>
      <c r="P270" s="18"/>
      <c r="Q270" s="18"/>
      <c r="R270" s="18"/>
      <c r="S270" s="18"/>
      <c r="T270" s="18"/>
      <c r="U270" s="18"/>
      <c r="V270" s="18"/>
      <c r="W270" s="18"/>
      <c r="X270" s="18"/>
      <c r="Y270" s="18"/>
      <c r="Z270" s="18"/>
      <c r="AA270" s="18"/>
    </row>
    <row r="271" spans="1:27" x14ac:dyDescent="0.3">
      <c r="B271" s="13" t="s">
        <v>73</v>
      </c>
    </row>
    <row r="272" spans="1:27" x14ac:dyDescent="0.3">
      <c r="B272" t="s">
        <v>191</v>
      </c>
      <c r="C272" t="s">
        <v>75</v>
      </c>
      <c r="D272" t="s">
        <v>192</v>
      </c>
      <c r="E272" s="22">
        <v>0.03</v>
      </c>
      <c r="F272" t="s">
        <v>77</v>
      </c>
      <c r="G272" t="s">
        <v>78</v>
      </c>
      <c r="H272" s="23">
        <v>23.08</v>
      </c>
      <c r="I272" t="s">
        <v>79</v>
      </c>
      <c r="J272" s="24">
        <f>ROUND(E272/I270* H272,5)</f>
        <v>0.69240000000000002</v>
      </c>
      <c r="K272" s="25"/>
    </row>
    <row r="273" spans="1:27" x14ac:dyDescent="0.3">
      <c r="B273" t="s">
        <v>193</v>
      </c>
      <c r="C273" t="s">
        <v>75</v>
      </c>
      <c r="D273" t="s">
        <v>194</v>
      </c>
      <c r="E273" s="22">
        <v>1.6E-2</v>
      </c>
      <c r="F273" t="s">
        <v>77</v>
      </c>
      <c r="G273" t="s">
        <v>78</v>
      </c>
      <c r="H273" s="23">
        <v>20.78</v>
      </c>
      <c r="I273" t="s">
        <v>79</v>
      </c>
      <c r="J273" s="24">
        <f>ROUND(E273/I270* H273,5)</f>
        <v>0.33248</v>
      </c>
      <c r="K273" s="25"/>
    </row>
    <row r="274" spans="1:27" x14ac:dyDescent="0.3">
      <c r="D274" s="26" t="s">
        <v>82</v>
      </c>
      <c r="E274" s="25"/>
      <c r="H274" s="25"/>
      <c r="K274" s="23">
        <f>SUM(J272:J273)</f>
        <v>1.02488</v>
      </c>
    </row>
    <row r="275" spans="1:27" x14ac:dyDescent="0.3">
      <c r="E275" s="25"/>
      <c r="H275" s="25"/>
      <c r="K275" s="25"/>
    </row>
    <row r="276" spans="1:27" x14ac:dyDescent="0.3">
      <c r="D276" s="26" t="s">
        <v>114</v>
      </c>
      <c r="E276" s="25"/>
      <c r="H276" s="25">
        <v>1.5</v>
      </c>
      <c r="I276" t="s">
        <v>115</v>
      </c>
      <c r="J276">
        <f>ROUND(H276/100*K274,5)</f>
        <v>1.537E-2</v>
      </c>
      <c r="K276" s="25"/>
    </row>
    <row r="277" spans="1:27" x14ac:dyDescent="0.3">
      <c r="D277" s="26" t="s">
        <v>87</v>
      </c>
      <c r="E277" s="25"/>
      <c r="H277" s="25"/>
      <c r="K277" s="27">
        <f>SUM(J271:J276)</f>
        <v>1.0402500000000001</v>
      </c>
    </row>
    <row r="278" spans="1:27" x14ac:dyDescent="0.3">
      <c r="D278" s="26" t="s">
        <v>88</v>
      </c>
      <c r="E278" s="25"/>
      <c r="H278" s="25"/>
      <c r="K278" s="27">
        <f>SUM(K277:K277)</f>
        <v>1.0402500000000001</v>
      </c>
    </row>
    <row r="280" spans="1:27" ht="45" customHeight="1" x14ac:dyDescent="0.3">
      <c r="A280" s="17"/>
      <c r="B280" s="17" t="s">
        <v>220</v>
      </c>
      <c r="C280" s="18" t="s">
        <v>12</v>
      </c>
      <c r="D280" s="30" t="s">
        <v>221</v>
      </c>
      <c r="E280" s="31"/>
      <c r="F280" s="31"/>
      <c r="G280" s="18"/>
      <c r="H280" s="20" t="s">
        <v>71</v>
      </c>
      <c r="I280" s="32">
        <v>1</v>
      </c>
      <c r="J280" s="33"/>
      <c r="K280" s="21">
        <f>ROUND(K292,2)</f>
        <v>360.24</v>
      </c>
      <c r="L280" s="19" t="s">
        <v>222</v>
      </c>
      <c r="M280" s="18"/>
      <c r="N280" s="18"/>
      <c r="O280" s="18"/>
      <c r="P280" s="18"/>
      <c r="Q280" s="18"/>
      <c r="R280" s="18"/>
      <c r="S280" s="18"/>
      <c r="T280" s="18"/>
      <c r="U280" s="18"/>
      <c r="V280" s="18"/>
      <c r="W280" s="18"/>
      <c r="X280" s="18"/>
      <c r="Y280" s="18"/>
      <c r="Z280" s="18"/>
      <c r="AA280" s="18"/>
    </row>
    <row r="281" spans="1:27" x14ac:dyDescent="0.3">
      <c r="B281" s="13" t="s">
        <v>73</v>
      </c>
    </row>
    <row r="282" spans="1:27" x14ac:dyDescent="0.3">
      <c r="B282" t="s">
        <v>193</v>
      </c>
      <c r="C282" t="s">
        <v>75</v>
      </c>
      <c r="D282" t="s">
        <v>194</v>
      </c>
      <c r="E282" s="22">
        <v>0.2</v>
      </c>
      <c r="F282" t="s">
        <v>77</v>
      </c>
      <c r="G282" t="s">
        <v>78</v>
      </c>
      <c r="H282" s="23">
        <v>20.78</v>
      </c>
      <c r="I282" t="s">
        <v>79</v>
      </c>
      <c r="J282" s="24">
        <f>ROUND(E282/I280* H282,5)</f>
        <v>4.1559999999999997</v>
      </c>
      <c r="K282" s="25"/>
    </row>
    <row r="283" spans="1:27" x14ac:dyDescent="0.3">
      <c r="B283" t="s">
        <v>191</v>
      </c>
      <c r="C283" t="s">
        <v>75</v>
      </c>
      <c r="D283" t="s">
        <v>192</v>
      </c>
      <c r="E283" s="22">
        <v>0.2</v>
      </c>
      <c r="F283" t="s">
        <v>77</v>
      </c>
      <c r="G283" t="s">
        <v>78</v>
      </c>
      <c r="H283" s="23">
        <v>23.08</v>
      </c>
      <c r="I283" t="s">
        <v>79</v>
      </c>
      <c r="J283" s="24">
        <f>ROUND(E283/I280* H283,5)</f>
        <v>4.6159999999999997</v>
      </c>
      <c r="K283" s="25"/>
    </row>
    <row r="284" spans="1:27" x14ac:dyDescent="0.3">
      <c r="D284" s="26" t="s">
        <v>82</v>
      </c>
      <c r="E284" s="25"/>
      <c r="H284" s="25"/>
      <c r="K284" s="23">
        <f>SUM(J282:J283)</f>
        <v>8.7719999999999985</v>
      </c>
    </row>
    <row r="285" spans="1:27" x14ac:dyDescent="0.3">
      <c r="B285" s="13" t="s">
        <v>83</v>
      </c>
      <c r="E285" s="25"/>
      <c r="H285" s="25"/>
      <c r="K285" s="25"/>
    </row>
    <row r="286" spans="1:27" x14ac:dyDescent="0.3">
      <c r="B286" t="s">
        <v>223</v>
      </c>
      <c r="C286" t="s">
        <v>12</v>
      </c>
      <c r="D286" t="s">
        <v>221</v>
      </c>
      <c r="E286" s="22">
        <v>1</v>
      </c>
      <c r="G286" t="s">
        <v>78</v>
      </c>
      <c r="H286" s="23">
        <v>350</v>
      </c>
      <c r="I286" t="s">
        <v>79</v>
      </c>
      <c r="J286" s="24">
        <f>ROUND(E286* H286,5)</f>
        <v>350</v>
      </c>
      <c r="K286" s="25"/>
    </row>
    <row r="287" spans="1:27" x14ac:dyDescent="0.3">
      <c r="B287" t="s">
        <v>224</v>
      </c>
      <c r="C287" t="s">
        <v>12</v>
      </c>
      <c r="D287" t="s">
        <v>225</v>
      </c>
      <c r="E287" s="22">
        <v>1</v>
      </c>
      <c r="G287" t="s">
        <v>78</v>
      </c>
      <c r="H287" s="23">
        <v>1.34</v>
      </c>
      <c r="I287" t="s">
        <v>79</v>
      </c>
      <c r="J287" s="24">
        <f>ROUND(E287* H287,5)</f>
        <v>1.34</v>
      </c>
      <c r="K287" s="25"/>
    </row>
    <row r="288" spans="1:27" x14ac:dyDescent="0.3">
      <c r="D288" s="26" t="s">
        <v>86</v>
      </c>
      <c r="E288" s="25"/>
      <c r="H288" s="25"/>
      <c r="K288" s="23">
        <f>SUM(J286:J287)</f>
        <v>351.34</v>
      </c>
    </row>
    <row r="289" spans="1:27" x14ac:dyDescent="0.3">
      <c r="E289" s="25"/>
      <c r="H289" s="25"/>
      <c r="K289" s="25"/>
    </row>
    <row r="290" spans="1:27" x14ac:dyDescent="0.3">
      <c r="D290" s="26" t="s">
        <v>114</v>
      </c>
      <c r="E290" s="25"/>
      <c r="H290" s="25">
        <v>1.5</v>
      </c>
      <c r="I290" t="s">
        <v>115</v>
      </c>
      <c r="J290">
        <f>ROUND(H290/100*K284,5)</f>
        <v>0.13158</v>
      </c>
      <c r="K290" s="25"/>
    </row>
    <row r="291" spans="1:27" x14ac:dyDescent="0.3">
      <c r="D291" s="26" t="s">
        <v>87</v>
      </c>
      <c r="E291" s="25"/>
      <c r="H291" s="25"/>
      <c r="K291" s="27">
        <f>SUM(J281:J290)</f>
        <v>360.24357999999995</v>
      </c>
    </row>
    <row r="292" spans="1:27" x14ac:dyDescent="0.3">
      <c r="D292" s="26" t="s">
        <v>88</v>
      </c>
      <c r="E292" s="25"/>
      <c r="H292" s="25"/>
      <c r="K292" s="27">
        <f>SUM(K291:K291)</f>
        <v>360.24357999999995</v>
      </c>
    </row>
    <row r="294" spans="1:27" ht="45" customHeight="1" x14ac:dyDescent="0.3">
      <c r="A294" s="17"/>
      <c r="B294" s="17" t="s">
        <v>226</v>
      </c>
      <c r="C294" s="18" t="s">
        <v>12</v>
      </c>
      <c r="D294" s="30" t="s">
        <v>227</v>
      </c>
      <c r="E294" s="31"/>
      <c r="F294" s="31"/>
      <c r="G294" s="18"/>
      <c r="H294" s="20" t="s">
        <v>71</v>
      </c>
      <c r="I294" s="32">
        <v>1</v>
      </c>
      <c r="J294" s="33"/>
      <c r="K294" s="21">
        <f>ROUND(K305,2)</f>
        <v>18.91</v>
      </c>
      <c r="L294" s="19" t="s">
        <v>228</v>
      </c>
      <c r="M294" s="18"/>
      <c r="N294" s="18"/>
      <c r="O294" s="18"/>
      <c r="P294" s="18"/>
      <c r="Q294" s="18"/>
      <c r="R294" s="18"/>
      <c r="S294" s="18"/>
      <c r="T294" s="18"/>
      <c r="U294" s="18"/>
      <c r="V294" s="18"/>
      <c r="W294" s="18"/>
      <c r="X294" s="18"/>
      <c r="Y294" s="18"/>
      <c r="Z294" s="18"/>
      <c r="AA294" s="18"/>
    </row>
    <row r="295" spans="1:27" x14ac:dyDescent="0.3">
      <c r="B295" s="13" t="s">
        <v>73</v>
      </c>
    </row>
    <row r="296" spans="1:27" x14ac:dyDescent="0.3">
      <c r="B296" t="s">
        <v>92</v>
      </c>
      <c r="C296" t="s">
        <v>75</v>
      </c>
      <c r="D296" t="s">
        <v>93</v>
      </c>
      <c r="E296" s="22">
        <v>0.2</v>
      </c>
      <c r="F296" t="s">
        <v>77</v>
      </c>
      <c r="G296" t="s">
        <v>78</v>
      </c>
      <c r="H296" s="23">
        <v>20.81</v>
      </c>
      <c r="I296" t="s">
        <v>79</v>
      </c>
      <c r="J296" s="24">
        <f>ROUND(E296/I294* H296,5)</f>
        <v>4.1619999999999999</v>
      </c>
      <c r="K296" s="25"/>
    </row>
    <row r="297" spans="1:27" x14ac:dyDescent="0.3">
      <c r="B297" t="s">
        <v>162</v>
      </c>
      <c r="C297" t="s">
        <v>75</v>
      </c>
      <c r="D297" t="s">
        <v>163</v>
      </c>
      <c r="E297" s="22">
        <v>0.2</v>
      </c>
      <c r="F297" t="s">
        <v>77</v>
      </c>
      <c r="G297" t="s">
        <v>78</v>
      </c>
      <c r="H297" s="23">
        <v>23.08</v>
      </c>
      <c r="I297" t="s">
        <v>79</v>
      </c>
      <c r="J297" s="24">
        <f>ROUND(E297/I294* H297,5)</f>
        <v>4.6159999999999997</v>
      </c>
      <c r="K297" s="25"/>
    </row>
    <row r="298" spans="1:27" x14ac:dyDescent="0.3">
      <c r="D298" s="26" t="s">
        <v>82</v>
      </c>
      <c r="E298" s="25"/>
      <c r="H298" s="25"/>
      <c r="K298" s="23">
        <f>SUM(J296:J297)</f>
        <v>8.7779999999999987</v>
      </c>
    </row>
    <row r="299" spans="1:27" x14ac:dyDescent="0.3">
      <c r="B299" s="13" t="s">
        <v>83</v>
      </c>
      <c r="E299" s="25"/>
      <c r="H299" s="25"/>
      <c r="K299" s="25"/>
    </row>
    <row r="300" spans="1:27" x14ac:dyDescent="0.3">
      <c r="B300" t="s">
        <v>229</v>
      </c>
      <c r="C300" t="s">
        <v>12</v>
      </c>
      <c r="D300" t="s">
        <v>230</v>
      </c>
      <c r="E300" s="22">
        <v>1</v>
      </c>
      <c r="G300" t="s">
        <v>78</v>
      </c>
      <c r="H300" s="23">
        <v>10</v>
      </c>
      <c r="I300" t="s">
        <v>79</v>
      </c>
      <c r="J300" s="24">
        <f>ROUND(E300* H300,5)</f>
        <v>10</v>
      </c>
      <c r="K300" s="25"/>
    </row>
    <row r="301" spans="1:27" x14ac:dyDescent="0.3">
      <c r="D301" s="26" t="s">
        <v>86</v>
      </c>
      <c r="E301" s="25"/>
      <c r="H301" s="25"/>
      <c r="K301" s="23">
        <f>SUM(J300:J300)</f>
        <v>10</v>
      </c>
    </row>
    <row r="302" spans="1:27" x14ac:dyDescent="0.3">
      <c r="E302" s="25"/>
      <c r="H302" s="25"/>
      <c r="K302" s="25"/>
    </row>
    <row r="303" spans="1:27" x14ac:dyDescent="0.3">
      <c r="D303" s="26" t="s">
        <v>114</v>
      </c>
      <c r="E303" s="25"/>
      <c r="H303" s="25">
        <v>1.5</v>
      </c>
      <c r="I303" t="s">
        <v>115</v>
      </c>
      <c r="J303">
        <f>ROUND(H303/100*K298,5)</f>
        <v>0.13167000000000001</v>
      </c>
      <c r="K303" s="25"/>
    </row>
    <row r="304" spans="1:27" x14ac:dyDescent="0.3">
      <c r="D304" s="26" t="s">
        <v>87</v>
      </c>
      <c r="E304" s="25"/>
      <c r="H304" s="25"/>
      <c r="K304" s="27">
        <f>SUM(J295:J303)</f>
        <v>18.909669999999998</v>
      </c>
    </row>
    <row r="305" spans="1:27" x14ac:dyDescent="0.3">
      <c r="D305" s="26" t="s">
        <v>88</v>
      </c>
      <c r="E305" s="25"/>
      <c r="H305" s="25"/>
      <c r="K305" s="27">
        <f>SUM(K304:K304)</f>
        <v>18.909669999999998</v>
      </c>
    </row>
    <row r="307" spans="1:27" ht="45" customHeight="1" x14ac:dyDescent="0.3">
      <c r="A307" s="17"/>
      <c r="B307" s="17" t="s">
        <v>231</v>
      </c>
      <c r="C307" s="18" t="s">
        <v>12</v>
      </c>
      <c r="D307" s="30" t="s">
        <v>232</v>
      </c>
      <c r="E307" s="31"/>
      <c r="F307" s="31"/>
      <c r="G307" s="18"/>
      <c r="H307" s="20" t="s">
        <v>71</v>
      </c>
      <c r="I307" s="32">
        <v>1</v>
      </c>
      <c r="J307" s="33"/>
      <c r="K307" s="21">
        <f>ROUND(K320,2)</f>
        <v>10.16</v>
      </c>
      <c r="L307" s="19" t="s">
        <v>233</v>
      </c>
      <c r="M307" s="18"/>
      <c r="N307" s="18"/>
      <c r="O307" s="18"/>
      <c r="P307" s="18"/>
      <c r="Q307" s="18"/>
      <c r="R307" s="18"/>
      <c r="S307" s="18"/>
      <c r="T307" s="18"/>
      <c r="U307" s="18"/>
      <c r="V307" s="18"/>
      <c r="W307" s="18"/>
      <c r="X307" s="18"/>
      <c r="Y307" s="18"/>
      <c r="Z307" s="18"/>
      <c r="AA307" s="18"/>
    </row>
    <row r="308" spans="1:27" x14ac:dyDescent="0.3">
      <c r="B308" s="13" t="s">
        <v>73</v>
      </c>
    </row>
    <row r="309" spans="1:27" x14ac:dyDescent="0.3">
      <c r="B309" t="s">
        <v>126</v>
      </c>
      <c r="C309" t="s">
        <v>75</v>
      </c>
      <c r="D309" t="s">
        <v>127</v>
      </c>
      <c r="E309" s="22">
        <v>0.25</v>
      </c>
      <c r="F309" t="s">
        <v>77</v>
      </c>
      <c r="G309" t="s">
        <v>78</v>
      </c>
      <c r="H309" s="23">
        <v>22.33</v>
      </c>
      <c r="I309" t="s">
        <v>79</v>
      </c>
      <c r="J309" s="24">
        <f>ROUND(E309/I307* H309,5)</f>
        <v>5.5824999999999996</v>
      </c>
      <c r="K309" s="25"/>
    </row>
    <row r="310" spans="1:27" x14ac:dyDescent="0.3">
      <c r="B310" t="s">
        <v>119</v>
      </c>
      <c r="C310" t="s">
        <v>75</v>
      </c>
      <c r="D310" t="s">
        <v>120</v>
      </c>
      <c r="E310" s="22">
        <v>0.22</v>
      </c>
      <c r="F310" t="s">
        <v>77</v>
      </c>
      <c r="G310" t="s">
        <v>78</v>
      </c>
      <c r="H310" s="23">
        <v>19.739999999999998</v>
      </c>
      <c r="I310" t="s">
        <v>79</v>
      </c>
      <c r="J310" s="24">
        <f>ROUND(E310/I307* H310,5)</f>
        <v>4.3428000000000004</v>
      </c>
      <c r="K310" s="25"/>
    </row>
    <row r="311" spans="1:27" x14ac:dyDescent="0.3">
      <c r="D311" s="26" t="s">
        <v>82</v>
      </c>
      <c r="E311" s="25"/>
      <c r="H311" s="25"/>
      <c r="K311" s="23">
        <f>SUM(J309:J310)</f>
        <v>9.9253</v>
      </c>
    </row>
    <row r="312" spans="1:27" x14ac:dyDescent="0.3">
      <c r="B312" s="13" t="s">
        <v>83</v>
      </c>
      <c r="E312" s="25"/>
      <c r="H312" s="25"/>
      <c r="K312" s="25"/>
    </row>
    <row r="313" spans="1:27" x14ac:dyDescent="0.3">
      <c r="B313" t="s">
        <v>234</v>
      </c>
      <c r="C313" t="s">
        <v>138</v>
      </c>
      <c r="D313" t="s">
        <v>235</v>
      </c>
      <c r="E313" s="22">
        <v>0.505</v>
      </c>
      <c r="G313" t="s">
        <v>78</v>
      </c>
      <c r="H313" s="23">
        <v>0.16</v>
      </c>
      <c r="I313" t="s">
        <v>79</v>
      </c>
      <c r="J313" s="24">
        <f>ROUND(E313* H313,5)</f>
        <v>8.0799999999999997E-2</v>
      </c>
      <c r="K313" s="25"/>
    </row>
    <row r="314" spans="1:27" x14ac:dyDescent="0.3">
      <c r="B314" t="s">
        <v>236</v>
      </c>
      <c r="C314" t="s">
        <v>138</v>
      </c>
      <c r="D314" t="s">
        <v>237</v>
      </c>
      <c r="E314" s="22">
        <v>5.0499999999999998E-3</v>
      </c>
      <c r="G314" t="s">
        <v>78</v>
      </c>
      <c r="H314" s="23">
        <v>0.16</v>
      </c>
      <c r="I314" t="s">
        <v>79</v>
      </c>
      <c r="J314" s="24">
        <f>ROUND(E314* H314,5)</f>
        <v>8.0999999999999996E-4</v>
      </c>
      <c r="K314" s="25"/>
    </row>
    <row r="315" spans="1:27" x14ac:dyDescent="0.3">
      <c r="B315" t="s">
        <v>238</v>
      </c>
      <c r="C315" t="s">
        <v>239</v>
      </c>
      <c r="D315" t="s">
        <v>240</v>
      </c>
      <c r="E315" s="22">
        <v>1E-3</v>
      </c>
      <c r="G315" t="s">
        <v>78</v>
      </c>
      <c r="H315" s="23">
        <v>1.97</v>
      </c>
      <c r="I315" t="s">
        <v>79</v>
      </c>
      <c r="J315" s="24">
        <f>ROUND(E315* H315,5)</f>
        <v>1.97E-3</v>
      </c>
      <c r="K315" s="25"/>
    </row>
    <row r="316" spans="1:27" x14ac:dyDescent="0.3">
      <c r="D316" s="26" t="s">
        <v>86</v>
      </c>
      <c r="E316" s="25"/>
      <c r="H316" s="25"/>
      <c r="K316" s="23">
        <f>SUM(J313:J315)</f>
        <v>8.3580000000000002E-2</v>
      </c>
    </row>
    <row r="317" spans="1:27" x14ac:dyDescent="0.3">
      <c r="E317" s="25"/>
      <c r="H317" s="25"/>
      <c r="K317" s="25"/>
    </row>
    <row r="318" spans="1:27" x14ac:dyDescent="0.3">
      <c r="D318" s="26" t="s">
        <v>114</v>
      </c>
      <c r="E318" s="25"/>
      <c r="H318" s="25">
        <v>1.5</v>
      </c>
      <c r="I318" t="s">
        <v>115</v>
      </c>
      <c r="J318">
        <f>ROUND(H318/100*K311,5)</f>
        <v>0.14888000000000001</v>
      </c>
      <c r="K318" s="25"/>
    </row>
    <row r="319" spans="1:27" x14ac:dyDescent="0.3">
      <c r="D319" s="26" t="s">
        <v>87</v>
      </c>
      <c r="E319" s="25"/>
      <c r="H319" s="25"/>
      <c r="K319" s="27">
        <f>SUM(J308:J318)</f>
        <v>10.15776</v>
      </c>
    </row>
    <row r="320" spans="1:27" x14ac:dyDescent="0.3">
      <c r="D320" s="26" t="s">
        <v>88</v>
      </c>
      <c r="E320" s="25"/>
      <c r="H320" s="25"/>
      <c r="K320" s="27">
        <f>SUM(K319:K319)</f>
        <v>10.15776</v>
      </c>
    </row>
    <row r="322" spans="1:27" ht="45" customHeight="1" x14ac:dyDescent="0.3">
      <c r="A322" s="17"/>
      <c r="B322" s="17" t="s">
        <v>241</v>
      </c>
      <c r="C322" s="18" t="s">
        <v>20</v>
      </c>
      <c r="D322" s="30" t="s">
        <v>242</v>
      </c>
      <c r="E322" s="31"/>
      <c r="F322" s="31"/>
      <c r="G322" s="18"/>
      <c r="H322" s="20" t="s">
        <v>71</v>
      </c>
      <c r="I322" s="32">
        <v>1</v>
      </c>
      <c r="J322" s="33"/>
      <c r="K322" s="21">
        <f>ROUND(K335,2)</f>
        <v>8.2200000000000006</v>
      </c>
      <c r="L322" s="19" t="s">
        <v>243</v>
      </c>
      <c r="M322" s="18"/>
      <c r="N322" s="18"/>
      <c r="O322" s="18"/>
      <c r="P322" s="18"/>
      <c r="Q322" s="18"/>
      <c r="R322" s="18"/>
      <c r="S322" s="18"/>
      <c r="T322" s="18"/>
      <c r="U322" s="18"/>
      <c r="V322" s="18"/>
      <c r="W322" s="18"/>
      <c r="X322" s="18"/>
      <c r="Y322" s="18"/>
      <c r="Z322" s="18"/>
      <c r="AA322" s="18"/>
    </row>
    <row r="323" spans="1:27" x14ac:dyDescent="0.3">
      <c r="B323" s="13" t="s">
        <v>73</v>
      </c>
    </row>
    <row r="324" spans="1:27" x14ac:dyDescent="0.3">
      <c r="B324" t="s">
        <v>119</v>
      </c>
      <c r="C324" t="s">
        <v>75</v>
      </c>
      <c r="D324" t="s">
        <v>120</v>
      </c>
      <c r="E324" s="22">
        <v>0.25</v>
      </c>
      <c r="F324" t="s">
        <v>77</v>
      </c>
      <c r="G324" t="s">
        <v>78</v>
      </c>
      <c r="H324" s="23">
        <v>19.739999999999998</v>
      </c>
      <c r="I324" t="s">
        <v>79</v>
      </c>
      <c r="J324" s="24">
        <f>ROUND(E324/I322* H324,5)</f>
        <v>4.9349999999999996</v>
      </c>
      <c r="K324" s="25"/>
    </row>
    <row r="325" spans="1:27" x14ac:dyDescent="0.3">
      <c r="B325" t="s">
        <v>126</v>
      </c>
      <c r="C325" t="s">
        <v>75</v>
      </c>
      <c r="D325" t="s">
        <v>127</v>
      </c>
      <c r="E325" s="22">
        <v>0.12</v>
      </c>
      <c r="F325" t="s">
        <v>77</v>
      </c>
      <c r="G325" t="s">
        <v>78</v>
      </c>
      <c r="H325" s="23">
        <v>22.33</v>
      </c>
      <c r="I325" t="s">
        <v>79</v>
      </c>
      <c r="J325" s="24">
        <f>ROUND(E325/I322* H325,5)</f>
        <v>2.6796000000000002</v>
      </c>
      <c r="K325" s="25"/>
    </row>
    <row r="326" spans="1:27" x14ac:dyDescent="0.3">
      <c r="D326" s="26" t="s">
        <v>82</v>
      </c>
      <c r="E326" s="25"/>
      <c r="H326" s="25"/>
      <c r="K326" s="23">
        <f>SUM(J324:J325)</f>
        <v>7.6145999999999994</v>
      </c>
    </row>
    <row r="327" spans="1:27" x14ac:dyDescent="0.3">
      <c r="B327" s="13" t="s">
        <v>83</v>
      </c>
      <c r="E327" s="25"/>
      <c r="H327" s="25"/>
      <c r="K327" s="25"/>
    </row>
    <row r="328" spans="1:27" x14ac:dyDescent="0.3">
      <c r="B328" t="s">
        <v>238</v>
      </c>
      <c r="C328" t="s">
        <v>239</v>
      </c>
      <c r="D328" t="s">
        <v>240</v>
      </c>
      <c r="E328" s="22">
        <v>2E-3</v>
      </c>
      <c r="G328" t="s">
        <v>78</v>
      </c>
      <c r="H328" s="23">
        <v>1.97</v>
      </c>
      <c r="I328" t="s">
        <v>79</v>
      </c>
      <c r="J328" s="24">
        <f>ROUND(E328* H328,5)</f>
        <v>3.9399999999999999E-3</v>
      </c>
      <c r="K328" s="25"/>
    </row>
    <row r="329" spans="1:27" x14ac:dyDescent="0.3">
      <c r="B329" t="s">
        <v>236</v>
      </c>
      <c r="C329" t="s">
        <v>138</v>
      </c>
      <c r="D329" t="s">
        <v>237</v>
      </c>
      <c r="E329" s="22">
        <v>4.0399999999999998E-2</v>
      </c>
      <c r="G329" t="s">
        <v>78</v>
      </c>
      <c r="H329" s="23">
        <v>0.16</v>
      </c>
      <c r="I329" t="s">
        <v>79</v>
      </c>
      <c r="J329" s="24">
        <f>ROUND(E329* H329,5)</f>
        <v>6.4599999999999996E-3</v>
      </c>
      <c r="K329" s="25"/>
    </row>
    <row r="330" spans="1:27" x14ac:dyDescent="0.3">
      <c r="B330" t="s">
        <v>234</v>
      </c>
      <c r="C330" t="s">
        <v>138</v>
      </c>
      <c r="D330" t="s">
        <v>235</v>
      </c>
      <c r="E330" s="22">
        <v>3.03</v>
      </c>
      <c r="G330" t="s">
        <v>78</v>
      </c>
      <c r="H330" s="23">
        <v>0.16</v>
      </c>
      <c r="I330" t="s">
        <v>79</v>
      </c>
      <c r="J330" s="24">
        <f>ROUND(E330* H330,5)</f>
        <v>0.48480000000000001</v>
      </c>
      <c r="K330" s="25"/>
    </row>
    <row r="331" spans="1:27" x14ac:dyDescent="0.3">
      <c r="D331" s="26" t="s">
        <v>86</v>
      </c>
      <c r="E331" s="25"/>
      <c r="H331" s="25"/>
      <c r="K331" s="23">
        <f>SUM(J328:J330)</f>
        <v>0.49520000000000003</v>
      </c>
    </row>
    <row r="332" spans="1:27" x14ac:dyDescent="0.3">
      <c r="E332" s="25"/>
      <c r="H332" s="25"/>
      <c r="K332" s="25"/>
    </row>
    <row r="333" spans="1:27" x14ac:dyDescent="0.3">
      <c r="D333" s="26" t="s">
        <v>114</v>
      </c>
      <c r="E333" s="25"/>
      <c r="H333" s="25">
        <v>1.5</v>
      </c>
      <c r="I333" t="s">
        <v>115</v>
      </c>
      <c r="J333">
        <f>ROUND(H333/100*K326,5)</f>
        <v>0.11422</v>
      </c>
      <c r="K333" s="25"/>
    </row>
    <row r="334" spans="1:27" x14ac:dyDescent="0.3">
      <c r="D334" s="26" t="s">
        <v>87</v>
      </c>
      <c r="E334" s="25"/>
      <c r="H334" s="25"/>
      <c r="K334" s="27">
        <f>SUM(J323:J333)</f>
        <v>8.2240199999999994</v>
      </c>
    </row>
    <row r="335" spans="1:27" x14ac:dyDescent="0.3">
      <c r="D335" s="26" t="s">
        <v>88</v>
      </c>
      <c r="E335" s="25"/>
      <c r="H335" s="25"/>
      <c r="K335" s="27">
        <f>SUM(K334:K334)</f>
        <v>8.2240199999999994</v>
      </c>
    </row>
    <row r="337" spans="1:27" ht="45" customHeight="1" x14ac:dyDescent="0.3">
      <c r="A337" s="17" t="s">
        <v>244</v>
      </c>
      <c r="B337" s="17" t="s">
        <v>39</v>
      </c>
      <c r="C337" s="18" t="s">
        <v>20</v>
      </c>
      <c r="D337" s="30" t="s">
        <v>40</v>
      </c>
      <c r="E337" s="31"/>
      <c r="F337" s="31"/>
      <c r="G337" s="18"/>
      <c r="H337" s="20" t="s">
        <v>71</v>
      </c>
      <c r="I337" s="32">
        <v>0.90900000000000003</v>
      </c>
      <c r="J337" s="33"/>
      <c r="K337" s="21">
        <f>ROUND(K350,2)</f>
        <v>19.809999999999999</v>
      </c>
      <c r="L337" s="19" t="s">
        <v>245</v>
      </c>
      <c r="M337" s="18"/>
      <c r="N337" s="18"/>
      <c r="O337" s="18"/>
      <c r="P337" s="18"/>
      <c r="Q337" s="18"/>
      <c r="R337" s="18"/>
      <c r="S337" s="18"/>
      <c r="T337" s="18"/>
      <c r="U337" s="18"/>
      <c r="V337" s="18"/>
      <c r="W337" s="18"/>
      <c r="X337" s="18"/>
      <c r="Y337" s="18"/>
      <c r="Z337" s="18"/>
      <c r="AA337" s="18"/>
    </row>
    <row r="338" spans="1:27" x14ac:dyDescent="0.3">
      <c r="B338" s="13" t="s">
        <v>73</v>
      </c>
    </row>
    <row r="339" spans="1:27" x14ac:dyDescent="0.3">
      <c r="B339" t="s">
        <v>246</v>
      </c>
      <c r="C339" t="s">
        <v>75</v>
      </c>
      <c r="D339" t="s">
        <v>247</v>
      </c>
      <c r="E339" s="22">
        <v>0.3</v>
      </c>
      <c r="F339" t="s">
        <v>77</v>
      </c>
      <c r="G339" t="s">
        <v>78</v>
      </c>
      <c r="H339" s="23">
        <v>22.33</v>
      </c>
      <c r="I339" t="s">
        <v>79</v>
      </c>
      <c r="J339" s="24">
        <f>ROUND(E339/I337* H339,5)</f>
        <v>7.3696400000000004</v>
      </c>
      <c r="K339" s="25"/>
    </row>
    <row r="340" spans="1:27" x14ac:dyDescent="0.3">
      <c r="B340" t="s">
        <v>148</v>
      </c>
      <c r="C340" t="s">
        <v>75</v>
      </c>
      <c r="D340" t="s">
        <v>149</v>
      </c>
      <c r="E340" s="22">
        <v>0.15</v>
      </c>
      <c r="F340" t="s">
        <v>77</v>
      </c>
      <c r="G340" t="s">
        <v>78</v>
      </c>
      <c r="H340" s="23">
        <v>20.81</v>
      </c>
      <c r="I340" t="s">
        <v>79</v>
      </c>
      <c r="J340" s="24">
        <f>ROUND(E340/I337* H340,5)</f>
        <v>3.4339900000000001</v>
      </c>
      <c r="K340" s="25"/>
    </row>
    <row r="341" spans="1:27" x14ac:dyDescent="0.3">
      <c r="D341" s="26" t="s">
        <v>82</v>
      </c>
      <c r="E341" s="25"/>
      <c r="H341" s="25"/>
      <c r="K341" s="23">
        <f>SUM(J339:J340)</f>
        <v>10.80363</v>
      </c>
    </row>
    <row r="342" spans="1:27" x14ac:dyDescent="0.3">
      <c r="B342" s="13" t="s">
        <v>83</v>
      </c>
      <c r="E342" s="25"/>
      <c r="H342" s="25"/>
      <c r="K342" s="25"/>
    </row>
    <row r="343" spans="1:27" x14ac:dyDescent="0.3">
      <c r="B343" t="s">
        <v>248</v>
      </c>
      <c r="C343" t="s">
        <v>12</v>
      </c>
      <c r="D343" t="s">
        <v>249</v>
      </c>
      <c r="E343" s="22">
        <v>6</v>
      </c>
      <c r="G343" t="s">
        <v>78</v>
      </c>
      <c r="H343" s="23">
        <v>0.2</v>
      </c>
      <c r="I343" t="s">
        <v>79</v>
      </c>
      <c r="J343" s="24">
        <f>ROUND(E343* H343,5)</f>
        <v>1.2</v>
      </c>
      <c r="K343" s="25"/>
    </row>
    <row r="344" spans="1:27" x14ac:dyDescent="0.3">
      <c r="B344" t="s">
        <v>250</v>
      </c>
      <c r="C344" t="s">
        <v>251</v>
      </c>
      <c r="D344" t="s">
        <v>252</v>
      </c>
      <c r="E344" s="22">
        <v>2.5000000000000001E-2</v>
      </c>
      <c r="G344" t="s">
        <v>78</v>
      </c>
      <c r="H344" s="23">
        <v>24.75</v>
      </c>
      <c r="I344" t="s">
        <v>79</v>
      </c>
      <c r="J344" s="24">
        <f>ROUND(E344* H344,5)</f>
        <v>0.61875000000000002</v>
      </c>
      <c r="K344" s="25"/>
    </row>
    <row r="345" spans="1:27" x14ac:dyDescent="0.3">
      <c r="B345" t="s">
        <v>253</v>
      </c>
      <c r="C345" t="s">
        <v>20</v>
      </c>
      <c r="D345" t="s">
        <v>254</v>
      </c>
      <c r="E345" s="22">
        <v>1.071</v>
      </c>
      <c r="G345" t="s">
        <v>78</v>
      </c>
      <c r="H345" s="23">
        <v>6.56</v>
      </c>
      <c r="I345" t="s">
        <v>79</v>
      </c>
      <c r="J345" s="24">
        <f>ROUND(E345* H345,5)</f>
        <v>7.02576</v>
      </c>
      <c r="K345" s="25"/>
    </row>
    <row r="346" spans="1:27" x14ac:dyDescent="0.3">
      <c r="D346" s="26" t="s">
        <v>86</v>
      </c>
      <c r="E346" s="25"/>
      <c r="H346" s="25"/>
      <c r="K346" s="23">
        <f>SUM(J343:J345)</f>
        <v>8.8445099999999996</v>
      </c>
    </row>
    <row r="347" spans="1:27" x14ac:dyDescent="0.3">
      <c r="E347" s="25"/>
      <c r="H347" s="25"/>
      <c r="K347" s="25"/>
    </row>
    <row r="348" spans="1:27" x14ac:dyDescent="0.3">
      <c r="D348" s="26" t="s">
        <v>114</v>
      </c>
      <c r="E348" s="25"/>
      <c r="H348" s="25">
        <v>1.5</v>
      </c>
      <c r="I348" t="s">
        <v>115</v>
      </c>
      <c r="J348">
        <f>ROUND(H348/100*K341,5)</f>
        <v>0.16205</v>
      </c>
      <c r="K348" s="25"/>
    </row>
    <row r="349" spans="1:27" x14ac:dyDescent="0.3">
      <c r="D349" s="26" t="s">
        <v>87</v>
      </c>
      <c r="E349" s="25"/>
      <c r="H349" s="25"/>
      <c r="K349" s="27">
        <f>SUM(J338:J348)</f>
        <v>19.810189999999999</v>
      </c>
    </row>
    <row r="350" spans="1:27" x14ac:dyDescent="0.3">
      <c r="D350" s="26" t="s">
        <v>88</v>
      </c>
      <c r="E350" s="25"/>
      <c r="H350" s="25"/>
      <c r="K350" s="27">
        <f>SUM(K349:K349)</f>
        <v>19.810189999999999</v>
      </c>
    </row>
    <row r="352" spans="1:27" ht="45" customHeight="1" x14ac:dyDescent="0.3">
      <c r="A352" s="17" t="s">
        <v>255</v>
      </c>
      <c r="B352" s="17" t="s">
        <v>11</v>
      </c>
      <c r="C352" s="18" t="s">
        <v>12</v>
      </c>
      <c r="D352" s="30" t="s">
        <v>13</v>
      </c>
      <c r="E352" s="31"/>
      <c r="F352" s="31"/>
      <c r="G352" s="18"/>
      <c r="H352" s="20" t="s">
        <v>71</v>
      </c>
      <c r="I352" s="32">
        <v>1.0129999999999999</v>
      </c>
      <c r="J352" s="33"/>
      <c r="K352" s="21">
        <f>ROUND(K359,2)</f>
        <v>231.26</v>
      </c>
      <c r="L352" s="19" t="s">
        <v>256</v>
      </c>
      <c r="M352" s="18"/>
      <c r="N352" s="18"/>
      <c r="O352" s="18"/>
      <c r="P352" s="18"/>
      <c r="Q352" s="18"/>
      <c r="R352" s="18"/>
      <c r="S352" s="18"/>
      <c r="T352" s="18"/>
      <c r="U352" s="18"/>
      <c r="V352" s="18"/>
      <c r="W352" s="18"/>
      <c r="X352" s="18"/>
      <c r="Y352" s="18"/>
      <c r="Z352" s="18"/>
      <c r="AA352" s="18"/>
    </row>
    <row r="353" spans="1:27" x14ac:dyDescent="0.3">
      <c r="B353" s="13" t="s">
        <v>73</v>
      </c>
    </row>
    <row r="354" spans="1:27" x14ac:dyDescent="0.3">
      <c r="B354" t="s">
        <v>191</v>
      </c>
      <c r="C354" t="s">
        <v>75</v>
      </c>
      <c r="D354" t="s">
        <v>192</v>
      </c>
      <c r="E354" s="22">
        <v>10</v>
      </c>
      <c r="F354" t="s">
        <v>77</v>
      </c>
      <c r="G354" t="s">
        <v>78</v>
      </c>
      <c r="H354" s="23">
        <v>23.08</v>
      </c>
      <c r="I354" t="s">
        <v>79</v>
      </c>
      <c r="J354" s="24">
        <f>ROUND(E354/I352* H354,5)</f>
        <v>227.8381</v>
      </c>
      <c r="K354" s="25"/>
    </row>
    <row r="355" spans="1:27" x14ac:dyDescent="0.3">
      <c r="D355" s="26" t="s">
        <v>82</v>
      </c>
      <c r="E355" s="25"/>
      <c r="H355" s="25"/>
      <c r="K355" s="23">
        <f>SUM(J354:J354)</f>
        <v>227.8381</v>
      </c>
    </row>
    <row r="356" spans="1:27" x14ac:dyDescent="0.3">
      <c r="E356" s="25"/>
      <c r="H356" s="25"/>
      <c r="K356" s="25"/>
    </row>
    <row r="357" spans="1:27" x14ac:dyDescent="0.3">
      <c r="D357" s="26" t="s">
        <v>114</v>
      </c>
      <c r="E357" s="25"/>
      <c r="H357" s="25">
        <v>1.5</v>
      </c>
      <c r="I357" t="s">
        <v>115</v>
      </c>
      <c r="J357">
        <f>ROUND(H357/100*K355,5)</f>
        <v>3.41757</v>
      </c>
      <c r="K357" s="25"/>
    </row>
    <row r="358" spans="1:27" x14ac:dyDescent="0.3">
      <c r="D358" s="26" t="s">
        <v>87</v>
      </c>
      <c r="E358" s="25"/>
      <c r="H358" s="25"/>
      <c r="K358" s="27">
        <f>SUM(J353:J357)</f>
        <v>231.25567000000001</v>
      </c>
    </row>
    <row r="359" spans="1:27" x14ac:dyDescent="0.3">
      <c r="D359" s="26" t="s">
        <v>88</v>
      </c>
      <c r="E359" s="25"/>
      <c r="H359" s="25"/>
      <c r="K359" s="27">
        <f>SUM(K358:K358)</f>
        <v>231.25567000000001</v>
      </c>
    </row>
    <row r="361" spans="1:27" ht="45" customHeight="1" x14ac:dyDescent="0.3">
      <c r="A361" s="17" t="s">
        <v>257</v>
      </c>
      <c r="B361" s="17" t="s">
        <v>19</v>
      </c>
      <c r="C361" s="18" t="s">
        <v>20</v>
      </c>
      <c r="D361" s="30" t="s">
        <v>21</v>
      </c>
      <c r="E361" s="31"/>
      <c r="F361" s="31"/>
      <c r="G361" s="18"/>
      <c r="H361" s="20" t="s">
        <v>71</v>
      </c>
      <c r="I361" s="32">
        <v>1</v>
      </c>
      <c r="J361" s="33"/>
      <c r="K361" s="21">
        <f>ROUND(K374,2)</f>
        <v>14.85</v>
      </c>
      <c r="L361" s="19" t="s">
        <v>258</v>
      </c>
      <c r="M361" s="18"/>
      <c r="N361" s="18"/>
      <c r="O361" s="18"/>
      <c r="P361" s="18"/>
      <c r="Q361" s="18"/>
      <c r="R361" s="18"/>
      <c r="S361" s="18"/>
      <c r="T361" s="18"/>
      <c r="U361" s="18"/>
      <c r="V361" s="18"/>
      <c r="W361" s="18"/>
      <c r="X361" s="18"/>
      <c r="Y361" s="18"/>
      <c r="Z361" s="18"/>
      <c r="AA361" s="18"/>
    </row>
    <row r="362" spans="1:27" x14ac:dyDescent="0.3">
      <c r="B362" s="13" t="s">
        <v>73</v>
      </c>
    </row>
    <row r="363" spans="1:27" x14ac:dyDescent="0.3">
      <c r="B363" t="s">
        <v>74</v>
      </c>
      <c r="C363" t="s">
        <v>75</v>
      </c>
      <c r="D363" t="s">
        <v>76</v>
      </c>
      <c r="E363" s="22">
        <v>0.2</v>
      </c>
      <c r="F363" t="s">
        <v>77</v>
      </c>
      <c r="G363" t="s">
        <v>78</v>
      </c>
      <c r="H363" s="23">
        <v>22.33</v>
      </c>
      <c r="I363" t="s">
        <v>79</v>
      </c>
      <c r="J363" s="24">
        <f>ROUND(E363/I361* H363,5)</f>
        <v>4.4660000000000002</v>
      </c>
      <c r="K363" s="25"/>
    </row>
    <row r="364" spans="1:27" x14ac:dyDescent="0.3">
      <c r="B364" t="s">
        <v>80</v>
      </c>
      <c r="C364" t="s">
        <v>75</v>
      </c>
      <c r="D364" t="s">
        <v>81</v>
      </c>
      <c r="E364" s="22">
        <v>0.2</v>
      </c>
      <c r="F364" t="s">
        <v>77</v>
      </c>
      <c r="G364" t="s">
        <v>78</v>
      </c>
      <c r="H364" s="23">
        <v>19.739999999999998</v>
      </c>
      <c r="I364" t="s">
        <v>79</v>
      </c>
      <c r="J364" s="24">
        <f>ROUND(E364/I361* H364,5)</f>
        <v>3.948</v>
      </c>
      <c r="K364" s="25"/>
    </row>
    <row r="365" spans="1:27" x14ac:dyDescent="0.3">
      <c r="D365" s="26" t="s">
        <v>82</v>
      </c>
      <c r="E365" s="25"/>
      <c r="H365" s="25"/>
      <c r="K365" s="23">
        <f>SUM(J363:J364)</f>
        <v>8.4139999999999997</v>
      </c>
    </row>
    <row r="366" spans="1:27" x14ac:dyDescent="0.3">
      <c r="B366" s="13" t="s">
        <v>83</v>
      </c>
      <c r="E366" s="25"/>
      <c r="H366" s="25"/>
      <c r="K366" s="25"/>
    </row>
    <row r="367" spans="1:27" x14ac:dyDescent="0.3">
      <c r="B367" t="s">
        <v>108</v>
      </c>
      <c r="C367" t="s">
        <v>15</v>
      </c>
      <c r="D367" t="s">
        <v>109</v>
      </c>
      <c r="E367" s="22">
        <v>3</v>
      </c>
      <c r="G367" t="s">
        <v>78</v>
      </c>
      <c r="H367" s="23">
        <v>0.19</v>
      </c>
      <c r="I367" t="s">
        <v>79</v>
      </c>
      <c r="J367" s="24">
        <f>ROUND(E367* H367,5)</f>
        <v>0.56999999999999995</v>
      </c>
      <c r="K367" s="25"/>
    </row>
    <row r="368" spans="1:27" x14ac:dyDescent="0.3">
      <c r="B368" t="s">
        <v>259</v>
      </c>
      <c r="C368" t="s">
        <v>12</v>
      </c>
      <c r="D368" t="s">
        <v>260</v>
      </c>
      <c r="E368" s="22">
        <v>0.25</v>
      </c>
      <c r="G368" t="s">
        <v>78</v>
      </c>
      <c r="H368" s="23">
        <v>19.78</v>
      </c>
      <c r="I368" t="s">
        <v>79</v>
      </c>
      <c r="J368" s="24">
        <f>ROUND(E368* H368,5)</f>
        <v>4.9450000000000003</v>
      </c>
      <c r="K368" s="25"/>
    </row>
    <row r="369" spans="1:27" x14ac:dyDescent="0.3">
      <c r="B369" t="s">
        <v>261</v>
      </c>
      <c r="C369" t="s">
        <v>12</v>
      </c>
      <c r="D369" t="s">
        <v>262</v>
      </c>
      <c r="E369" s="22">
        <v>0.25</v>
      </c>
      <c r="G369" t="s">
        <v>78</v>
      </c>
      <c r="H369" s="23">
        <v>3.33</v>
      </c>
      <c r="I369" t="s">
        <v>79</v>
      </c>
      <c r="J369" s="24">
        <f>ROUND(E369* H369,5)</f>
        <v>0.83250000000000002</v>
      </c>
      <c r="K369" s="25"/>
    </row>
    <row r="370" spans="1:27" x14ac:dyDescent="0.3">
      <c r="D370" s="26" t="s">
        <v>86</v>
      </c>
      <c r="E370" s="25"/>
      <c r="H370" s="25"/>
      <c r="K370" s="23">
        <f>SUM(J367:J369)</f>
        <v>6.3475000000000001</v>
      </c>
    </row>
    <row r="371" spans="1:27" x14ac:dyDescent="0.3">
      <c r="E371" s="25"/>
      <c r="H371" s="25"/>
      <c r="K371" s="25"/>
    </row>
    <row r="372" spans="1:27" x14ac:dyDescent="0.3">
      <c r="D372" s="26" t="s">
        <v>114</v>
      </c>
      <c r="E372" s="25"/>
      <c r="H372" s="25">
        <v>1</v>
      </c>
      <c r="I372" t="s">
        <v>115</v>
      </c>
      <c r="J372">
        <f>ROUND(H372/100*K365,5)</f>
        <v>8.4140000000000006E-2</v>
      </c>
      <c r="K372" s="25"/>
    </row>
    <row r="373" spans="1:27" x14ac:dyDescent="0.3">
      <c r="D373" s="26" t="s">
        <v>87</v>
      </c>
      <c r="E373" s="25"/>
      <c r="H373" s="25"/>
      <c r="K373" s="27">
        <f>SUM(J362:J372)</f>
        <v>14.84564</v>
      </c>
    </row>
    <row r="374" spans="1:27" x14ac:dyDescent="0.3">
      <c r="D374" s="26" t="s">
        <v>88</v>
      </c>
      <c r="E374" s="25"/>
      <c r="H374" s="25"/>
      <c r="K374" s="27">
        <f>SUM(K373:K373)</f>
        <v>14.84564</v>
      </c>
    </row>
    <row r="376" spans="1:27" ht="45" customHeight="1" x14ac:dyDescent="0.3">
      <c r="A376" s="17" t="s">
        <v>263</v>
      </c>
      <c r="B376" s="17" t="s">
        <v>26</v>
      </c>
      <c r="C376" s="18" t="s">
        <v>20</v>
      </c>
      <c r="D376" s="30" t="s">
        <v>27</v>
      </c>
      <c r="E376" s="31"/>
      <c r="F376" s="31"/>
      <c r="G376" s="18"/>
      <c r="H376" s="20" t="s">
        <v>71</v>
      </c>
      <c r="I376" s="32">
        <v>1</v>
      </c>
      <c r="J376" s="33"/>
      <c r="K376" s="21">
        <f>ROUND(K383,2)</f>
        <v>1.3</v>
      </c>
      <c r="L376" s="19" t="s">
        <v>264</v>
      </c>
      <c r="M376" s="18"/>
      <c r="N376" s="18"/>
      <c r="O376" s="18"/>
      <c r="P376" s="18"/>
      <c r="Q376" s="18"/>
      <c r="R376" s="18"/>
      <c r="S376" s="18"/>
      <c r="T376" s="18"/>
      <c r="U376" s="18"/>
      <c r="V376" s="18"/>
      <c r="W376" s="18"/>
      <c r="X376" s="18"/>
      <c r="Y376" s="18"/>
      <c r="Z376" s="18"/>
      <c r="AA376" s="18"/>
    </row>
    <row r="377" spans="1:27" x14ac:dyDescent="0.3">
      <c r="B377" s="13" t="s">
        <v>73</v>
      </c>
    </row>
    <row r="378" spans="1:27" x14ac:dyDescent="0.3">
      <c r="B378" t="s">
        <v>119</v>
      </c>
      <c r="C378" t="s">
        <v>75</v>
      </c>
      <c r="D378" t="s">
        <v>120</v>
      </c>
      <c r="E378" s="22">
        <v>6.5000000000000002E-2</v>
      </c>
      <c r="F378" t="s">
        <v>77</v>
      </c>
      <c r="G378" t="s">
        <v>78</v>
      </c>
      <c r="H378" s="23">
        <v>19.739999999999998</v>
      </c>
      <c r="I378" t="s">
        <v>79</v>
      </c>
      <c r="J378" s="24">
        <f>ROUND(E378/I376* H378,5)</f>
        <v>1.2830999999999999</v>
      </c>
      <c r="K378" s="25"/>
    </row>
    <row r="379" spans="1:27" x14ac:dyDescent="0.3">
      <c r="D379" s="26" t="s">
        <v>82</v>
      </c>
      <c r="E379" s="25"/>
      <c r="H379" s="25"/>
      <c r="K379" s="23">
        <f>SUM(J378:J378)</f>
        <v>1.2830999999999999</v>
      </c>
    </row>
    <row r="380" spans="1:27" x14ac:dyDescent="0.3">
      <c r="E380" s="25"/>
      <c r="H380" s="25"/>
      <c r="K380" s="25"/>
    </row>
    <row r="381" spans="1:27" x14ac:dyDescent="0.3">
      <c r="D381" s="26" t="s">
        <v>114</v>
      </c>
      <c r="E381" s="25"/>
      <c r="H381" s="25">
        <v>1.5</v>
      </c>
      <c r="I381" t="s">
        <v>115</v>
      </c>
      <c r="J381">
        <f>ROUND(H381/100*K379,5)</f>
        <v>1.925E-2</v>
      </c>
      <c r="K381" s="25"/>
    </row>
    <row r="382" spans="1:27" x14ac:dyDescent="0.3">
      <c r="D382" s="26" t="s">
        <v>87</v>
      </c>
      <c r="E382" s="25"/>
      <c r="H382" s="25"/>
      <c r="K382" s="27">
        <f>SUM(J377:J381)</f>
        <v>1.3023499999999999</v>
      </c>
    </row>
    <row r="383" spans="1:27" x14ac:dyDescent="0.3">
      <c r="D383" s="26" t="s">
        <v>88</v>
      </c>
      <c r="E383" s="25"/>
      <c r="H383" s="25"/>
      <c r="K383" s="27">
        <f>SUM(K382:K382)</f>
        <v>1.3023499999999999</v>
      </c>
    </row>
    <row r="385" spans="1:27" ht="45" customHeight="1" x14ac:dyDescent="0.3">
      <c r="A385" s="17" t="s">
        <v>265</v>
      </c>
      <c r="B385" s="17" t="s">
        <v>28</v>
      </c>
      <c r="C385" s="18" t="s">
        <v>15</v>
      </c>
      <c r="D385" s="30" t="s">
        <v>29</v>
      </c>
      <c r="E385" s="31"/>
      <c r="F385" s="31"/>
      <c r="G385" s="18"/>
      <c r="H385" s="20" t="s">
        <v>71</v>
      </c>
      <c r="I385" s="32">
        <v>1.756</v>
      </c>
      <c r="J385" s="33"/>
      <c r="K385" s="21">
        <f>ROUND(K393,2)</f>
        <v>5.36</v>
      </c>
      <c r="L385" s="19" t="s">
        <v>266</v>
      </c>
      <c r="M385" s="18"/>
      <c r="N385" s="18"/>
      <c r="O385" s="18"/>
      <c r="P385" s="18"/>
      <c r="Q385" s="18"/>
      <c r="R385" s="18"/>
      <c r="S385" s="18"/>
      <c r="T385" s="18"/>
      <c r="U385" s="18"/>
      <c r="V385" s="18"/>
      <c r="W385" s="18"/>
      <c r="X385" s="18"/>
      <c r="Y385" s="18"/>
      <c r="Z385" s="18"/>
      <c r="AA385" s="18"/>
    </row>
    <row r="386" spans="1:27" x14ac:dyDescent="0.3">
      <c r="B386" s="13" t="s">
        <v>73</v>
      </c>
    </row>
    <row r="387" spans="1:27" x14ac:dyDescent="0.3">
      <c r="B387" t="s">
        <v>119</v>
      </c>
      <c r="C387" t="s">
        <v>75</v>
      </c>
      <c r="D387" t="s">
        <v>120</v>
      </c>
      <c r="E387" s="22">
        <v>0.3</v>
      </c>
      <c r="F387" t="s">
        <v>77</v>
      </c>
      <c r="G387" t="s">
        <v>78</v>
      </c>
      <c r="H387" s="23">
        <v>19.739999999999998</v>
      </c>
      <c r="I387" t="s">
        <v>79</v>
      </c>
      <c r="J387" s="24">
        <f>ROUND(E387/I385* H387,5)</f>
        <v>3.3724400000000001</v>
      </c>
      <c r="K387" s="25"/>
    </row>
    <row r="388" spans="1:27" x14ac:dyDescent="0.3">
      <c r="B388" t="s">
        <v>267</v>
      </c>
      <c r="C388" t="s">
        <v>75</v>
      </c>
      <c r="D388" t="s">
        <v>268</v>
      </c>
      <c r="E388" s="22">
        <v>0.15</v>
      </c>
      <c r="F388" t="s">
        <v>77</v>
      </c>
      <c r="G388" t="s">
        <v>78</v>
      </c>
      <c r="H388" s="23">
        <v>22.33</v>
      </c>
      <c r="I388" t="s">
        <v>79</v>
      </c>
      <c r="J388" s="24">
        <f>ROUND(E388/I385* H388,5)</f>
        <v>1.9074599999999999</v>
      </c>
      <c r="K388" s="25"/>
    </row>
    <row r="389" spans="1:27" x14ac:dyDescent="0.3">
      <c r="D389" s="26" t="s">
        <v>82</v>
      </c>
      <c r="E389" s="25"/>
      <c r="H389" s="25"/>
      <c r="K389" s="23">
        <f>SUM(J387:J388)</f>
        <v>5.2798999999999996</v>
      </c>
    </row>
    <row r="390" spans="1:27" x14ac:dyDescent="0.3">
      <c r="E390" s="25"/>
      <c r="H390" s="25"/>
      <c r="K390" s="25"/>
    </row>
    <row r="391" spans="1:27" x14ac:dyDescent="0.3">
      <c r="D391" s="26" t="s">
        <v>114</v>
      </c>
      <c r="E391" s="25"/>
      <c r="H391" s="25">
        <v>1.5</v>
      </c>
      <c r="I391" t="s">
        <v>115</v>
      </c>
      <c r="J391">
        <f>ROUND(H391/100*K389,5)</f>
        <v>7.9200000000000007E-2</v>
      </c>
      <c r="K391" s="25"/>
    </row>
    <row r="392" spans="1:27" x14ac:dyDescent="0.3">
      <c r="D392" s="26" t="s">
        <v>87</v>
      </c>
      <c r="E392" s="25"/>
      <c r="H392" s="25"/>
      <c r="K392" s="27">
        <f>SUM(J386:J391)</f>
        <v>5.3590999999999998</v>
      </c>
    </row>
    <row r="393" spans="1:27" x14ac:dyDescent="0.3">
      <c r="D393" s="26" t="s">
        <v>88</v>
      </c>
      <c r="E393" s="25"/>
      <c r="H393" s="25"/>
      <c r="K393" s="27">
        <f>SUM(K392:K392)</f>
        <v>5.3590999999999998</v>
      </c>
    </row>
    <row r="395" spans="1:27" ht="45" customHeight="1" x14ac:dyDescent="0.3">
      <c r="A395" s="17" t="s">
        <v>269</v>
      </c>
      <c r="B395" s="17" t="s">
        <v>47</v>
      </c>
      <c r="C395" s="18" t="s">
        <v>12</v>
      </c>
      <c r="D395" s="30" t="s">
        <v>48</v>
      </c>
      <c r="E395" s="31"/>
      <c r="F395" s="31"/>
      <c r="G395" s="18"/>
      <c r="H395" s="20" t="s">
        <v>71</v>
      </c>
      <c r="I395" s="32">
        <v>0.02</v>
      </c>
      <c r="J395" s="33"/>
      <c r="K395" s="21">
        <f>ROUND(K406,2)</f>
        <v>5073.6099999999997</v>
      </c>
      <c r="L395" s="19" t="s">
        <v>270</v>
      </c>
      <c r="M395" s="18"/>
      <c r="N395" s="18"/>
      <c r="O395" s="18"/>
      <c r="P395" s="18"/>
      <c r="Q395" s="18"/>
      <c r="R395" s="18"/>
      <c r="S395" s="18"/>
      <c r="T395" s="18"/>
      <c r="U395" s="18"/>
      <c r="V395" s="18"/>
      <c r="W395" s="18"/>
      <c r="X395" s="18"/>
      <c r="Y395" s="18"/>
      <c r="Z395" s="18"/>
      <c r="AA395" s="18"/>
    </row>
    <row r="396" spans="1:27" x14ac:dyDescent="0.3">
      <c r="B396" s="13" t="s">
        <v>73</v>
      </c>
    </row>
    <row r="397" spans="1:27" x14ac:dyDescent="0.3">
      <c r="B397" t="s">
        <v>119</v>
      </c>
      <c r="C397" t="s">
        <v>75</v>
      </c>
      <c r="D397" t="s">
        <v>120</v>
      </c>
      <c r="E397" s="22">
        <v>0.06</v>
      </c>
      <c r="F397" t="s">
        <v>77</v>
      </c>
      <c r="G397" t="s">
        <v>78</v>
      </c>
      <c r="H397" s="23">
        <v>19.739999999999998</v>
      </c>
      <c r="I397" t="s">
        <v>79</v>
      </c>
      <c r="J397" s="24">
        <f>ROUND(E397/I395* H397,5)</f>
        <v>59.22</v>
      </c>
      <c r="K397" s="25"/>
    </row>
    <row r="398" spans="1:27" x14ac:dyDescent="0.3">
      <c r="B398" t="s">
        <v>162</v>
      </c>
      <c r="C398" t="s">
        <v>75</v>
      </c>
      <c r="D398" t="s">
        <v>163</v>
      </c>
      <c r="E398" s="22">
        <v>0.18</v>
      </c>
      <c r="F398" t="s">
        <v>77</v>
      </c>
      <c r="G398" t="s">
        <v>78</v>
      </c>
      <c r="H398" s="23">
        <v>23.08</v>
      </c>
      <c r="I398" t="s">
        <v>79</v>
      </c>
      <c r="J398" s="24">
        <f>ROUND(E398/I395* H398,5)</f>
        <v>207.72</v>
      </c>
      <c r="K398" s="25"/>
    </row>
    <row r="399" spans="1:27" x14ac:dyDescent="0.3">
      <c r="D399" s="26" t="s">
        <v>82</v>
      </c>
      <c r="E399" s="25"/>
      <c r="H399" s="25"/>
      <c r="K399" s="23">
        <f>SUM(J397:J398)</f>
        <v>266.94</v>
      </c>
    </row>
    <row r="400" spans="1:27" x14ac:dyDescent="0.3">
      <c r="B400" s="13" t="s">
        <v>83</v>
      </c>
      <c r="E400" s="25"/>
      <c r="H400" s="25"/>
      <c r="K400" s="25"/>
    </row>
    <row r="401" spans="1:27" x14ac:dyDescent="0.3">
      <c r="B401" t="s">
        <v>271</v>
      </c>
      <c r="C401" t="s">
        <v>20</v>
      </c>
      <c r="D401" t="s">
        <v>272</v>
      </c>
      <c r="E401" s="22">
        <v>1</v>
      </c>
      <c r="G401" t="s">
        <v>78</v>
      </c>
      <c r="H401" s="23">
        <v>4800</v>
      </c>
      <c r="I401" t="s">
        <v>79</v>
      </c>
      <c r="J401" s="24">
        <f>ROUND(E401* H401,5)</f>
        <v>4800</v>
      </c>
      <c r="K401" s="25"/>
    </row>
    <row r="402" spans="1:27" x14ac:dyDescent="0.3">
      <c r="D402" s="26" t="s">
        <v>86</v>
      </c>
      <c r="E402" s="25"/>
      <c r="H402" s="25"/>
      <c r="K402" s="23">
        <f>SUM(J401:J401)</f>
        <v>4800</v>
      </c>
    </row>
    <row r="403" spans="1:27" x14ac:dyDescent="0.3">
      <c r="E403" s="25"/>
      <c r="H403" s="25"/>
      <c r="K403" s="25"/>
    </row>
    <row r="404" spans="1:27" x14ac:dyDescent="0.3">
      <c r="D404" s="26" t="s">
        <v>114</v>
      </c>
      <c r="E404" s="25"/>
      <c r="H404" s="25">
        <v>2.5</v>
      </c>
      <c r="I404" t="s">
        <v>115</v>
      </c>
      <c r="J404">
        <f>ROUND(H404/100*K399,5)</f>
        <v>6.6734999999999998</v>
      </c>
      <c r="K404" s="25"/>
    </row>
    <row r="405" spans="1:27" x14ac:dyDescent="0.3">
      <c r="D405" s="26" t="s">
        <v>87</v>
      </c>
      <c r="E405" s="25"/>
      <c r="H405" s="25"/>
      <c r="K405" s="27">
        <f>SUM(J396:J404)</f>
        <v>5073.6134999999995</v>
      </c>
    </row>
    <row r="406" spans="1:27" x14ac:dyDescent="0.3">
      <c r="D406" s="26" t="s">
        <v>88</v>
      </c>
      <c r="E406" s="25"/>
      <c r="H406" s="25"/>
      <c r="K406" s="27">
        <f>SUM(K405:K405)</f>
        <v>5073.6134999999995</v>
      </c>
    </row>
    <row r="408" spans="1:27" ht="45" customHeight="1" x14ac:dyDescent="0.3">
      <c r="A408" s="17" t="s">
        <v>273</v>
      </c>
      <c r="B408" s="17" t="s">
        <v>35</v>
      </c>
      <c r="C408" s="18" t="s">
        <v>15</v>
      </c>
      <c r="D408" s="30" t="s">
        <v>36</v>
      </c>
      <c r="E408" s="31"/>
      <c r="F408" s="31"/>
      <c r="G408" s="18"/>
      <c r="H408" s="20" t="s">
        <v>71</v>
      </c>
      <c r="I408" s="32">
        <v>1.0109999999999999</v>
      </c>
      <c r="J408" s="33"/>
      <c r="K408" s="21">
        <f>ROUND(K424,2)</f>
        <v>60.15</v>
      </c>
      <c r="L408" s="19" t="s">
        <v>274</v>
      </c>
      <c r="M408" s="18"/>
      <c r="N408" s="18"/>
      <c r="O408" s="18"/>
      <c r="P408" s="18"/>
      <c r="Q408" s="18"/>
      <c r="R408" s="18"/>
      <c r="S408" s="18"/>
      <c r="T408" s="18"/>
      <c r="U408" s="18"/>
      <c r="V408" s="18"/>
      <c r="W408" s="18"/>
      <c r="X408" s="18"/>
      <c r="Y408" s="18"/>
      <c r="Z408" s="18"/>
      <c r="AA408" s="18"/>
    </row>
    <row r="409" spans="1:27" x14ac:dyDescent="0.3">
      <c r="B409" s="13" t="s">
        <v>73</v>
      </c>
    </row>
    <row r="410" spans="1:27" x14ac:dyDescent="0.3">
      <c r="B410" t="s">
        <v>246</v>
      </c>
      <c r="C410" t="s">
        <v>75</v>
      </c>
      <c r="D410" t="s">
        <v>247</v>
      </c>
      <c r="E410" s="22">
        <v>0.57999999999999996</v>
      </c>
      <c r="F410" t="s">
        <v>77</v>
      </c>
      <c r="G410" t="s">
        <v>78</v>
      </c>
      <c r="H410" s="23">
        <v>22.33</v>
      </c>
      <c r="I410" t="s">
        <v>79</v>
      </c>
      <c r="J410" s="24">
        <f>ROUND(E410/I408* H410,5)</f>
        <v>12.81048</v>
      </c>
      <c r="K410" s="25"/>
    </row>
    <row r="411" spans="1:27" x14ac:dyDescent="0.3">
      <c r="B411" t="s">
        <v>148</v>
      </c>
      <c r="C411" t="s">
        <v>75</v>
      </c>
      <c r="D411" t="s">
        <v>149</v>
      </c>
      <c r="E411" s="22">
        <v>0.28000000000000003</v>
      </c>
      <c r="F411" t="s">
        <v>77</v>
      </c>
      <c r="G411" t="s">
        <v>78</v>
      </c>
      <c r="H411" s="23">
        <v>20.81</v>
      </c>
      <c r="I411" t="s">
        <v>79</v>
      </c>
      <c r="J411" s="24">
        <f>ROUND(E411/I408* H411,5)</f>
        <v>5.7633999999999999</v>
      </c>
      <c r="K411" s="25"/>
    </row>
    <row r="412" spans="1:27" x14ac:dyDescent="0.3">
      <c r="D412" s="26" t="s">
        <v>82</v>
      </c>
      <c r="E412" s="25"/>
      <c r="H412" s="25"/>
      <c r="K412" s="23">
        <f>SUM(J410:J411)</f>
        <v>18.573879999999999</v>
      </c>
    </row>
    <row r="413" spans="1:27" x14ac:dyDescent="0.3">
      <c r="B413" s="13" t="s">
        <v>83</v>
      </c>
      <c r="E413" s="25"/>
      <c r="H413" s="25"/>
      <c r="K413" s="25"/>
    </row>
    <row r="414" spans="1:27" x14ac:dyDescent="0.3">
      <c r="B414" t="s">
        <v>275</v>
      </c>
      <c r="C414" t="s">
        <v>15</v>
      </c>
      <c r="D414" t="s">
        <v>276</v>
      </c>
      <c r="E414" s="22">
        <v>1.1000000000000001</v>
      </c>
      <c r="G414" t="s">
        <v>78</v>
      </c>
      <c r="H414" s="23">
        <v>10.210000000000001</v>
      </c>
      <c r="I414" t="s">
        <v>79</v>
      </c>
      <c r="J414" s="24">
        <f t="shared" ref="J414:J419" si="0">ROUND(E414* H414,5)</f>
        <v>11.231</v>
      </c>
      <c r="K414" s="25"/>
    </row>
    <row r="415" spans="1:27" x14ac:dyDescent="0.3">
      <c r="B415" t="s">
        <v>248</v>
      </c>
      <c r="C415" t="s">
        <v>12</v>
      </c>
      <c r="D415" t="s">
        <v>249</v>
      </c>
      <c r="E415" s="22">
        <v>16.5</v>
      </c>
      <c r="G415" t="s">
        <v>78</v>
      </c>
      <c r="H415" s="23">
        <v>0.2</v>
      </c>
      <c r="I415" t="s">
        <v>79</v>
      </c>
      <c r="J415" s="24">
        <f t="shared" si="0"/>
        <v>3.3</v>
      </c>
      <c r="K415" s="25"/>
    </row>
    <row r="416" spans="1:27" x14ac:dyDescent="0.3">
      <c r="B416" t="s">
        <v>277</v>
      </c>
      <c r="C416" t="s">
        <v>15</v>
      </c>
      <c r="D416" t="s">
        <v>278</v>
      </c>
      <c r="E416" s="22">
        <v>1.1000000000000001</v>
      </c>
      <c r="G416" t="s">
        <v>78</v>
      </c>
      <c r="H416" s="23">
        <v>12.92</v>
      </c>
      <c r="I416" t="s">
        <v>79</v>
      </c>
      <c r="J416" s="24">
        <f t="shared" si="0"/>
        <v>14.212</v>
      </c>
      <c r="K416" s="25"/>
    </row>
    <row r="417" spans="1:27" x14ac:dyDescent="0.3">
      <c r="B417" t="s">
        <v>279</v>
      </c>
      <c r="C417" t="s">
        <v>15</v>
      </c>
      <c r="D417" t="s">
        <v>280</v>
      </c>
      <c r="E417" s="22">
        <v>1.1000000000000001</v>
      </c>
      <c r="G417" t="s">
        <v>78</v>
      </c>
      <c r="H417" s="23">
        <v>9.8800000000000008</v>
      </c>
      <c r="I417" t="s">
        <v>79</v>
      </c>
      <c r="J417" s="24">
        <f t="shared" si="0"/>
        <v>10.868</v>
      </c>
      <c r="K417" s="25"/>
    </row>
    <row r="418" spans="1:27" x14ac:dyDescent="0.3">
      <c r="B418" t="s">
        <v>281</v>
      </c>
      <c r="C418" t="s">
        <v>12</v>
      </c>
      <c r="D418" t="s">
        <v>282</v>
      </c>
      <c r="E418" s="22">
        <v>3</v>
      </c>
      <c r="G418" t="s">
        <v>78</v>
      </c>
      <c r="H418" s="23">
        <v>0.39</v>
      </c>
      <c r="I418" t="s">
        <v>79</v>
      </c>
      <c r="J418" s="24">
        <f t="shared" si="0"/>
        <v>1.17</v>
      </c>
      <c r="K418" s="25"/>
    </row>
    <row r="419" spans="1:27" x14ac:dyDescent="0.3">
      <c r="B419" t="s">
        <v>283</v>
      </c>
      <c r="C419" t="s">
        <v>138</v>
      </c>
      <c r="D419" t="s">
        <v>284</v>
      </c>
      <c r="E419" s="22">
        <v>0.3</v>
      </c>
      <c r="G419" t="s">
        <v>78</v>
      </c>
      <c r="H419" s="23">
        <v>1.0900000000000001</v>
      </c>
      <c r="I419" t="s">
        <v>79</v>
      </c>
      <c r="J419" s="24">
        <f t="shared" si="0"/>
        <v>0.32700000000000001</v>
      </c>
      <c r="K419" s="25"/>
    </row>
    <row r="420" spans="1:27" x14ac:dyDescent="0.3">
      <c r="D420" s="26" t="s">
        <v>86</v>
      </c>
      <c r="E420" s="25"/>
      <c r="H420" s="25"/>
      <c r="K420" s="23">
        <f>SUM(J414:J419)</f>
        <v>41.107999999999997</v>
      </c>
    </row>
    <row r="421" spans="1:27" x14ac:dyDescent="0.3">
      <c r="E421" s="25"/>
      <c r="H421" s="25"/>
      <c r="K421" s="25"/>
    </row>
    <row r="422" spans="1:27" x14ac:dyDescent="0.3">
      <c r="D422" s="26" t="s">
        <v>114</v>
      </c>
      <c r="E422" s="25"/>
      <c r="H422" s="25">
        <v>2.5</v>
      </c>
      <c r="I422" t="s">
        <v>115</v>
      </c>
      <c r="J422">
        <f>ROUND(H422/100*K412,5)</f>
        <v>0.46434999999999998</v>
      </c>
      <c r="K422" s="25"/>
    </row>
    <row r="423" spans="1:27" x14ac:dyDescent="0.3">
      <c r="D423" s="26" t="s">
        <v>87</v>
      </c>
      <c r="E423" s="25"/>
      <c r="H423" s="25"/>
      <c r="K423" s="27">
        <f>SUM(J409:J422)</f>
        <v>60.146230000000003</v>
      </c>
    </row>
    <row r="424" spans="1:27" x14ac:dyDescent="0.3">
      <c r="D424" s="26" t="s">
        <v>88</v>
      </c>
      <c r="E424" s="25"/>
      <c r="H424" s="25"/>
      <c r="K424" s="27">
        <f>SUM(K423:K423)</f>
        <v>60.146230000000003</v>
      </c>
    </row>
    <row r="426" spans="1:27" ht="45" customHeight="1" x14ac:dyDescent="0.3">
      <c r="A426" s="17" t="s">
        <v>285</v>
      </c>
      <c r="B426" s="17" t="s">
        <v>41</v>
      </c>
      <c r="C426" s="18" t="s">
        <v>15</v>
      </c>
      <c r="D426" s="30" t="s">
        <v>42</v>
      </c>
      <c r="E426" s="31"/>
      <c r="F426" s="31"/>
      <c r="G426" s="18"/>
      <c r="H426" s="20" t="s">
        <v>71</v>
      </c>
      <c r="I426" s="32">
        <v>0.65300000000000002</v>
      </c>
      <c r="J426" s="33"/>
      <c r="K426" s="21">
        <f>ROUND(K438,2)</f>
        <v>49.6</v>
      </c>
      <c r="L426" s="19" t="s">
        <v>274</v>
      </c>
      <c r="M426" s="18"/>
      <c r="N426" s="18"/>
      <c r="O426" s="18"/>
      <c r="P426" s="18"/>
      <c r="Q426" s="18"/>
      <c r="R426" s="18"/>
      <c r="S426" s="18"/>
      <c r="T426" s="18"/>
      <c r="U426" s="18"/>
      <c r="V426" s="18"/>
      <c r="W426" s="18"/>
      <c r="X426" s="18"/>
      <c r="Y426" s="18"/>
      <c r="Z426" s="18"/>
      <c r="AA426" s="18"/>
    </row>
    <row r="427" spans="1:27" x14ac:dyDescent="0.3">
      <c r="B427" s="13" t="s">
        <v>73</v>
      </c>
    </row>
    <row r="428" spans="1:27" x14ac:dyDescent="0.3">
      <c r="B428" t="s">
        <v>148</v>
      </c>
      <c r="C428" t="s">
        <v>75</v>
      </c>
      <c r="D428" t="s">
        <v>149</v>
      </c>
      <c r="E428" s="22">
        <v>0.28000000000000003</v>
      </c>
      <c r="F428" t="s">
        <v>77</v>
      </c>
      <c r="G428" t="s">
        <v>78</v>
      </c>
      <c r="H428" s="23">
        <v>20.81</v>
      </c>
      <c r="I428" t="s">
        <v>79</v>
      </c>
      <c r="J428" s="24">
        <f>ROUND(E428/I426* H428,5)</f>
        <v>8.9231200000000008</v>
      </c>
      <c r="K428" s="25"/>
    </row>
    <row r="429" spans="1:27" x14ac:dyDescent="0.3">
      <c r="B429" t="s">
        <v>246</v>
      </c>
      <c r="C429" t="s">
        <v>75</v>
      </c>
      <c r="D429" t="s">
        <v>247</v>
      </c>
      <c r="E429" s="22">
        <v>0.57999999999999996</v>
      </c>
      <c r="F429" t="s">
        <v>77</v>
      </c>
      <c r="G429" t="s">
        <v>78</v>
      </c>
      <c r="H429" s="23">
        <v>22.33</v>
      </c>
      <c r="I429" t="s">
        <v>79</v>
      </c>
      <c r="J429" s="24">
        <f>ROUND(E429/I426* H429,5)</f>
        <v>19.833690000000001</v>
      </c>
      <c r="K429" s="25"/>
    </row>
    <row r="430" spans="1:27" x14ac:dyDescent="0.3">
      <c r="D430" s="26" t="s">
        <v>82</v>
      </c>
      <c r="E430" s="25"/>
      <c r="H430" s="25"/>
      <c r="K430" s="23">
        <f>SUM(J428:J429)</f>
        <v>28.756810000000002</v>
      </c>
    </row>
    <row r="431" spans="1:27" x14ac:dyDescent="0.3">
      <c r="B431" s="13" t="s">
        <v>83</v>
      </c>
      <c r="E431" s="25"/>
      <c r="H431" s="25"/>
      <c r="K431" s="25"/>
    </row>
    <row r="432" spans="1:27" x14ac:dyDescent="0.3">
      <c r="B432" t="s">
        <v>286</v>
      </c>
      <c r="C432" t="s">
        <v>15</v>
      </c>
      <c r="D432" t="s">
        <v>287</v>
      </c>
      <c r="E432" s="22">
        <v>1.1000000000000001</v>
      </c>
      <c r="G432" t="s">
        <v>78</v>
      </c>
      <c r="H432" s="23">
        <v>18</v>
      </c>
      <c r="I432" t="s">
        <v>79</v>
      </c>
      <c r="J432" s="24">
        <f>ROUND(E432* H432,5)</f>
        <v>19.8</v>
      </c>
      <c r="K432" s="25"/>
    </row>
    <row r="433" spans="1:27" x14ac:dyDescent="0.3">
      <c r="B433" t="s">
        <v>283</v>
      </c>
      <c r="C433" t="s">
        <v>138</v>
      </c>
      <c r="D433" t="s">
        <v>284</v>
      </c>
      <c r="E433" s="22">
        <v>0.3</v>
      </c>
      <c r="G433" t="s">
        <v>78</v>
      </c>
      <c r="H433" s="23">
        <v>1.0900000000000001</v>
      </c>
      <c r="I433" t="s">
        <v>79</v>
      </c>
      <c r="J433" s="24">
        <f>ROUND(E433* H433,5)</f>
        <v>0.32700000000000001</v>
      </c>
      <c r="K433" s="25"/>
    </row>
    <row r="434" spans="1:27" x14ac:dyDescent="0.3">
      <c r="D434" s="26" t="s">
        <v>86</v>
      </c>
      <c r="E434" s="25"/>
      <c r="H434" s="25"/>
      <c r="K434" s="23">
        <f>SUM(J432:J433)</f>
        <v>20.127000000000002</v>
      </c>
    </row>
    <row r="435" spans="1:27" x14ac:dyDescent="0.3">
      <c r="E435" s="25"/>
      <c r="H435" s="25"/>
      <c r="K435" s="25"/>
    </row>
    <row r="436" spans="1:27" x14ac:dyDescent="0.3">
      <c r="D436" s="26" t="s">
        <v>114</v>
      </c>
      <c r="E436" s="25"/>
      <c r="H436" s="25">
        <v>2.5</v>
      </c>
      <c r="I436" t="s">
        <v>115</v>
      </c>
      <c r="J436">
        <f>ROUND(H436/100*K430,5)</f>
        <v>0.71892</v>
      </c>
      <c r="K436" s="25"/>
    </row>
    <row r="437" spans="1:27" x14ac:dyDescent="0.3">
      <c r="D437" s="26" t="s">
        <v>87</v>
      </c>
      <c r="E437" s="25"/>
      <c r="H437" s="25"/>
      <c r="K437" s="27">
        <f>SUM(J427:J436)</f>
        <v>49.602729999999994</v>
      </c>
    </row>
    <row r="438" spans="1:27" x14ac:dyDescent="0.3">
      <c r="D438" s="26" t="s">
        <v>88</v>
      </c>
      <c r="E438" s="25"/>
      <c r="H438" s="25"/>
      <c r="K438" s="27">
        <f>SUM(K437:K437)</f>
        <v>49.602729999999994</v>
      </c>
    </row>
    <row r="440" spans="1:27" ht="45" customHeight="1" x14ac:dyDescent="0.3">
      <c r="A440" s="17" t="s">
        <v>288</v>
      </c>
      <c r="B440" s="17" t="s">
        <v>33</v>
      </c>
      <c r="C440" s="18" t="s">
        <v>15</v>
      </c>
      <c r="D440" s="30" t="s">
        <v>34</v>
      </c>
      <c r="E440" s="31"/>
      <c r="F440" s="31"/>
      <c r="G440" s="18"/>
      <c r="H440" s="20" t="s">
        <v>71</v>
      </c>
      <c r="I440" s="32">
        <v>1.012</v>
      </c>
      <c r="J440" s="33"/>
      <c r="K440" s="21">
        <f>ROUND(K453,2)</f>
        <v>107.65</v>
      </c>
      <c r="L440" s="19" t="s">
        <v>289</v>
      </c>
      <c r="M440" s="18"/>
      <c r="N440" s="18"/>
      <c r="O440" s="18"/>
      <c r="P440" s="18"/>
      <c r="Q440" s="18"/>
      <c r="R440" s="18"/>
      <c r="S440" s="18"/>
      <c r="T440" s="18"/>
      <c r="U440" s="18"/>
      <c r="V440" s="18"/>
      <c r="W440" s="18"/>
      <c r="X440" s="18"/>
      <c r="Y440" s="18"/>
      <c r="Z440" s="18"/>
      <c r="AA440" s="18"/>
    </row>
    <row r="441" spans="1:27" x14ac:dyDescent="0.3">
      <c r="B441" s="13" t="s">
        <v>73</v>
      </c>
    </row>
    <row r="442" spans="1:27" x14ac:dyDescent="0.3">
      <c r="B442" t="s">
        <v>148</v>
      </c>
      <c r="C442" t="s">
        <v>75</v>
      </c>
      <c r="D442" t="s">
        <v>149</v>
      </c>
      <c r="E442" s="22">
        <v>0.7</v>
      </c>
      <c r="F442" t="s">
        <v>77</v>
      </c>
      <c r="G442" t="s">
        <v>78</v>
      </c>
      <c r="H442" s="23">
        <v>20.81</v>
      </c>
      <c r="I442" t="s">
        <v>79</v>
      </c>
      <c r="J442" s="24">
        <f>ROUND(E442/I440* H442,5)</f>
        <v>14.394270000000001</v>
      </c>
      <c r="K442" s="25"/>
    </row>
    <row r="443" spans="1:27" x14ac:dyDescent="0.3">
      <c r="B443" t="s">
        <v>246</v>
      </c>
      <c r="C443" t="s">
        <v>75</v>
      </c>
      <c r="D443" t="s">
        <v>247</v>
      </c>
      <c r="E443" s="22">
        <v>1.4</v>
      </c>
      <c r="F443" t="s">
        <v>77</v>
      </c>
      <c r="G443" t="s">
        <v>78</v>
      </c>
      <c r="H443" s="23">
        <v>22.33</v>
      </c>
      <c r="I443" t="s">
        <v>79</v>
      </c>
      <c r="J443" s="24">
        <f>ROUND(E443/I440* H443,5)</f>
        <v>30.891300000000001</v>
      </c>
      <c r="K443" s="25"/>
    </row>
    <row r="444" spans="1:27" x14ac:dyDescent="0.3">
      <c r="D444" s="26" t="s">
        <v>82</v>
      </c>
      <c r="E444" s="25"/>
      <c r="H444" s="25"/>
      <c r="K444" s="23">
        <f>SUM(J442:J443)</f>
        <v>45.28557</v>
      </c>
    </row>
    <row r="445" spans="1:27" x14ac:dyDescent="0.3">
      <c r="B445" s="13" t="s">
        <v>83</v>
      </c>
      <c r="E445" s="25"/>
      <c r="H445" s="25"/>
      <c r="K445" s="25"/>
    </row>
    <row r="446" spans="1:27" x14ac:dyDescent="0.3">
      <c r="B446" t="s">
        <v>290</v>
      </c>
      <c r="C446" t="s">
        <v>15</v>
      </c>
      <c r="D446" t="s">
        <v>291</v>
      </c>
      <c r="E446" s="22">
        <v>1</v>
      </c>
      <c r="G446" t="s">
        <v>78</v>
      </c>
      <c r="H446" s="23">
        <v>3.7</v>
      </c>
      <c r="I446" t="s">
        <v>79</v>
      </c>
      <c r="J446" s="24">
        <f>ROUND(E446* H446,5)</f>
        <v>3.7</v>
      </c>
      <c r="K446" s="25"/>
    </row>
    <row r="447" spans="1:27" x14ac:dyDescent="0.3">
      <c r="B447" t="s">
        <v>292</v>
      </c>
      <c r="C447" t="s">
        <v>15</v>
      </c>
      <c r="D447" t="s">
        <v>293</v>
      </c>
      <c r="E447" s="22">
        <v>1</v>
      </c>
      <c r="G447" t="s">
        <v>78</v>
      </c>
      <c r="H447" s="23">
        <v>19.02</v>
      </c>
      <c r="I447" t="s">
        <v>79</v>
      </c>
      <c r="J447" s="24">
        <f>ROUND(E447* H447,5)</f>
        <v>19.02</v>
      </c>
      <c r="K447" s="25"/>
    </row>
    <row r="448" spans="1:27" x14ac:dyDescent="0.3">
      <c r="B448" t="s">
        <v>294</v>
      </c>
      <c r="C448" t="s">
        <v>15</v>
      </c>
      <c r="D448" t="s">
        <v>295</v>
      </c>
      <c r="E448" s="22">
        <v>1</v>
      </c>
      <c r="G448" t="s">
        <v>78</v>
      </c>
      <c r="H448" s="23">
        <v>38.51</v>
      </c>
      <c r="I448" t="s">
        <v>79</v>
      </c>
      <c r="J448" s="24">
        <f>ROUND(E448* H448,5)</f>
        <v>38.51</v>
      </c>
      <c r="K448" s="25"/>
    </row>
    <row r="449" spans="1:27" x14ac:dyDescent="0.3">
      <c r="D449" s="26" t="s">
        <v>86</v>
      </c>
      <c r="E449" s="25"/>
      <c r="H449" s="25"/>
      <c r="K449" s="23">
        <f>SUM(J446:J448)</f>
        <v>61.23</v>
      </c>
    </row>
    <row r="450" spans="1:27" x14ac:dyDescent="0.3">
      <c r="E450" s="25"/>
      <c r="H450" s="25"/>
      <c r="K450" s="25"/>
    </row>
    <row r="451" spans="1:27" x14ac:dyDescent="0.3">
      <c r="D451" s="26" t="s">
        <v>114</v>
      </c>
      <c r="E451" s="25"/>
      <c r="H451" s="25">
        <v>2.5</v>
      </c>
      <c r="I451" t="s">
        <v>115</v>
      </c>
      <c r="J451">
        <f>ROUND(H451/100*K444,5)</f>
        <v>1.1321399999999999</v>
      </c>
      <c r="K451" s="25"/>
    </row>
    <row r="452" spans="1:27" x14ac:dyDescent="0.3">
      <c r="D452" s="26" t="s">
        <v>87</v>
      </c>
      <c r="E452" s="25"/>
      <c r="H452" s="25"/>
      <c r="K452" s="27">
        <f>SUM(J441:J451)</f>
        <v>107.64771</v>
      </c>
    </row>
    <row r="453" spans="1:27" x14ac:dyDescent="0.3">
      <c r="D453" s="26" t="s">
        <v>88</v>
      </c>
      <c r="E453" s="25"/>
      <c r="H453" s="25"/>
      <c r="K453" s="27">
        <f>SUM(K452:K452)</f>
        <v>107.64771</v>
      </c>
    </row>
    <row r="455" spans="1:27" ht="45" customHeight="1" x14ac:dyDescent="0.3">
      <c r="A455" s="17" t="s">
        <v>296</v>
      </c>
      <c r="B455" s="17" t="s">
        <v>43</v>
      </c>
      <c r="C455" s="18" t="s">
        <v>12</v>
      </c>
      <c r="D455" s="30" t="s">
        <v>44</v>
      </c>
      <c r="E455" s="31"/>
      <c r="F455" s="31"/>
      <c r="G455" s="18"/>
      <c r="H455" s="20" t="s">
        <v>71</v>
      </c>
      <c r="I455" s="32">
        <v>1</v>
      </c>
      <c r="J455" s="33"/>
      <c r="K455" s="21">
        <f>ROUND(K465,2)</f>
        <v>18.12</v>
      </c>
      <c r="L455" s="19" t="s">
        <v>125</v>
      </c>
      <c r="M455" s="18"/>
      <c r="N455" s="18"/>
      <c r="O455" s="18"/>
      <c r="P455" s="18"/>
      <c r="Q455" s="18"/>
      <c r="R455" s="18"/>
      <c r="S455" s="18"/>
      <c r="T455" s="18"/>
      <c r="U455" s="18"/>
      <c r="V455" s="18"/>
      <c r="W455" s="18"/>
      <c r="X455" s="18"/>
      <c r="Y455" s="18"/>
      <c r="Z455" s="18"/>
      <c r="AA455" s="18"/>
    </row>
    <row r="456" spans="1:27" x14ac:dyDescent="0.3">
      <c r="B456" s="13" t="s">
        <v>73</v>
      </c>
    </row>
    <row r="457" spans="1:27" x14ac:dyDescent="0.3">
      <c r="B457" t="s">
        <v>126</v>
      </c>
      <c r="C457" t="s">
        <v>75</v>
      </c>
      <c r="D457" t="s">
        <v>127</v>
      </c>
      <c r="E457" s="22">
        <v>0.1</v>
      </c>
      <c r="F457" t="s">
        <v>77</v>
      </c>
      <c r="G457" t="s">
        <v>78</v>
      </c>
      <c r="H457" s="23">
        <v>22.33</v>
      </c>
      <c r="I457" t="s">
        <v>79</v>
      </c>
      <c r="J457" s="24">
        <f>ROUND(E457/I455* H457,5)</f>
        <v>2.2330000000000001</v>
      </c>
      <c r="K457" s="25"/>
    </row>
    <row r="458" spans="1:27" x14ac:dyDescent="0.3">
      <c r="D458" s="26" t="s">
        <v>82</v>
      </c>
      <c r="E458" s="25"/>
      <c r="H458" s="25"/>
      <c r="K458" s="23">
        <f>SUM(J457:J457)</f>
        <v>2.2330000000000001</v>
      </c>
    </row>
    <row r="459" spans="1:27" x14ac:dyDescent="0.3">
      <c r="B459" s="13" t="s">
        <v>83</v>
      </c>
      <c r="E459" s="25"/>
      <c r="H459" s="25"/>
      <c r="K459" s="25"/>
    </row>
    <row r="460" spans="1:27" x14ac:dyDescent="0.3">
      <c r="B460" t="s">
        <v>128</v>
      </c>
      <c r="C460" t="s">
        <v>12</v>
      </c>
      <c r="D460" t="s">
        <v>129</v>
      </c>
      <c r="E460" s="22">
        <v>1</v>
      </c>
      <c r="G460" t="s">
        <v>78</v>
      </c>
      <c r="H460" s="23">
        <v>15.85</v>
      </c>
      <c r="I460" t="s">
        <v>79</v>
      </c>
      <c r="J460" s="24">
        <f>ROUND(E460* H460,5)</f>
        <v>15.85</v>
      </c>
      <c r="K460" s="25"/>
    </row>
    <row r="461" spans="1:27" x14ac:dyDescent="0.3">
      <c r="D461" s="26" t="s">
        <v>86</v>
      </c>
      <c r="E461" s="25"/>
      <c r="H461" s="25"/>
      <c r="K461" s="23">
        <f>SUM(J460:J460)</f>
        <v>15.85</v>
      </c>
    </row>
    <row r="462" spans="1:27" x14ac:dyDescent="0.3">
      <c r="E462" s="25"/>
      <c r="H462" s="25"/>
      <c r="K462" s="25"/>
    </row>
    <row r="463" spans="1:27" x14ac:dyDescent="0.3">
      <c r="D463" s="26" t="s">
        <v>114</v>
      </c>
      <c r="E463" s="25"/>
      <c r="H463" s="25">
        <v>1.5</v>
      </c>
      <c r="I463" t="s">
        <v>115</v>
      </c>
      <c r="J463">
        <f>ROUND(H463/100*K458,5)</f>
        <v>3.3500000000000002E-2</v>
      </c>
      <c r="K463" s="25"/>
    </row>
    <row r="464" spans="1:27" x14ac:dyDescent="0.3">
      <c r="D464" s="26" t="s">
        <v>87</v>
      </c>
      <c r="E464" s="25"/>
      <c r="H464" s="25"/>
      <c r="K464" s="27">
        <f>SUM(J456:J463)</f>
        <v>18.116499999999998</v>
      </c>
    </row>
    <row r="465" spans="1:27" x14ac:dyDescent="0.3">
      <c r="D465" s="26" t="s">
        <v>88</v>
      </c>
      <c r="E465" s="25"/>
      <c r="H465" s="25"/>
      <c r="K465" s="27">
        <f>SUM(K464:K464)</f>
        <v>18.116499999999998</v>
      </c>
    </row>
    <row r="467" spans="1:27" ht="45" customHeight="1" x14ac:dyDescent="0.3">
      <c r="A467" s="17" t="s">
        <v>297</v>
      </c>
      <c r="B467" s="17" t="s">
        <v>37</v>
      </c>
      <c r="C467" s="18" t="s">
        <v>20</v>
      </c>
      <c r="D467" s="30" t="s">
        <v>38</v>
      </c>
      <c r="E467" s="31"/>
      <c r="F467" s="31"/>
      <c r="G467" s="18"/>
      <c r="H467" s="20" t="s">
        <v>71</v>
      </c>
      <c r="I467" s="32">
        <v>0.54</v>
      </c>
      <c r="J467" s="33"/>
      <c r="K467" s="21">
        <f>ROUND(K480,2)</f>
        <v>27.3</v>
      </c>
      <c r="L467" s="19" t="s">
        <v>245</v>
      </c>
      <c r="M467" s="18"/>
      <c r="N467" s="18"/>
      <c r="O467" s="18"/>
      <c r="P467" s="18"/>
      <c r="Q467" s="18"/>
      <c r="R467" s="18"/>
      <c r="S467" s="18"/>
      <c r="T467" s="18"/>
      <c r="U467" s="18"/>
      <c r="V467" s="18"/>
      <c r="W467" s="18"/>
      <c r="X467" s="18"/>
      <c r="Y467" s="18"/>
      <c r="Z467" s="18"/>
      <c r="AA467" s="18"/>
    </row>
    <row r="468" spans="1:27" x14ac:dyDescent="0.3">
      <c r="B468" s="13" t="s">
        <v>73</v>
      </c>
    </row>
    <row r="469" spans="1:27" x14ac:dyDescent="0.3">
      <c r="B469" t="s">
        <v>246</v>
      </c>
      <c r="C469" t="s">
        <v>75</v>
      </c>
      <c r="D469" t="s">
        <v>247</v>
      </c>
      <c r="E469" s="22">
        <v>0.3</v>
      </c>
      <c r="F469" t="s">
        <v>77</v>
      </c>
      <c r="G469" t="s">
        <v>78</v>
      </c>
      <c r="H469" s="23">
        <v>22.33</v>
      </c>
      <c r="I469" t="s">
        <v>79</v>
      </c>
      <c r="J469" s="24">
        <f>ROUND(E469/I467* H469,5)</f>
        <v>12.405559999999999</v>
      </c>
      <c r="K469" s="25"/>
    </row>
    <row r="470" spans="1:27" x14ac:dyDescent="0.3">
      <c r="B470" t="s">
        <v>148</v>
      </c>
      <c r="C470" t="s">
        <v>75</v>
      </c>
      <c r="D470" t="s">
        <v>149</v>
      </c>
      <c r="E470" s="22">
        <v>0.15</v>
      </c>
      <c r="F470" t="s">
        <v>77</v>
      </c>
      <c r="G470" t="s">
        <v>78</v>
      </c>
      <c r="H470" s="23">
        <v>20.81</v>
      </c>
      <c r="I470" t="s">
        <v>79</v>
      </c>
      <c r="J470" s="24">
        <f>ROUND(E470/I467* H470,5)</f>
        <v>5.7805600000000004</v>
      </c>
      <c r="K470" s="25"/>
    </row>
    <row r="471" spans="1:27" x14ac:dyDescent="0.3">
      <c r="D471" s="26" t="s">
        <v>82</v>
      </c>
      <c r="E471" s="25"/>
      <c r="H471" s="25"/>
      <c r="K471" s="23">
        <f>SUM(J469:J470)</f>
        <v>18.186119999999999</v>
      </c>
    </row>
    <row r="472" spans="1:27" x14ac:dyDescent="0.3">
      <c r="B472" s="13" t="s">
        <v>83</v>
      </c>
      <c r="E472" s="25"/>
      <c r="H472" s="25"/>
      <c r="K472" s="25"/>
    </row>
    <row r="473" spans="1:27" x14ac:dyDescent="0.3">
      <c r="B473" t="s">
        <v>250</v>
      </c>
      <c r="C473" t="s">
        <v>251</v>
      </c>
      <c r="D473" t="s">
        <v>252</v>
      </c>
      <c r="E473" s="22">
        <v>2.5000000000000001E-2</v>
      </c>
      <c r="G473" t="s">
        <v>78</v>
      </c>
      <c r="H473" s="23">
        <v>24.75</v>
      </c>
      <c r="I473" t="s">
        <v>79</v>
      </c>
      <c r="J473" s="24">
        <f>ROUND(E473* H473,5)</f>
        <v>0.61875000000000002</v>
      </c>
      <c r="K473" s="25"/>
    </row>
    <row r="474" spans="1:27" x14ac:dyDescent="0.3">
      <c r="B474" t="s">
        <v>253</v>
      </c>
      <c r="C474" t="s">
        <v>20</v>
      </c>
      <c r="D474" t="s">
        <v>254</v>
      </c>
      <c r="E474" s="22">
        <v>1.071</v>
      </c>
      <c r="G474" t="s">
        <v>78</v>
      </c>
      <c r="H474" s="23">
        <v>6.56</v>
      </c>
      <c r="I474" t="s">
        <v>79</v>
      </c>
      <c r="J474" s="24">
        <f>ROUND(E474* H474,5)</f>
        <v>7.02576</v>
      </c>
      <c r="K474" s="25"/>
    </row>
    <row r="475" spans="1:27" x14ac:dyDescent="0.3">
      <c r="B475" t="s">
        <v>248</v>
      </c>
      <c r="C475" t="s">
        <v>12</v>
      </c>
      <c r="D475" t="s">
        <v>249</v>
      </c>
      <c r="E475" s="22">
        <v>6</v>
      </c>
      <c r="G475" t="s">
        <v>78</v>
      </c>
      <c r="H475" s="23">
        <v>0.2</v>
      </c>
      <c r="I475" t="s">
        <v>79</v>
      </c>
      <c r="J475" s="24">
        <f>ROUND(E475* H475,5)</f>
        <v>1.2</v>
      </c>
      <c r="K475" s="25"/>
    </row>
    <row r="476" spans="1:27" x14ac:dyDescent="0.3">
      <c r="D476" s="26" t="s">
        <v>86</v>
      </c>
      <c r="E476" s="25"/>
      <c r="H476" s="25"/>
      <c r="K476" s="23">
        <f>SUM(J473:J475)</f>
        <v>8.8445099999999996</v>
      </c>
    </row>
    <row r="477" spans="1:27" x14ac:dyDescent="0.3">
      <c r="E477" s="25"/>
      <c r="H477" s="25"/>
      <c r="K477" s="25"/>
    </row>
    <row r="478" spans="1:27" x14ac:dyDescent="0.3">
      <c r="D478" s="26" t="s">
        <v>114</v>
      </c>
      <c r="E478" s="25"/>
      <c r="H478" s="25">
        <v>1.5</v>
      </c>
      <c r="I478" t="s">
        <v>115</v>
      </c>
      <c r="J478">
        <f>ROUND(H478/100*K471,5)</f>
        <v>0.27278999999999998</v>
      </c>
      <c r="K478" s="25"/>
    </row>
    <row r="479" spans="1:27" x14ac:dyDescent="0.3">
      <c r="D479" s="26" t="s">
        <v>87</v>
      </c>
      <c r="E479" s="25"/>
      <c r="H479" s="25"/>
      <c r="K479" s="27">
        <f>SUM(J468:J478)</f>
        <v>27.303419999999999</v>
      </c>
    </row>
    <row r="480" spans="1:27" x14ac:dyDescent="0.3">
      <c r="D480" s="26" t="s">
        <v>88</v>
      </c>
      <c r="E480" s="25"/>
      <c r="H480" s="25"/>
      <c r="K480" s="27">
        <f>SUM(K479:K479)</f>
        <v>27.303419999999999</v>
      </c>
    </row>
    <row r="482" spans="1:27" ht="45" customHeight="1" x14ac:dyDescent="0.3">
      <c r="A482" s="17" t="s">
        <v>298</v>
      </c>
      <c r="B482" s="17" t="s">
        <v>45</v>
      </c>
      <c r="C482" s="18" t="s">
        <v>15</v>
      </c>
      <c r="D482" s="30" t="s">
        <v>46</v>
      </c>
      <c r="E482" s="31"/>
      <c r="F482" s="31"/>
      <c r="G482" s="18"/>
      <c r="H482" s="20" t="s">
        <v>71</v>
      </c>
      <c r="I482" s="32">
        <v>0.69199999999999995</v>
      </c>
      <c r="J482" s="33"/>
      <c r="K482" s="21">
        <f>ROUND(K493,2)</f>
        <v>11.3</v>
      </c>
      <c r="L482" s="19" t="s">
        <v>299</v>
      </c>
      <c r="M482" s="18"/>
      <c r="N482" s="18"/>
      <c r="O482" s="18"/>
      <c r="P482" s="18"/>
      <c r="Q482" s="18"/>
      <c r="R482" s="18"/>
      <c r="S482" s="18"/>
      <c r="T482" s="18"/>
      <c r="U482" s="18"/>
      <c r="V482" s="18"/>
      <c r="W482" s="18"/>
      <c r="X482" s="18"/>
      <c r="Y482" s="18"/>
      <c r="Z482" s="18"/>
      <c r="AA482" s="18"/>
    </row>
    <row r="483" spans="1:27" x14ac:dyDescent="0.3">
      <c r="B483" s="13" t="s">
        <v>73</v>
      </c>
    </row>
    <row r="484" spans="1:27" x14ac:dyDescent="0.3">
      <c r="B484" t="s">
        <v>162</v>
      </c>
      <c r="C484" t="s">
        <v>75</v>
      </c>
      <c r="D484" t="s">
        <v>163</v>
      </c>
      <c r="E484" s="22">
        <v>0.16</v>
      </c>
      <c r="F484" t="s">
        <v>77</v>
      </c>
      <c r="G484" t="s">
        <v>78</v>
      </c>
      <c r="H484" s="23">
        <v>23.08</v>
      </c>
      <c r="I484" t="s">
        <v>79</v>
      </c>
      <c r="J484" s="24">
        <f>ROUND(E484/I482* H484,5)</f>
        <v>5.3364200000000004</v>
      </c>
      <c r="K484" s="25"/>
    </row>
    <row r="485" spans="1:27" x14ac:dyDescent="0.3">
      <c r="B485" t="s">
        <v>92</v>
      </c>
      <c r="C485" t="s">
        <v>75</v>
      </c>
      <c r="D485" t="s">
        <v>93</v>
      </c>
      <c r="E485" s="22">
        <v>0.16</v>
      </c>
      <c r="F485" t="s">
        <v>77</v>
      </c>
      <c r="G485" t="s">
        <v>78</v>
      </c>
      <c r="H485" s="23">
        <v>20.81</v>
      </c>
      <c r="I485" t="s">
        <v>79</v>
      </c>
      <c r="J485" s="24">
        <f>ROUND(E485/I482* H485,5)</f>
        <v>4.8115600000000001</v>
      </c>
      <c r="K485" s="25"/>
    </row>
    <row r="486" spans="1:27" x14ac:dyDescent="0.3">
      <c r="D486" s="26" t="s">
        <v>82</v>
      </c>
      <c r="E486" s="25"/>
      <c r="H486" s="25"/>
      <c r="K486" s="23">
        <f>SUM(J484:J485)</f>
        <v>10.14798</v>
      </c>
    </row>
    <row r="487" spans="1:27" x14ac:dyDescent="0.3">
      <c r="B487" s="13" t="s">
        <v>83</v>
      </c>
      <c r="E487" s="25"/>
      <c r="H487" s="25"/>
      <c r="K487" s="25"/>
    </row>
    <row r="488" spans="1:27" x14ac:dyDescent="0.3">
      <c r="B488" t="s">
        <v>248</v>
      </c>
      <c r="C488" t="s">
        <v>12</v>
      </c>
      <c r="D488" t="s">
        <v>249</v>
      </c>
      <c r="E488" s="22">
        <v>5</v>
      </c>
      <c r="G488" t="s">
        <v>78</v>
      </c>
      <c r="H488" s="23">
        <v>0.2</v>
      </c>
      <c r="I488" t="s">
        <v>79</v>
      </c>
      <c r="J488" s="24">
        <f>ROUND(E488* H488,5)</f>
        <v>1</v>
      </c>
      <c r="K488" s="25"/>
    </row>
    <row r="489" spans="1:27" x14ac:dyDescent="0.3">
      <c r="D489" s="26" t="s">
        <v>86</v>
      </c>
      <c r="E489" s="25"/>
      <c r="H489" s="25"/>
      <c r="K489" s="23">
        <f>SUM(J488:J488)</f>
        <v>1</v>
      </c>
    </row>
    <row r="490" spans="1:27" x14ac:dyDescent="0.3">
      <c r="E490" s="25"/>
      <c r="H490" s="25"/>
      <c r="K490" s="25"/>
    </row>
    <row r="491" spans="1:27" x14ac:dyDescent="0.3">
      <c r="D491" s="26" t="s">
        <v>114</v>
      </c>
      <c r="E491" s="25"/>
      <c r="H491" s="25">
        <v>1.5</v>
      </c>
      <c r="I491" t="s">
        <v>115</v>
      </c>
      <c r="J491">
        <f>ROUND(H491/100*K486,5)</f>
        <v>0.15221999999999999</v>
      </c>
      <c r="K491" s="25"/>
    </row>
    <row r="492" spans="1:27" x14ac:dyDescent="0.3">
      <c r="D492" s="26" t="s">
        <v>87</v>
      </c>
      <c r="E492" s="25"/>
      <c r="H492" s="25"/>
      <c r="K492" s="27">
        <f>SUM(J483:J491)</f>
        <v>11.3002</v>
      </c>
    </row>
    <row r="493" spans="1:27" x14ac:dyDescent="0.3">
      <c r="D493" s="26" t="s">
        <v>88</v>
      </c>
      <c r="E493" s="25"/>
      <c r="H493" s="25"/>
      <c r="K493" s="27">
        <f>SUM(K492:K492)</f>
        <v>11.3002</v>
      </c>
    </row>
    <row r="495" spans="1:27" ht="45" customHeight="1" x14ac:dyDescent="0.3">
      <c r="A495" s="17" t="s">
        <v>300</v>
      </c>
      <c r="B495" s="17" t="s">
        <v>14</v>
      </c>
      <c r="C495" s="18" t="s">
        <v>15</v>
      </c>
      <c r="D495" s="30" t="s">
        <v>16</v>
      </c>
      <c r="E495" s="31"/>
      <c r="F495" s="31"/>
      <c r="G495" s="18"/>
      <c r="H495" s="20" t="s">
        <v>71</v>
      </c>
      <c r="I495" s="32">
        <v>1</v>
      </c>
      <c r="J495" s="33"/>
      <c r="K495" s="21">
        <f>ROUND(K506,2)</f>
        <v>69.22</v>
      </c>
      <c r="L495" s="19" t="s">
        <v>301</v>
      </c>
      <c r="M495" s="18"/>
      <c r="N495" s="18"/>
      <c r="O495" s="18"/>
      <c r="P495" s="18"/>
      <c r="Q495" s="18"/>
      <c r="R495" s="18"/>
      <c r="S495" s="18"/>
      <c r="T495" s="18"/>
      <c r="U495" s="18"/>
      <c r="V495" s="18"/>
      <c r="W495" s="18"/>
      <c r="X495" s="18"/>
      <c r="Y495" s="18"/>
      <c r="Z495" s="18"/>
      <c r="AA495" s="18"/>
    </row>
    <row r="496" spans="1:27" x14ac:dyDescent="0.3">
      <c r="B496" s="13" t="s">
        <v>73</v>
      </c>
    </row>
    <row r="497" spans="1:27" x14ac:dyDescent="0.3">
      <c r="B497" t="s">
        <v>119</v>
      </c>
      <c r="C497" t="s">
        <v>75</v>
      </c>
      <c r="D497" t="s">
        <v>120</v>
      </c>
      <c r="E497" s="22">
        <v>0.45</v>
      </c>
      <c r="F497" t="s">
        <v>77</v>
      </c>
      <c r="G497" t="s">
        <v>78</v>
      </c>
      <c r="H497" s="23">
        <v>19.739999999999998</v>
      </c>
      <c r="I497" t="s">
        <v>79</v>
      </c>
      <c r="J497" s="24">
        <f>ROUND(E497/I495* H497,5)</f>
        <v>8.8829999999999991</v>
      </c>
      <c r="K497" s="25"/>
    </row>
    <row r="498" spans="1:27" x14ac:dyDescent="0.3">
      <c r="B498" t="s">
        <v>267</v>
      </c>
      <c r="C498" t="s">
        <v>75</v>
      </c>
      <c r="D498" t="s">
        <v>268</v>
      </c>
      <c r="E498" s="22">
        <v>0.45</v>
      </c>
      <c r="F498" t="s">
        <v>77</v>
      </c>
      <c r="G498" t="s">
        <v>78</v>
      </c>
      <c r="H498" s="23">
        <v>22.33</v>
      </c>
      <c r="I498" t="s">
        <v>79</v>
      </c>
      <c r="J498" s="24">
        <f>ROUND(E498/I495* H498,5)</f>
        <v>10.048500000000001</v>
      </c>
      <c r="K498" s="25"/>
    </row>
    <row r="499" spans="1:27" x14ac:dyDescent="0.3">
      <c r="D499" s="26" t="s">
        <v>82</v>
      </c>
      <c r="E499" s="25"/>
      <c r="H499" s="25"/>
      <c r="K499" s="23">
        <f>SUM(J497:J498)</f>
        <v>18.9315</v>
      </c>
    </row>
    <row r="500" spans="1:27" x14ac:dyDescent="0.3">
      <c r="B500" s="13" t="s">
        <v>83</v>
      </c>
      <c r="E500" s="25"/>
      <c r="H500" s="25"/>
      <c r="K500" s="25"/>
    </row>
    <row r="501" spans="1:27" x14ac:dyDescent="0.3">
      <c r="B501" t="s">
        <v>302</v>
      </c>
      <c r="C501" t="s">
        <v>15</v>
      </c>
      <c r="D501" t="s">
        <v>303</v>
      </c>
      <c r="E501" s="22">
        <v>1</v>
      </c>
      <c r="G501" t="s">
        <v>78</v>
      </c>
      <c r="H501" s="23">
        <v>50</v>
      </c>
      <c r="I501" t="s">
        <v>79</v>
      </c>
      <c r="J501" s="24">
        <f>ROUND(E501* H501,5)</f>
        <v>50</v>
      </c>
      <c r="K501" s="25"/>
    </row>
    <row r="502" spans="1:27" x14ac:dyDescent="0.3">
      <c r="D502" s="26" t="s">
        <v>86</v>
      </c>
      <c r="E502" s="25"/>
      <c r="H502" s="25"/>
      <c r="K502" s="23">
        <f>SUM(J501:J501)</f>
        <v>50</v>
      </c>
    </row>
    <row r="503" spans="1:27" x14ac:dyDescent="0.3">
      <c r="E503" s="25"/>
      <c r="H503" s="25"/>
      <c r="K503" s="25"/>
    </row>
    <row r="504" spans="1:27" x14ac:dyDescent="0.3">
      <c r="D504" s="26" t="s">
        <v>114</v>
      </c>
      <c r="E504" s="25"/>
      <c r="H504" s="25">
        <v>1.5</v>
      </c>
      <c r="I504" t="s">
        <v>115</v>
      </c>
      <c r="J504">
        <f>ROUND(H504/100*K499,5)</f>
        <v>0.28397</v>
      </c>
      <c r="K504" s="25"/>
    </row>
    <row r="505" spans="1:27" x14ac:dyDescent="0.3">
      <c r="D505" s="26" t="s">
        <v>87</v>
      </c>
      <c r="E505" s="25"/>
      <c r="H505" s="25"/>
      <c r="K505" s="27">
        <f>SUM(J496:J504)</f>
        <v>69.215469999999996</v>
      </c>
    </row>
    <row r="506" spans="1:27" x14ac:dyDescent="0.3">
      <c r="D506" s="26" t="s">
        <v>88</v>
      </c>
      <c r="E506" s="25"/>
      <c r="H506" s="25"/>
      <c r="K506" s="27">
        <f>SUM(K505:K505)</f>
        <v>69.215469999999996</v>
      </c>
    </row>
    <row r="508" spans="1:27" ht="45" customHeight="1" x14ac:dyDescent="0.3">
      <c r="A508" s="17" t="s">
        <v>304</v>
      </c>
      <c r="B508" s="17" t="s">
        <v>17</v>
      </c>
      <c r="C508" s="18" t="s">
        <v>15</v>
      </c>
      <c r="D508" s="30" t="s">
        <v>18</v>
      </c>
      <c r="E508" s="31"/>
      <c r="F508" s="31"/>
      <c r="G508" s="18"/>
      <c r="H508" s="20" t="s">
        <v>71</v>
      </c>
      <c r="I508" s="32">
        <v>1</v>
      </c>
      <c r="J508" s="33"/>
      <c r="K508" s="21">
        <f>ROUND(K519,2)</f>
        <v>69.22</v>
      </c>
      <c r="L508" s="19" t="s">
        <v>301</v>
      </c>
      <c r="M508" s="18"/>
      <c r="N508" s="18"/>
      <c r="O508" s="18"/>
      <c r="P508" s="18"/>
      <c r="Q508" s="18"/>
      <c r="R508" s="18"/>
      <c r="S508" s="18"/>
      <c r="T508" s="18"/>
      <c r="U508" s="18"/>
      <c r="V508" s="18"/>
      <c r="W508" s="18"/>
      <c r="X508" s="18"/>
      <c r="Y508" s="18"/>
      <c r="Z508" s="18"/>
      <c r="AA508" s="18"/>
    </row>
    <row r="509" spans="1:27" x14ac:dyDescent="0.3">
      <c r="B509" s="13" t="s">
        <v>73</v>
      </c>
    </row>
    <row r="510" spans="1:27" x14ac:dyDescent="0.3">
      <c r="B510" t="s">
        <v>267</v>
      </c>
      <c r="C510" t="s">
        <v>75</v>
      </c>
      <c r="D510" t="s">
        <v>268</v>
      </c>
      <c r="E510" s="22">
        <v>0.45</v>
      </c>
      <c r="F510" t="s">
        <v>77</v>
      </c>
      <c r="G510" t="s">
        <v>78</v>
      </c>
      <c r="H510" s="23">
        <v>22.33</v>
      </c>
      <c r="I510" t="s">
        <v>79</v>
      </c>
      <c r="J510" s="24">
        <f>ROUND(E510/I508* H510,5)</f>
        <v>10.048500000000001</v>
      </c>
      <c r="K510" s="25"/>
    </row>
    <row r="511" spans="1:27" x14ac:dyDescent="0.3">
      <c r="B511" t="s">
        <v>119</v>
      </c>
      <c r="C511" t="s">
        <v>75</v>
      </c>
      <c r="D511" t="s">
        <v>120</v>
      </c>
      <c r="E511" s="22">
        <v>0.45</v>
      </c>
      <c r="F511" t="s">
        <v>77</v>
      </c>
      <c r="G511" t="s">
        <v>78</v>
      </c>
      <c r="H511" s="23">
        <v>19.739999999999998</v>
      </c>
      <c r="I511" t="s">
        <v>79</v>
      </c>
      <c r="J511" s="24">
        <f>ROUND(E511/I508* H511,5)</f>
        <v>8.8829999999999991</v>
      </c>
      <c r="K511" s="25"/>
    </row>
    <row r="512" spans="1:27" x14ac:dyDescent="0.3">
      <c r="D512" s="26" t="s">
        <v>82</v>
      </c>
      <c r="E512" s="25"/>
      <c r="H512" s="25"/>
      <c r="K512" s="23">
        <f>SUM(J510:J511)</f>
        <v>18.9315</v>
      </c>
    </row>
    <row r="513" spans="1:27" x14ac:dyDescent="0.3">
      <c r="B513" s="13" t="s">
        <v>83</v>
      </c>
      <c r="E513" s="25"/>
      <c r="H513" s="25"/>
      <c r="K513" s="25"/>
    </row>
    <row r="514" spans="1:27" x14ac:dyDescent="0.3">
      <c r="B514" t="s">
        <v>302</v>
      </c>
      <c r="C514" t="s">
        <v>15</v>
      </c>
      <c r="D514" t="s">
        <v>303</v>
      </c>
      <c r="E514" s="22">
        <v>1</v>
      </c>
      <c r="G514" t="s">
        <v>78</v>
      </c>
      <c r="H514" s="23">
        <v>50</v>
      </c>
      <c r="I514" t="s">
        <v>79</v>
      </c>
      <c r="J514" s="24">
        <f>ROUND(E514* H514,5)</f>
        <v>50</v>
      </c>
      <c r="K514" s="25"/>
    </row>
    <row r="515" spans="1:27" x14ac:dyDescent="0.3">
      <c r="D515" s="26" t="s">
        <v>86</v>
      </c>
      <c r="E515" s="25"/>
      <c r="H515" s="25"/>
      <c r="K515" s="23">
        <f>SUM(J514:J514)</f>
        <v>50</v>
      </c>
    </row>
    <row r="516" spans="1:27" x14ac:dyDescent="0.3">
      <c r="E516" s="25"/>
      <c r="H516" s="25"/>
      <c r="K516" s="25"/>
    </row>
    <row r="517" spans="1:27" x14ac:dyDescent="0.3">
      <c r="D517" s="26" t="s">
        <v>114</v>
      </c>
      <c r="E517" s="25"/>
      <c r="H517" s="25">
        <v>1.5</v>
      </c>
      <c r="I517" t="s">
        <v>115</v>
      </c>
      <c r="J517">
        <f>ROUND(H517/100*K512,5)</f>
        <v>0.28397</v>
      </c>
      <c r="K517" s="25"/>
    </row>
    <row r="518" spans="1:27" x14ac:dyDescent="0.3">
      <c r="D518" s="26" t="s">
        <v>87</v>
      </c>
      <c r="E518" s="25"/>
      <c r="H518" s="25"/>
      <c r="K518" s="27">
        <f>SUM(J509:J517)</f>
        <v>69.215469999999996</v>
      </c>
    </row>
    <row r="519" spans="1:27" x14ac:dyDescent="0.3">
      <c r="D519" s="26" t="s">
        <v>88</v>
      </c>
      <c r="E519" s="25"/>
      <c r="H519" s="25"/>
      <c r="K519" s="27">
        <f>SUM(K518:K518)</f>
        <v>69.215469999999996</v>
      </c>
    </row>
    <row r="521" spans="1:27" ht="45" customHeight="1" x14ac:dyDescent="0.3">
      <c r="A521" s="17" t="s">
        <v>305</v>
      </c>
      <c r="B521" s="17" t="s">
        <v>59</v>
      </c>
      <c r="C521" s="18" t="s">
        <v>12</v>
      </c>
      <c r="D521" s="30" t="s">
        <v>60</v>
      </c>
      <c r="E521" s="31"/>
      <c r="F521" s="31"/>
      <c r="G521" s="18"/>
      <c r="H521" s="20" t="s">
        <v>71</v>
      </c>
      <c r="I521" s="32">
        <v>1</v>
      </c>
      <c r="J521" s="33"/>
      <c r="K521" s="21">
        <f>ROUND(K532,2)</f>
        <v>8.91</v>
      </c>
      <c r="L521" s="19" t="s">
        <v>306</v>
      </c>
      <c r="M521" s="18"/>
      <c r="N521" s="18"/>
      <c r="O521" s="18"/>
      <c r="P521" s="18"/>
      <c r="Q521" s="18"/>
      <c r="R521" s="18"/>
      <c r="S521" s="18"/>
      <c r="T521" s="18"/>
      <c r="U521" s="18"/>
      <c r="V521" s="18"/>
      <c r="W521" s="18"/>
      <c r="X521" s="18"/>
      <c r="Y521" s="18"/>
      <c r="Z521" s="18"/>
      <c r="AA521" s="18"/>
    </row>
    <row r="522" spans="1:27" x14ac:dyDescent="0.3">
      <c r="B522" s="13" t="s">
        <v>73</v>
      </c>
    </row>
    <row r="523" spans="1:27" x14ac:dyDescent="0.3">
      <c r="B523" t="s">
        <v>162</v>
      </c>
      <c r="C523" t="s">
        <v>75</v>
      </c>
      <c r="D523" t="s">
        <v>163</v>
      </c>
      <c r="E523" s="22">
        <v>0.2</v>
      </c>
      <c r="F523" t="s">
        <v>77</v>
      </c>
      <c r="G523" t="s">
        <v>78</v>
      </c>
      <c r="H523" s="23">
        <v>23.08</v>
      </c>
      <c r="I523" t="s">
        <v>79</v>
      </c>
      <c r="J523" s="24">
        <f>ROUND(E523/I521* H523,5)</f>
        <v>4.6159999999999997</v>
      </c>
      <c r="K523" s="25"/>
    </row>
    <row r="524" spans="1:27" x14ac:dyDescent="0.3">
      <c r="B524" t="s">
        <v>92</v>
      </c>
      <c r="C524" t="s">
        <v>75</v>
      </c>
      <c r="D524" t="s">
        <v>93</v>
      </c>
      <c r="E524" s="22">
        <v>0.2</v>
      </c>
      <c r="F524" t="s">
        <v>77</v>
      </c>
      <c r="G524" t="s">
        <v>78</v>
      </c>
      <c r="H524" s="23">
        <v>20.81</v>
      </c>
      <c r="I524" t="s">
        <v>79</v>
      </c>
      <c r="J524" s="24">
        <f>ROUND(E524/I521* H524,5)</f>
        <v>4.1619999999999999</v>
      </c>
      <c r="K524" s="25"/>
    </row>
    <row r="525" spans="1:27" x14ac:dyDescent="0.3">
      <c r="D525" s="26" t="s">
        <v>82</v>
      </c>
      <c r="E525" s="25"/>
      <c r="H525" s="25"/>
      <c r="K525" s="23">
        <f>SUM(J523:J524)</f>
        <v>8.7779999999999987</v>
      </c>
    </row>
    <row r="526" spans="1:27" x14ac:dyDescent="0.3">
      <c r="B526" s="13" t="s">
        <v>83</v>
      </c>
      <c r="E526" s="25"/>
      <c r="H526" s="25"/>
      <c r="K526" s="25"/>
    </row>
    <row r="527" spans="1:27" x14ac:dyDescent="0.3">
      <c r="B527" t="s">
        <v>307</v>
      </c>
      <c r="C527" t="s">
        <v>12</v>
      </c>
      <c r="D527" t="s">
        <v>308</v>
      </c>
      <c r="E527" s="22">
        <v>0</v>
      </c>
      <c r="G527" t="s">
        <v>78</v>
      </c>
      <c r="H527" s="23">
        <v>338.96</v>
      </c>
      <c r="I527" t="s">
        <v>79</v>
      </c>
      <c r="J527" s="24">
        <f>ROUND(E527* H527,5)</f>
        <v>0</v>
      </c>
      <c r="K527" s="25"/>
    </row>
    <row r="528" spans="1:27" x14ac:dyDescent="0.3">
      <c r="D528" s="26" t="s">
        <v>86</v>
      </c>
      <c r="E528" s="25"/>
      <c r="H528" s="25"/>
      <c r="K528" s="23">
        <f>SUM(J527:J527)</f>
        <v>0</v>
      </c>
    </row>
    <row r="529" spans="1:27" x14ac:dyDescent="0.3">
      <c r="E529" s="25"/>
      <c r="H529" s="25"/>
      <c r="K529" s="25"/>
    </row>
    <row r="530" spans="1:27" x14ac:dyDescent="0.3">
      <c r="D530" s="26" t="s">
        <v>114</v>
      </c>
      <c r="E530" s="25"/>
      <c r="H530" s="25">
        <v>1.5</v>
      </c>
      <c r="I530" t="s">
        <v>115</v>
      </c>
      <c r="J530">
        <f>ROUND(H530/100*K525,5)</f>
        <v>0.13167000000000001</v>
      </c>
      <c r="K530" s="25"/>
    </row>
    <row r="531" spans="1:27" x14ac:dyDescent="0.3">
      <c r="D531" s="26" t="s">
        <v>87</v>
      </c>
      <c r="E531" s="25"/>
      <c r="H531" s="25"/>
      <c r="K531" s="27">
        <f>SUM(J522:J530)</f>
        <v>8.9096699999999984</v>
      </c>
    </row>
    <row r="532" spans="1:27" x14ac:dyDescent="0.3">
      <c r="D532" s="26" t="s">
        <v>88</v>
      </c>
      <c r="E532" s="25"/>
      <c r="H532" s="25"/>
      <c r="K532" s="27">
        <f>SUM(K531:K531)</f>
        <v>8.9096699999999984</v>
      </c>
    </row>
    <row r="534" spans="1:27" ht="45" customHeight="1" x14ac:dyDescent="0.3">
      <c r="A534" s="17" t="s">
        <v>309</v>
      </c>
      <c r="B534" s="17" t="s">
        <v>52</v>
      </c>
      <c r="C534" s="18" t="s">
        <v>12</v>
      </c>
      <c r="D534" s="30" t="s">
        <v>53</v>
      </c>
      <c r="E534" s="31"/>
      <c r="F534" s="31"/>
      <c r="G534" s="18"/>
      <c r="H534" s="20" t="s">
        <v>71</v>
      </c>
      <c r="I534" s="32">
        <v>1</v>
      </c>
      <c r="J534" s="33"/>
      <c r="K534" s="21">
        <f>ROUND(K539,2)</f>
        <v>11.54</v>
      </c>
      <c r="L534" s="19" t="s">
        <v>310</v>
      </c>
      <c r="M534" s="18"/>
      <c r="N534" s="18"/>
      <c r="O534" s="18"/>
      <c r="P534" s="18"/>
      <c r="Q534" s="18"/>
      <c r="R534" s="18"/>
      <c r="S534" s="18"/>
      <c r="T534" s="18"/>
      <c r="U534" s="18"/>
      <c r="V534" s="18"/>
      <c r="W534" s="18"/>
      <c r="X534" s="18"/>
      <c r="Y534" s="18"/>
      <c r="Z534" s="18"/>
      <c r="AA534" s="18"/>
    </row>
    <row r="535" spans="1:27" x14ac:dyDescent="0.3">
      <c r="B535" s="13" t="s">
        <v>73</v>
      </c>
    </row>
    <row r="536" spans="1:27" x14ac:dyDescent="0.3">
      <c r="B536" t="s">
        <v>191</v>
      </c>
      <c r="C536" t="s">
        <v>75</v>
      </c>
      <c r="D536" t="s">
        <v>192</v>
      </c>
      <c r="E536" s="22">
        <v>0.5</v>
      </c>
      <c r="F536" t="s">
        <v>77</v>
      </c>
      <c r="G536" t="s">
        <v>78</v>
      </c>
      <c r="H536" s="23">
        <v>23.08</v>
      </c>
      <c r="I536" t="s">
        <v>79</v>
      </c>
      <c r="J536" s="24">
        <f>ROUND(E536/I534* H536,5)</f>
        <v>11.54</v>
      </c>
      <c r="K536" s="25"/>
    </row>
    <row r="537" spans="1:27" x14ac:dyDescent="0.3">
      <c r="D537" s="26" t="s">
        <v>82</v>
      </c>
      <c r="E537" s="25"/>
      <c r="H537" s="25"/>
      <c r="K537" s="23">
        <f>SUM(J536:J536)</f>
        <v>11.54</v>
      </c>
    </row>
    <row r="538" spans="1:27" x14ac:dyDescent="0.3">
      <c r="D538" s="26" t="s">
        <v>87</v>
      </c>
      <c r="E538" s="25"/>
      <c r="H538" s="25"/>
      <c r="K538" s="27">
        <f>SUM(J535:J537)</f>
        <v>11.54</v>
      </c>
    </row>
    <row r="539" spans="1:27" x14ac:dyDescent="0.3">
      <c r="D539" s="26" t="s">
        <v>88</v>
      </c>
      <c r="E539" s="25"/>
      <c r="H539" s="25"/>
      <c r="K539" s="27">
        <f>SUM(K538:K538)</f>
        <v>11.54</v>
      </c>
    </row>
    <row r="541" spans="1:27" ht="45" customHeight="1" x14ac:dyDescent="0.3">
      <c r="A541" s="17" t="s">
        <v>311</v>
      </c>
      <c r="B541" s="17" t="s">
        <v>54</v>
      </c>
      <c r="C541" s="18" t="s">
        <v>12</v>
      </c>
      <c r="D541" s="30" t="s">
        <v>55</v>
      </c>
      <c r="E541" s="31"/>
      <c r="F541" s="31"/>
      <c r="G541" s="18"/>
      <c r="H541" s="20" t="s">
        <v>71</v>
      </c>
      <c r="I541" s="32">
        <v>1</v>
      </c>
      <c r="J541" s="33"/>
      <c r="K541" s="21">
        <f>ROUND(K550,2)</f>
        <v>90.85</v>
      </c>
      <c r="L541" s="19" t="s">
        <v>312</v>
      </c>
      <c r="M541" s="18"/>
      <c r="N541" s="18"/>
      <c r="O541" s="18"/>
      <c r="P541" s="18"/>
      <c r="Q541" s="18"/>
      <c r="R541" s="18"/>
      <c r="S541" s="18"/>
      <c r="T541" s="18"/>
      <c r="U541" s="18"/>
      <c r="V541" s="18"/>
      <c r="W541" s="18"/>
      <c r="X541" s="18"/>
      <c r="Y541" s="18"/>
      <c r="Z541" s="18"/>
      <c r="AA541" s="18"/>
    </row>
    <row r="542" spans="1:27" x14ac:dyDescent="0.3">
      <c r="B542" s="13" t="s">
        <v>73</v>
      </c>
    </row>
    <row r="543" spans="1:27" x14ac:dyDescent="0.3">
      <c r="B543" t="s">
        <v>162</v>
      </c>
      <c r="C543" t="s">
        <v>75</v>
      </c>
      <c r="D543" t="s">
        <v>163</v>
      </c>
      <c r="E543" s="22">
        <v>2</v>
      </c>
      <c r="F543" t="s">
        <v>77</v>
      </c>
      <c r="G543" t="s">
        <v>78</v>
      </c>
      <c r="H543" s="23">
        <v>23.08</v>
      </c>
      <c r="I543" t="s">
        <v>79</v>
      </c>
      <c r="J543" s="24">
        <f>ROUND(E543/I541* H543,5)</f>
        <v>46.16</v>
      </c>
      <c r="K543" s="25"/>
    </row>
    <row r="544" spans="1:27" x14ac:dyDescent="0.3">
      <c r="B544" t="s">
        <v>92</v>
      </c>
      <c r="C544" t="s">
        <v>75</v>
      </c>
      <c r="D544" t="s">
        <v>93</v>
      </c>
      <c r="E544" s="22">
        <v>2</v>
      </c>
      <c r="F544" t="s">
        <v>77</v>
      </c>
      <c r="G544" t="s">
        <v>78</v>
      </c>
      <c r="H544" s="23">
        <v>20.81</v>
      </c>
      <c r="I544" t="s">
        <v>79</v>
      </c>
      <c r="J544" s="24">
        <f>ROUND(E544/I541* H544,5)</f>
        <v>41.62</v>
      </c>
      <c r="K544" s="25"/>
    </row>
    <row r="545" spans="2:11" x14ac:dyDescent="0.3">
      <c r="D545" s="26" t="s">
        <v>82</v>
      </c>
      <c r="E545" s="25"/>
      <c r="H545" s="25"/>
      <c r="K545" s="23">
        <f>SUM(J543:J544)</f>
        <v>87.78</v>
      </c>
    </row>
    <row r="546" spans="2:11" x14ac:dyDescent="0.3">
      <c r="B546" s="13" t="s">
        <v>83</v>
      </c>
      <c r="E546" s="25"/>
      <c r="H546" s="25"/>
      <c r="K546" s="25"/>
    </row>
    <row r="547" spans="2:11" x14ac:dyDescent="0.3">
      <c r="B547" t="s">
        <v>313</v>
      </c>
      <c r="C547" t="s">
        <v>12</v>
      </c>
      <c r="D547" t="s">
        <v>314</v>
      </c>
      <c r="E547" s="22">
        <v>0</v>
      </c>
      <c r="G547" t="s">
        <v>78</v>
      </c>
      <c r="H547" s="23">
        <v>995.98</v>
      </c>
      <c r="I547" t="s">
        <v>79</v>
      </c>
      <c r="J547" s="24">
        <f>ROUND(E547* H547,5)</f>
        <v>0</v>
      </c>
      <c r="K547" s="25"/>
    </row>
    <row r="548" spans="2:11" x14ac:dyDescent="0.3">
      <c r="D548" s="26" t="s">
        <v>87</v>
      </c>
      <c r="E548" s="25"/>
      <c r="H548" s="25"/>
      <c r="K548" s="27">
        <f>SUM(J542:J547)</f>
        <v>87.78</v>
      </c>
    </row>
    <row r="549" spans="2:11" x14ac:dyDescent="0.3">
      <c r="D549" s="26" t="s">
        <v>114</v>
      </c>
      <c r="E549" s="25"/>
      <c r="H549" s="25">
        <v>3.5</v>
      </c>
      <c r="I549" t="s">
        <v>115</v>
      </c>
      <c r="K549" s="25">
        <f>ROUND(H549/100*K545,5)</f>
        <v>3.0722999999999998</v>
      </c>
    </row>
    <row r="550" spans="2:11" x14ac:dyDescent="0.3">
      <c r="D550" s="26" t="s">
        <v>88</v>
      </c>
      <c r="E550" s="25"/>
      <c r="H550" s="25"/>
      <c r="K550" s="27">
        <f>SUM(K548:K549)</f>
        <v>90.8523</v>
      </c>
    </row>
  </sheetData>
  <mergeCells count="91">
    <mergeCell ref="D11:F11"/>
    <mergeCell ref="I11:J11"/>
    <mergeCell ref="A1:K1"/>
    <mergeCell ref="A2:K2"/>
    <mergeCell ref="A3:K3"/>
    <mergeCell ref="A4:K4"/>
    <mergeCell ref="A6:K6"/>
    <mergeCell ref="D22:F22"/>
    <mergeCell ref="I22:J22"/>
    <mergeCell ref="D32:F32"/>
    <mergeCell ref="I32:J32"/>
    <mergeCell ref="D39:F39"/>
    <mergeCell ref="I39:J39"/>
    <mergeCell ref="D50:F50"/>
    <mergeCell ref="I50:J50"/>
    <mergeCell ref="D65:F65"/>
    <mergeCell ref="I65:J65"/>
    <mergeCell ref="D74:F74"/>
    <mergeCell ref="I74:J74"/>
    <mergeCell ref="D83:F83"/>
    <mergeCell ref="I83:J83"/>
    <mergeCell ref="D95:F95"/>
    <mergeCell ref="I95:J95"/>
    <mergeCell ref="D109:F109"/>
    <mergeCell ref="I109:J109"/>
    <mergeCell ref="D123:F123"/>
    <mergeCell ref="I123:J123"/>
    <mergeCell ref="D136:F136"/>
    <mergeCell ref="I136:J136"/>
    <mergeCell ref="D149:F149"/>
    <mergeCell ref="I149:J149"/>
    <mergeCell ref="D161:F161"/>
    <mergeCell ref="I161:J161"/>
    <mergeCell ref="D174:F174"/>
    <mergeCell ref="I174:J174"/>
    <mergeCell ref="D187:F187"/>
    <mergeCell ref="I187:J187"/>
    <mergeCell ref="D205:F205"/>
    <mergeCell ref="I205:J205"/>
    <mergeCell ref="D218:F218"/>
    <mergeCell ref="I218:J218"/>
    <mergeCell ref="D231:F231"/>
    <mergeCell ref="I231:J231"/>
    <mergeCell ref="D244:F244"/>
    <mergeCell ref="I244:J244"/>
    <mergeCell ref="D257:F257"/>
    <mergeCell ref="I257:J257"/>
    <mergeCell ref="D270:F270"/>
    <mergeCell ref="I270:J270"/>
    <mergeCell ref="D280:F280"/>
    <mergeCell ref="I280:J280"/>
    <mergeCell ref="D294:F294"/>
    <mergeCell ref="I294:J294"/>
    <mergeCell ref="D307:F307"/>
    <mergeCell ref="I307:J307"/>
    <mergeCell ref="D322:F322"/>
    <mergeCell ref="I322:J322"/>
    <mergeCell ref="D337:F337"/>
    <mergeCell ref="I337:J337"/>
    <mergeCell ref="D352:F352"/>
    <mergeCell ref="I352:J352"/>
    <mergeCell ref="D361:F361"/>
    <mergeCell ref="I361:J361"/>
    <mergeCell ref="D376:F376"/>
    <mergeCell ref="I376:J376"/>
    <mergeCell ref="D385:F385"/>
    <mergeCell ref="I385:J385"/>
    <mergeCell ref="D395:F395"/>
    <mergeCell ref="I395:J395"/>
    <mergeCell ref="D408:F408"/>
    <mergeCell ref="I408:J408"/>
    <mergeCell ref="D426:F426"/>
    <mergeCell ref="I426:J426"/>
    <mergeCell ref="D440:F440"/>
    <mergeCell ref="I440:J440"/>
    <mergeCell ref="D455:F455"/>
    <mergeCell ref="I455:J455"/>
    <mergeCell ref="D467:F467"/>
    <mergeCell ref="I467:J467"/>
    <mergeCell ref="D482:F482"/>
    <mergeCell ref="I482:J482"/>
    <mergeCell ref="D495:F495"/>
    <mergeCell ref="I495:J495"/>
    <mergeCell ref="D508:F508"/>
    <mergeCell ref="I508:J508"/>
    <mergeCell ref="D521:F521"/>
    <mergeCell ref="I521:J521"/>
    <mergeCell ref="D534:F534"/>
    <mergeCell ref="I534:J534"/>
    <mergeCell ref="D541:F541"/>
    <mergeCell ref="I541:J5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24901-7F9A-4257-A188-576B68B6A65F}">
  <dimension ref="A1:G75"/>
  <sheetViews>
    <sheetView workbookViewId="0">
      <selection sqref="A1:XFD1048576"/>
    </sheetView>
  </sheetViews>
  <sheetFormatPr baseColWidth="10" defaultColWidth="8.88671875" defaultRowHeight="14.4" x14ac:dyDescent="0.3"/>
  <cols>
    <col min="1" max="1" width="14.6640625" customWidth="1"/>
    <col min="2" max="2" width="6.21875" customWidth="1"/>
    <col min="3" max="3" width="65.6640625" customWidth="1"/>
    <col min="4" max="4" width="13.6640625" customWidth="1"/>
    <col min="5" max="5" width="65.6640625" customWidth="1"/>
    <col min="6" max="7" width="13.6640625" customWidth="1"/>
  </cols>
  <sheetData>
    <row r="1" spans="1:7" x14ac:dyDescent="0.3">
      <c r="A1" s="34" t="s">
        <v>0</v>
      </c>
      <c r="B1" s="34" t="s">
        <v>0</v>
      </c>
      <c r="C1" s="34" t="s">
        <v>0</v>
      </c>
      <c r="D1" s="34" t="s">
        <v>0</v>
      </c>
    </row>
    <row r="2" spans="1:7" x14ac:dyDescent="0.3">
      <c r="A2" s="34"/>
      <c r="B2" s="34"/>
      <c r="C2" s="34"/>
      <c r="D2" s="34"/>
    </row>
    <row r="3" spans="1:7" x14ac:dyDescent="0.3">
      <c r="A3" s="34"/>
      <c r="B3" s="34"/>
      <c r="C3" s="34"/>
      <c r="D3" s="34"/>
    </row>
    <row r="4" spans="1:7" x14ac:dyDescent="0.3">
      <c r="A4" s="34"/>
      <c r="B4" s="34"/>
      <c r="C4" s="34"/>
      <c r="D4" s="34"/>
    </row>
    <row r="6" spans="1:7" ht="18" x14ac:dyDescent="0.35">
      <c r="A6" s="35" t="s">
        <v>62</v>
      </c>
      <c r="B6" s="35" t="s">
        <v>62</v>
      </c>
      <c r="C6" s="35" t="s">
        <v>62</v>
      </c>
      <c r="D6" s="35" t="s">
        <v>62</v>
      </c>
    </row>
    <row r="8" spans="1:7" x14ac:dyDescent="0.3">
      <c r="A8" s="15" t="s">
        <v>64</v>
      </c>
      <c r="B8" s="15" t="s">
        <v>65</v>
      </c>
      <c r="C8" s="15" t="s">
        <v>66</v>
      </c>
      <c r="D8" s="15" t="s">
        <v>2</v>
      </c>
      <c r="E8" s="15" t="s">
        <v>67</v>
      </c>
      <c r="F8" s="15" t="s">
        <v>315</v>
      </c>
      <c r="G8" s="15" t="s">
        <v>316</v>
      </c>
    </row>
    <row r="10" spans="1:7" x14ac:dyDescent="0.3">
      <c r="A10" s="16" t="s">
        <v>73</v>
      </c>
    </row>
    <row r="11" spans="1:7" x14ac:dyDescent="0.3">
      <c r="A11" t="s">
        <v>148</v>
      </c>
      <c r="B11" t="s">
        <v>75</v>
      </c>
      <c r="C11" t="s">
        <v>149</v>
      </c>
      <c r="D11" s="23">
        <v>20.81</v>
      </c>
      <c r="E11" t="s">
        <v>149</v>
      </c>
      <c r="F11" s="28">
        <v>0</v>
      </c>
      <c r="G11" s="28">
        <v>0</v>
      </c>
    </row>
    <row r="12" spans="1:7" x14ac:dyDescent="0.3">
      <c r="A12" t="s">
        <v>133</v>
      </c>
      <c r="B12" t="s">
        <v>75</v>
      </c>
      <c r="C12" t="s">
        <v>134</v>
      </c>
      <c r="D12" s="23">
        <v>20.81</v>
      </c>
      <c r="E12" t="s">
        <v>134</v>
      </c>
      <c r="F12" s="28">
        <v>0</v>
      </c>
      <c r="G12" s="28">
        <v>0</v>
      </c>
    </row>
    <row r="13" spans="1:7" x14ac:dyDescent="0.3">
      <c r="A13" t="s">
        <v>193</v>
      </c>
      <c r="B13" t="s">
        <v>75</v>
      </c>
      <c r="C13" t="s">
        <v>194</v>
      </c>
      <c r="D13" s="23">
        <v>20.78</v>
      </c>
      <c r="E13" t="s">
        <v>194</v>
      </c>
      <c r="F13" s="28">
        <v>0</v>
      </c>
      <c r="G13" s="28">
        <v>0</v>
      </c>
    </row>
    <row r="14" spans="1:7" x14ac:dyDescent="0.3">
      <c r="A14" t="s">
        <v>92</v>
      </c>
      <c r="B14" t="s">
        <v>75</v>
      </c>
      <c r="C14" t="s">
        <v>93</v>
      </c>
      <c r="D14" s="23">
        <v>20.81</v>
      </c>
      <c r="E14" t="s">
        <v>93</v>
      </c>
      <c r="F14" s="28">
        <v>0</v>
      </c>
      <c r="G14" s="28">
        <v>0</v>
      </c>
    </row>
    <row r="15" spans="1:7" x14ac:dyDescent="0.3">
      <c r="A15" t="s">
        <v>119</v>
      </c>
      <c r="B15" t="s">
        <v>75</v>
      </c>
      <c r="C15" t="s">
        <v>120</v>
      </c>
      <c r="D15" s="23">
        <v>19.739999999999998</v>
      </c>
      <c r="E15" t="s">
        <v>120</v>
      </c>
      <c r="F15" s="28">
        <v>0</v>
      </c>
      <c r="G15" s="28">
        <v>0</v>
      </c>
    </row>
    <row r="16" spans="1:7" x14ac:dyDescent="0.3">
      <c r="A16" t="s">
        <v>80</v>
      </c>
      <c r="B16" t="s">
        <v>75</v>
      </c>
      <c r="C16" t="s">
        <v>81</v>
      </c>
      <c r="D16" s="23">
        <v>19.739999999999998</v>
      </c>
      <c r="E16" t="s">
        <v>317</v>
      </c>
      <c r="F16" s="28">
        <v>0</v>
      </c>
      <c r="G16" s="28">
        <v>0</v>
      </c>
    </row>
    <row r="17" spans="1:7" x14ac:dyDescent="0.3">
      <c r="A17" t="s">
        <v>267</v>
      </c>
      <c r="B17" t="s">
        <v>75</v>
      </c>
      <c r="C17" t="s">
        <v>268</v>
      </c>
      <c r="D17" s="23">
        <v>22.33</v>
      </c>
      <c r="E17" t="s">
        <v>268</v>
      </c>
      <c r="F17" s="28">
        <v>0</v>
      </c>
      <c r="G17" s="28">
        <v>0</v>
      </c>
    </row>
    <row r="18" spans="1:7" x14ac:dyDescent="0.3">
      <c r="A18" t="s">
        <v>246</v>
      </c>
      <c r="B18" t="s">
        <v>75</v>
      </c>
      <c r="C18" t="s">
        <v>247</v>
      </c>
      <c r="D18" s="23">
        <v>22.33</v>
      </c>
      <c r="E18" t="s">
        <v>247</v>
      </c>
      <c r="F18" s="28">
        <v>0</v>
      </c>
      <c r="G18" s="28">
        <v>0</v>
      </c>
    </row>
    <row r="19" spans="1:7" x14ac:dyDescent="0.3">
      <c r="A19" t="s">
        <v>191</v>
      </c>
      <c r="B19" t="s">
        <v>75</v>
      </c>
      <c r="C19" t="s">
        <v>192</v>
      </c>
      <c r="D19" s="23">
        <v>23.08</v>
      </c>
      <c r="E19" t="s">
        <v>192</v>
      </c>
      <c r="F19" s="28">
        <v>0</v>
      </c>
      <c r="G19" s="28">
        <v>0</v>
      </c>
    </row>
    <row r="20" spans="1:7" x14ac:dyDescent="0.3">
      <c r="A20" t="s">
        <v>162</v>
      </c>
      <c r="B20" t="s">
        <v>75</v>
      </c>
      <c r="C20" t="s">
        <v>163</v>
      </c>
      <c r="D20" s="23">
        <v>23.08</v>
      </c>
      <c r="E20" t="s">
        <v>163</v>
      </c>
      <c r="F20" s="28">
        <v>0</v>
      </c>
      <c r="G20" s="28">
        <v>0</v>
      </c>
    </row>
    <row r="21" spans="1:7" x14ac:dyDescent="0.3">
      <c r="A21" t="s">
        <v>126</v>
      </c>
      <c r="B21" t="s">
        <v>75</v>
      </c>
      <c r="C21" t="s">
        <v>127</v>
      </c>
      <c r="D21" s="23">
        <v>22.33</v>
      </c>
      <c r="E21" t="s">
        <v>127</v>
      </c>
      <c r="F21" s="28">
        <v>0</v>
      </c>
      <c r="G21" s="28">
        <v>0</v>
      </c>
    </row>
    <row r="22" spans="1:7" x14ac:dyDescent="0.3">
      <c r="A22" t="s">
        <v>135</v>
      </c>
      <c r="B22" t="s">
        <v>75</v>
      </c>
      <c r="C22" t="s">
        <v>136</v>
      </c>
      <c r="D22" s="23">
        <v>22.33</v>
      </c>
      <c r="E22" t="s">
        <v>136</v>
      </c>
      <c r="F22" s="28">
        <v>0</v>
      </c>
      <c r="G22" s="28">
        <v>0</v>
      </c>
    </row>
    <row r="23" spans="1:7" x14ac:dyDescent="0.3">
      <c r="A23" t="s">
        <v>74</v>
      </c>
      <c r="B23" t="s">
        <v>75</v>
      </c>
      <c r="C23" t="s">
        <v>76</v>
      </c>
      <c r="D23" s="23">
        <v>22.33</v>
      </c>
      <c r="E23" t="s">
        <v>318</v>
      </c>
      <c r="F23" s="28">
        <v>0</v>
      </c>
      <c r="G23" s="28">
        <v>0</v>
      </c>
    </row>
    <row r="24" spans="1:7" x14ac:dyDescent="0.3">
      <c r="A24" s="16" t="s">
        <v>99</v>
      </c>
    </row>
    <row r="25" spans="1:7" x14ac:dyDescent="0.3">
      <c r="A25" t="s">
        <v>100</v>
      </c>
      <c r="B25" t="s">
        <v>75</v>
      </c>
      <c r="C25" t="s">
        <v>101</v>
      </c>
      <c r="D25" s="23">
        <v>39.44</v>
      </c>
      <c r="E25" t="s">
        <v>319</v>
      </c>
      <c r="F25" s="28">
        <v>20.516602123952001</v>
      </c>
      <c r="G25" s="28">
        <v>321.74431471826</v>
      </c>
    </row>
    <row r="26" spans="1:7" x14ac:dyDescent="0.3">
      <c r="A26" s="16" t="s">
        <v>83</v>
      </c>
    </row>
    <row r="27" spans="1:7" x14ac:dyDescent="0.3">
      <c r="A27" t="s">
        <v>238</v>
      </c>
      <c r="B27" t="s">
        <v>239</v>
      </c>
      <c r="C27" t="s">
        <v>240</v>
      </c>
      <c r="D27" s="23">
        <v>1.97</v>
      </c>
      <c r="E27" t="s">
        <v>240</v>
      </c>
      <c r="F27" s="28">
        <v>0.25150620000000001</v>
      </c>
      <c r="G27" s="28">
        <v>5.0347237280500003</v>
      </c>
    </row>
    <row r="28" spans="1:7" x14ac:dyDescent="0.3">
      <c r="A28" t="s">
        <v>236</v>
      </c>
      <c r="B28" t="s">
        <v>138</v>
      </c>
      <c r="C28" t="s">
        <v>237</v>
      </c>
      <c r="D28" s="23">
        <v>0.16</v>
      </c>
      <c r="E28" t="s">
        <v>320</v>
      </c>
      <c r="F28" s="28">
        <v>2.3290207694106001E-3</v>
      </c>
      <c r="G28" s="28">
        <v>3.6869163105995001E-2</v>
      </c>
    </row>
    <row r="29" spans="1:7" x14ac:dyDescent="0.3">
      <c r="A29" t="s">
        <v>234</v>
      </c>
      <c r="B29" t="s">
        <v>138</v>
      </c>
      <c r="C29" t="s">
        <v>235</v>
      </c>
      <c r="D29" s="23">
        <v>0.16</v>
      </c>
      <c r="E29" t="s">
        <v>321</v>
      </c>
      <c r="F29" s="28">
        <v>2.3290207694106001E-3</v>
      </c>
      <c r="G29" s="28">
        <v>3.6869163105995001E-2</v>
      </c>
    </row>
    <row r="30" spans="1:7" x14ac:dyDescent="0.3">
      <c r="A30" t="s">
        <v>248</v>
      </c>
      <c r="B30" t="s">
        <v>12</v>
      </c>
      <c r="C30" t="s">
        <v>249</v>
      </c>
      <c r="D30" s="23">
        <v>0.2</v>
      </c>
      <c r="E30" t="s">
        <v>322</v>
      </c>
      <c r="F30" s="28">
        <v>4.3054485361156997E-2</v>
      </c>
      <c r="G30" s="28">
        <v>0.45950533684353001</v>
      </c>
    </row>
    <row r="31" spans="1:7" x14ac:dyDescent="0.3">
      <c r="A31" t="s">
        <v>290</v>
      </c>
      <c r="B31" t="s">
        <v>15</v>
      </c>
      <c r="C31" t="s">
        <v>291</v>
      </c>
      <c r="D31" s="23">
        <v>3.7</v>
      </c>
      <c r="E31" t="s">
        <v>323</v>
      </c>
      <c r="F31" s="28">
        <v>3.6920777693857998</v>
      </c>
      <c r="G31" s="28">
        <v>38.838073197581998</v>
      </c>
    </row>
    <row r="32" spans="1:7" x14ac:dyDescent="0.3">
      <c r="A32" t="s">
        <v>150</v>
      </c>
      <c r="B32" t="s">
        <v>12</v>
      </c>
      <c r="C32" t="s">
        <v>151</v>
      </c>
      <c r="D32" s="23">
        <v>8.17</v>
      </c>
      <c r="E32" t="s">
        <v>324</v>
      </c>
      <c r="F32" s="28">
        <v>0.28075359277575002</v>
      </c>
      <c r="G32" s="28">
        <v>5.4692014285643999</v>
      </c>
    </row>
    <row r="33" spans="1:7" x14ac:dyDescent="0.3">
      <c r="A33" t="s">
        <v>112</v>
      </c>
      <c r="B33" t="s">
        <v>12</v>
      </c>
      <c r="C33" t="s">
        <v>113</v>
      </c>
      <c r="D33" s="23">
        <v>1.21</v>
      </c>
      <c r="E33" t="s">
        <v>325</v>
      </c>
      <c r="F33" s="28">
        <v>0.1592686161005</v>
      </c>
      <c r="G33" s="28">
        <v>1.699817765233</v>
      </c>
    </row>
    <row r="34" spans="1:7" x14ac:dyDescent="0.3">
      <c r="A34" t="s">
        <v>294</v>
      </c>
      <c r="B34" t="s">
        <v>15</v>
      </c>
      <c r="C34" t="s">
        <v>295</v>
      </c>
      <c r="D34" s="23">
        <v>38.51</v>
      </c>
      <c r="E34" t="s">
        <v>326</v>
      </c>
      <c r="F34" s="28">
        <v>28.539115500000001</v>
      </c>
      <c r="G34" s="28">
        <v>374.42468825993001</v>
      </c>
    </row>
    <row r="35" spans="1:7" x14ac:dyDescent="0.3">
      <c r="A35" t="s">
        <v>277</v>
      </c>
      <c r="B35" t="s">
        <v>15</v>
      </c>
      <c r="C35" t="s">
        <v>278</v>
      </c>
      <c r="D35" s="23">
        <v>12.92</v>
      </c>
      <c r="E35" t="s">
        <v>327</v>
      </c>
      <c r="F35" s="28">
        <v>24.756329082665001</v>
      </c>
      <c r="G35" s="28">
        <v>264.21556868503001</v>
      </c>
    </row>
    <row r="36" spans="1:7" x14ac:dyDescent="0.3">
      <c r="A36" t="s">
        <v>328</v>
      </c>
      <c r="B36" t="s">
        <v>15</v>
      </c>
      <c r="C36" t="s">
        <v>329</v>
      </c>
      <c r="D36" s="23">
        <v>8.36</v>
      </c>
      <c r="E36" t="s">
        <v>330</v>
      </c>
      <c r="F36" s="28">
        <v>13.992707742376</v>
      </c>
      <c r="G36" s="28">
        <v>149.33923447415</v>
      </c>
    </row>
    <row r="37" spans="1:7" x14ac:dyDescent="0.3">
      <c r="A37" t="s">
        <v>253</v>
      </c>
      <c r="B37" t="s">
        <v>20</v>
      </c>
      <c r="C37" t="s">
        <v>254</v>
      </c>
      <c r="D37" s="23">
        <v>6.56</v>
      </c>
      <c r="E37" t="s">
        <v>331</v>
      </c>
      <c r="F37" s="28">
        <v>11.829219852977999</v>
      </c>
      <c r="G37" s="28">
        <v>126.24909129776</v>
      </c>
    </row>
    <row r="38" spans="1:7" x14ac:dyDescent="0.3">
      <c r="A38" t="s">
        <v>110</v>
      </c>
      <c r="B38" t="s">
        <v>20</v>
      </c>
      <c r="C38" t="s">
        <v>111</v>
      </c>
      <c r="D38" s="23">
        <v>0.22</v>
      </c>
      <c r="E38" t="s">
        <v>332</v>
      </c>
      <c r="F38" s="28">
        <v>0.43054485361157002</v>
      </c>
      <c r="G38" s="28">
        <v>4.5950533684353001</v>
      </c>
    </row>
    <row r="39" spans="1:7" x14ac:dyDescent="0.3">
      <c r="A39" t="s">
        <v>173</v>
      </c>
      <c r="B39" t="s">
        <v>12</v>
      </c>
      <c r="C39" t="s">
        <v>174</v>
      </c>
      <c r="D39" s="23">
        <v>62.07</v>
      </c>
      <c r="E39" t="s">
        <v>172</v>
      </c>
      <c r="F39" s="28">
        <v>2.2775482730887999</v>
      </c>
      <c r="G39" s="28">
        <v>27.143535470328999</v>
      </c>
    </row>
    <row r="40" spans="1:7" x14ac:dyDescent="0.3">
      <c r="A40" t="s">
        <v>152</v>
      </c>
      <c r="B40" t="s">
        <v>12</v>
      </c>
      <c r="C40" t="s">
        <v>153</v>
      </c>
      <c r="D40" s="23">
        <v>12.03</v>
      </c>
      <c r="E40" t="s">
        <v>333</v>
      </c>
      <c r="F40" s="28">
        <v>0.85548660932063003</v>
      </c>
      <c r="G40" s="28">
        <v>11.191779746111999</v>
      </c>
    </row>
    <row r="41" spans="1:7" x14ac:dyDescent="0.3">
      <c r="A41" t="s">
        <v>164</v>
      </c>
      <c r="B41" t="s">
        <v>20</v>
      </c>
      <c r="C41" t="s">
        <v>165</v>
      </c>
      <c r="D41" s="23">
        <v>4.92</v>
      </c>
      <c r="E41" t="s">
        <v>334</v>
      </c>
      <c r="F41" s="28">
        <v>1.5921942973337</v>
      </c>
      <c r="G41" s="28">
        <v>18.975572503111</v>
      </c>
    </row>
    <row r="42" spans="1:7" x14ac:dyDescent="0.3">
      <c r="A42" t="s">
        <v>169</v>
      </c>
      <c r="B42" t="s">
        <v>12</v>
      </c>
      <c r="C42" t="s">
        <v>167</v>
      </c>
      <c r="D42" s="23">
        <v>371.9</v>
      </c>
      <c r="E42" t="s">
        <v>168</v>
      </c>
      <c r="F42" s="28">
        <v>16.960097964812999</v>
      </c>
      <c r="G42" s="28">
        <v>212.26907010978999</v>
      </c>
    </row>
    <row r="43" spans="1:7" x14ac:dyDescent="0.3">
      <c r="A43" t="s">
        <v>157</v>
      </c>
      <c r="B43" t="s">
        <v>12</v>
      </c>
      <c r="C43" t="s">
        <v>158</v>
      </c>
      <c r="D43" s="23">
        <v>19.38</v>
      </c>
      <c r="E43" t="s">
        <v>156</v>
      </c>
      <c r="F43" s="28">
        <v>0.14626456799653001</v>
      </c>
      <c r="G43" s="28">
        <v>1.7431628283698</v>
      </c>
    </row>
    <row r="44" spans="1:7" x14ac:dyDescent="0.3">
      <c r="A44" t="s">
        <v>84</v>
      </c>
      <c r="B44" t="s">
        <v>12</v>
      </c>
      <c r="C44" t="s">
        <v>85</v>
      </c>
      <c r="D44" s="23">
        <v>622</v>
      </c>
      <c r="E44" t="s">
        <v>335</v>
      </c>
      <c r="F44" s="28">
        <v>-9999999999</v>
      </c>
      <c r="G44" s="28">
        <v>-9999999999</v>
      </c>
    </row>
    <row r="45" spans="1:7" x14ac:dyDescent="0.3">
      <c r="A45" t="s">
        <v>261</v>
      </c>
      <c r="B45" t="s">
        <v>12</v>
      </c>
      <c r="C45" t="s">
        <v>262</v>
      </c>
      <c r="D45" s="23">
        <v>3.33</v>
      </c>
      <c r="E45" t="s">
        <v>336</v>
      </c>
      <c r="F45" s="28">
        <v>-9999999999</v>
      </c>
      <c r="G45" s="28">
        <v>-9999999999</v>
      </c>
    </row>
    <row r="46" spans="1:7" x14ac:dyDescent="0.3">
      <c r="A46" t="s">
        <v>259</v>
      </c>
      <c r="B46" t="s">
        <v>12</v>
      </c>
      <c r="C46" t="s">
        <v>260</v>
      </c>
      <c r="D46" s="23">
        <v>19.78</v>
      </c>
      <c r="E46" t="s">
        <v>337</v>
      </c>
      <c r="F46" s="28">
        <v>-9999999999</v>
      </c>
      <c r="G46" s="28">
        <v>-9999999999</v>
      </c>
    </row>
    <row r="47" spans="1:7" x14ac:dyDescent="0.3">
      <c r="A47" t="s">
        <v>108</v>
      </c>
      <c r="B47" t="s">
        <v>15</v>
      </c>
      <c r="C47" t="s">
        <v>109</v>
      </c>
      <c r="D47" s="23">
        <v>0.19</v>
      </c>
      <c r="E47" t="s">
        <v>338</v>
      </c>
      <c r="F47" s="28">
        <v>14.499078479550001</v>
      </c>
      <c r="G47" s="28">
        <v>238.54594702851</v>
      </c>
    </row>
    <row r="48" spans="1:7" x14ac:dyDescent="0.3">
      <c r="A48" t="s">
        <v>271</v>
      </c>
      <c r="B48" t="s">
        <v>20</v>
      </c>
      <c r="C48" t="s">
        <v>272</v>
      </c>
      <c r="D48" s="23">
        <v>4800</v>
      </c>
      <c r="E48" t="s">
        <v>339</v>
      </c>
      <c r="F48" s="28">
        <v>3.4813586439209998</v>
      </c>
      <c r="G48" s="28">
        <v>33.264571398294002</v>
      </c>
    </row>
    <row r="49" spans="1:7" x14ac:dyDescent="0.3">
      <c r="A49" t="s">
        <v>292</v>
      </c>
      <c r="B49" t="s">
        <v>15</v>
      </c>
      <c r="C49" t="s">
        <v>293</v>
      </c>
      <c r="D49" s="23">
        <v>19.02</v>
      </c>
      <c r="E49" t="s">
        <v>340</v>
      </c>
      <c r="F49" s="28">
        <v>19.534653733727001</v>
      </c>
      <c r="G49" s="28">
        <v>281.07079502172002</v>
      </c>
    </row>
    <row r="50" spans="1:7" x14ac:dyDescent="0.3">
      <c r="A50" t="s">
        <v>128</v>
      </c>
      <c r="B50" t="s">
        <v>12</v>
      </c>
      <c r="C50" t="s">
        <v>129</v>
      </c>
      <c r="D50" s="23">
        <v>15.85</v>
      </c>
      <c r="E50" t="s">
        <v>341</v>
      </c>
      <c r="F50" s="28">
        <v>-9999999999</v>
      </c>
      <c r="G50" s="28">
        <v>-9999999999</v>
      </c>
    </row>
    <row r="51" spans="1:7" x14ac:dyDescent="0.3">
      <c r="A51" t="s">
        <v>275</v>
      </c>
      <c r="B51" t="s">
        <v>15</v>
      </c>
      <c r="C51" t="s">
        <v>276</v>
      </c>
      <c r="D51" s="23">
        <v>10.210000000000001</v>
      </c>
      <c r="E51" t="s">
        <v>342</v>
      </c>
      <c r="F51" s="28">
        <v>1.8332243678883999</v>
      </c>
      <c r="G51" s="28">
        <v>158.33624765885</v>
      </c>
    </row>
    <row r="52" spans="1:7" x14ac:dyDescent="0.3">
      <c r="A52" t="s">
        <v>286</v>
      </c>
      <c r="B52" t="s">
        <v>15</v>
      </c>
      <c r="C52" t="s">
        <v>287</v>
      </c>
      <c r="D52" s="23">
        <v>18</v>
      </c>
      <c r="E52" t="s">
        <v>343</v>
      </c>
      <c r="F52" s="28">
        <v>-9999999999</v>
      </c>
      <c r="G52" s="28">
        <v>-9999999999</v>
      </c>
    </row>
    <row r="53" spans="1:7" x14ac:dyDescent="0.3">
      <c r="A53" t="s">
        <v>279</v>
      </c>
      <c r="B53" t="s">
        <v>15</v>
      </c>
      <c r="C53" t="s">
        <v>280</v>
      </c>
      <c r="D53" s="23">
        <v>9.8800000000000008</v>
      </c>
      <c r="E53" t="s">
        <v>344</v>
      </c>
      <c r="F53" s="28">
        <v>6.6285043253253004</v>
      </c>
      <c r="G53" s="28">
        <v>89.197339096969003</v>
      </c>
    </row>
    <row r="54" spans="1:7" x14ac:dyDescent="0.3">
      <c r="A54" t="s">
        <v>281</v>
      </c>
      <c r="B54" t="s">
        <v>12</v>
      </c>
      <c r="C54" t="s">
        <v>282</v>
      </c>
      <c r="D54" s="23">
        <v>0.39</v>
      </c>
      <c r="E54" t="s">
        <v>345</v>
      </c>
      <c r="F54" s="28">
        <v>3.1018171198034999E-2</v>
      </c>
      <c r="G54" s="28">
        <v>0.51032615858751995</v>
      </c>
    </row>
    <row r="55" spans="1:7" x14ac:dyDescent="0.3">
      <c r="A55" t="s">
        <v>250</v>
      </c>
      <c r="B55" t="s">
        <v>251</v>
      </c>
      <c r="C55" t="s">
        <v>252</v>
      </c>
      <c r="D55" s="23">
        <v>24.75</v>
      </c>
      <c r="E55" t="s">
        <v>346</v>
      </c>
      <c r="F55" s="28">
        <v>3.0428294217695999</v>
      </c>
      <c r="G55" s="28">
        <v>56.718412364778999</v>
      </c>
    </row>
    <row r="56" spans="1:7" x14ac:dyDescent="0.3">
      <c r="A56" t="s">
        <v>283</v>
      </c>
      <c r="B56" t="s">
        <v>138</v>
      </c>
      <c r="C56" t="s">
        <v>284</v>
      </c>
      <c r="D56" s="23">
        <v>1.0900000000000001</v>
      </c>
      <c r="E56" t="s">
        <v>284</v>
      </c>
      <c r="F56" s="28">
        <v>0.17157321653775001</v>
      </c>
      <c r="G56" s="28">
        <v>26.137515149028001</v>
      </c>
    </row>
    <row r="57" spans="1:7" x14ac:dyDescent="0.3">
      <c r="A57" t="s">
        <v>137</v>
      </c>
      <c r="B57" t="s">
        <v>138</v>
      </c>
      <c r="C57" t="s">
        <v>139</v>
      </c>
      <c r="D57" s="23">
        <v>7.11</v>
      </c>
      <c r="E57" t="s">
        <v>347</v>
      </c>
      <c r="F57" s="28">
        <v>3.9546571045988999</v>
      </c>
      <c r="G57" s="28">
        <v>67.281400713592006</v>
      </c>
    </row>
    <row r="58" spans="1:7" x14ac:dyDescent="0.3">
      <c r="A58" t="s">
        <v>140</v>
      </c>
      <c r="B58" t="s">
        <v>138</v>
      </c>
      <c r="C58" t="s">
        <v>141</v>
      </c>
      <c r="D58" s="23">
        <v>8.6199999999999992</v>
      </c>
      <c r="E58" t="s">
        <v>348</v>
      </c>
      <c r="F58" s="28">
        <v>3.9546571045988999</v>
      </c>
      <c r="G58" s="28">
        <v>67.281400713592006</v>
      </c>
    </row>
    <row r="59" spans="1:7" x14ac:dyDescent="0.3">
      <c r="A59" t="s">
        <v>302</v>
      </c>
      <c r="B59" t="s">
        <v>15</v>
      </c>
      <c r="C59" t="s">
        <v>303</v>
      </c>
      <c r="D59" s="23">
        <v>50</v>
      </c>
      <c r="E59" t="s">
        <v>349</v>
      </c>
      <c r="F59" s="28">
        <v>46.272118292854003</v>
      </c>
      <c r="G59" s="28">
        <v>661.69504240324</v>
      </c>
    </row>
    <row r="60" spans="1:7" x14ac:dyDescent="0.3">
      <c r="A60" t="s">
        <v>178</v>
      </c>
      <c r="B60" t="s">
        <v>20</v>
      </c>
      <c r="C60" t="s">
        <v>179</v>
      </c>
      <c r="D60" s="23">
        <v>0.61</v>
      </c>
      <c r="E60" t="s">
        <v>350</v>
      </c>
      <c r="F60" s="28">
        <v>0.2110665626879</v>
      </c>
      <c r="G60" s="28">
        <v>8.0341347388520994</v>
      </c>
    </row>
    <row r="61" spans="1:7" x14ac:dyDescent="0.3">
      <c r="A61" t="s">
        <v>180</v>
      </c>
      <c r="B61" t="s">
        <v>12</v>
      </c>
      <c r="C61" t="s">
        <v>181</v>
      </c>
      <c r="D61" s="23">
        <v>2.81</v>
      </c>
      <c r="E61" t="s">
        <v>351</v>
      </c>
      <c r="F61" s="28">
        <v>0.16454964599999999</v>
      </c>
      <c r="G61" s="28">
        <v>6.2634934229218997</v>
      </c>
    </row>
    <row r="62" spans="1:7" x14ac:dyDescent="0.3">
      <c r="A62" t="s">
        <v>182</v>
      </c>
      <c r="B62" t="s">
        <v>12</v>
      </c>
      <c r="C62" t="s">
        <v>183</v>
      </c>
      <c r="D62" s="23">
        <v>0.02</v>
      </c>
      <c r="E62" t="s">
        <v>352</v>
      </c>
      <c r="F62" s="28">
        <v>1.3142730391053001E-3</v>
      </c>
      <c r="G62" s="28">
        <v>4.4718153917157E-2</v>
      </c>
    </row>
    <row r="63" spans="1:7" x14ac:dyDescent="0.3">
      <c r="A63" t="s">
        <v>195</v>
      </c>
      <c r="B63" t="s">
        <v>12</v>
      </c>
      <c r="C63" t="s">
        <v>196</v>
      </c>
      <c r="D63" s="23">
        <v>1.95</v>
      </c>
      <c r="E63" t="s">
        <v>353</v>
      </c>
      <c r="F63" s="28">
        <v>0.81511442099999998</v>
      </c>
      <c r="G63" s="28">
        <v>17.469531144933001</v>
      </c>
    </row>
    <row r="64" spans="1:7" x14ac:dyDescent="0.3">
      <c r="A64" t="s">
        <v>200</v>
      </c>
      <c r="B64" t="s">
        <v>20</v>
      </c>
      <c r="C64" t="s">
        <v>201</v>
      </c>
      <c r="D64" s="23">
        <v>0.21</v>
      </c>
      <c r="E64" t="s">
        <v>354</v>
      </c>
      <c r="F64" s="28">
        <v>0.20728941119568001</v>
      </c>
      <c r="G64" s="28">
        <v>5.9539091721846003</v>
      </c>
    </row>
    <row r="65" spans="1:7" x14ac:dyDescent="0.3">
      <c r="A65" t="s">
        <v>205</v>
      </c>
      <c r="B65" t="s">
        <v>20</v>
      </c>
      <c r="C65" t="s">
        <v>206</v>
      </c>
      <c r="D65" s="23">
        <v>0.34</v>
      </c>
      <c r="E65" t="s">
        <v>355</v>
      </c>
      <c r="F65" s="28">
        <v>3.2307666726069002E-2</v>
      </c>
      <c r="G65" s="28">
        <v>0.79829890507838996</v>
      </c>
    </row>
    <row r="66" spans="1:7" x14ac:dyDescent="0.3">
      <c r="A66" t="s">
        <v>210</v>
      </c>
      <c r="B66" t="s">
        <v>12</v>
      </c>
      <c r="C66" t="s">
        <v>211</v>
      </c>
      <c r="D66" s="23">
        <v>1.62</v>
      </c>
      <c r="E66" t="s">
        <v>356</v>
      </c>
      <c r="F66" s="28">
        <v>0.161625992</v>
      </c>
      <c r="G66" s="28">
        <v>3.8518587888340998</v>
      </c>
    </row>
    <row r="67" spans="1:7" x14ac:dyDescent="0.3">
      <c r="A67" t="s">
        <v>215</v>
      </c>
      <c r="B67" t="s">
        <v>12</v>
      </c>
      <c r="C67" t="s">
        <v>216</v>
      </c>
      <c r="D67" s="23">
        <v>5.25</v>
      </c>
      <c r="E67" t="s">
        <v>357</v>
      </c>
      <c r="F67" s="28">
        <v>5.7615298680578998E-2</v>
      </c>
      <c r="G67" s="28">
        <v>1.3029704504676001</v>
      </c>
    </row>
    <row r="68" spans="1:7" x14ac:dyDescent="0.3">
      <c r="A68" t="s">
        <v>307</v>
      </c>
      <c r="B68" t="s">
        <v>12</v>
      </c>
      <c r="C68" t="s">
        <v>308</v>
      </c>
      <c r="D68" s="23">
        <v>338.96</v>
      </c>
      <c r="E68" t="s">
        <v>306</v>
      </c>
      <c r="F68" s="28">
        <v>-9999999999</v>
      </c>
      <c r="G68" s="28">
        <v>-9999999999</v>
      </c>
    </row>
    <row r="69" spans="1:7" x14ac:dyDescent="0.3">
      <c r="A69" t="s">
        <v>223</v>
      </c>
      <c r="B69" t="s">
        <v>12</v>
      </c>
      <c r="C69" t="s">
        <v>221</v>
      </c>
      <c r="D69" s="23">
        <v>350</v>
      </c>
      <c r="E69" t="s">
        <v>358</v>
      </c>
      <c r="F69" s="28">
        <v>3.6596312556983999</v>
      </c>
      <c r="G69" s="28">
        <v>39.057953631700002</v>
      </c>
    </row>
    <row r="70" spans="1:7" x14ac:dyDescent="0.3">
      <c r="A70" t="s">
        <v>224</v>
      </c>
      <c r="B70" t="s">
        <v>12</v>
      </c>
      <c r="C70" t="s">
        <v>225</v>
      </c>
      <c r="D70" s="23">
        <v>1.34</v>
      </c>
      <c r="E70" t="s">
        <v>359</v>
      </c>
      <c r="F70" s="28">
        <v>4.3054485361156997E-2</v>
      </c>
      <c r="G70" s="28">
        <v>0.45950533684353001</v>
      </c>
    </row>
    <row r="71" spans="1:7" x14ac:dyDescent="0.3">
      <c r="A71" t="s">
        <v>313</v>
      </c>
      <c r="B71" t="s">
        <v>12</v>
      </c>
      <c r="C71" t="s">
        <v>314</v>
      </c>
      <c r="D71" s="23">
        <v>995.98</v>
      </c>
      <c r="E71" t="s">
        <v>360</v>
      </c>
      <c r="F71" s="28">
        <v>64.818337866028003</v>
      </c>
      <c r="G71" s="28">
        <v>691.73613951933999</v>
      </c>
    </row>
    <row r="72" spans="1:7" x14ac:dyDescent="0.3">
      <c r="A72" t="s">
        <v>229</v>
      </c>
      <c r="B72" t="s">
        <v>12</v>
      </c>
      <c r="C72" t="s">
        <v>230</v>
      </c>
      <c r="D72" s="23">
        <v>10</v>
      </c>
      <c r="E72" t="s">
        <v>228</v>
      </c>
      <c r="F72" s="28">
        <v>12.536962971131</v>
      </c>
      <c r="G72" s="28">
        <v>149.41395671741</v>
      </c>
    </row>
    <row r="73" spans="1:7" x14ac:dyDescent="0.3">
      <c r="A73" t="s">
        <v>94</v>
      </c>
      <c r="B73" t="s">
        <v>12</v>
      </c>
      <c r="C73" t="s">
        <v>90</v>
      </c>
      <c r="D73" s="23">
        <v>225.43</v>
      </c>
      <c r="E73" t="s">
        <v>91</v>
      </c>
      <c r="F73" s="28">
        <v>-9999999999</v>
      </c>
      <c r="G73" s="28">
        <v>-9999999999</v>
      </c>
    </row>
    <row r="74" spans="1:7" x14ac:dyDescent="0.3">
      <c r="A74" s="16" t="s">
        <v>184</v>
      </c>
    </row>
    <row r="75" spans="1:7" x14ac:dyDescent="0.3">
      <c r="A75" t="s">
        <v>185</v>
      </c>
      <c r="B75" t="s">
        <v>20</v>
      </c>
      <c r="C75" t="s">
        <v>186</v>
      </c>
      <c r="D75" s="23">
        <v>0</v>
      </c>
      <c r="E75" t="s">
        <v>361</v>
      </c>
      <c r="F75" s="28">
        <v>-9999999999</v>
      </c>
      <c r="G75" s="28">
        <v>-9999999999</v>
      </c>
    </row>
  </sheetData>
  <mergeCells count="5">
    <mergeCell ref="A1:D1"/>
    <mergeCell ref="A2:D2"/>
    <mergeCell ref="A3:D3"/>
    <mergeCell ref="A4:D4"/>
    <mergeCell ref="A6:D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ABA56-C673-44D6-BE48-24B45C1591BB}">
  <dimension ref="C1:H6"/>
  <sheetViews>
    <sheetView workbookViewId="0">
      <selection activeCell="H13" sqref="H13"/>
    </sheetView>
  </sheetViews>
  <sheetFormatPr baseColWidth="10" defaultColWidth="8.88671875" defaultRowHeight="14.4" x14ac:dyDescent="0.3"/>
  <cols>
    <col min="1" max="1" width="25.6640625" customWidth="1"/>
    <col min="2" max="2" width="3.44140625" customWidth="1"/>
    <col min="3" max="7" width="13.6640625" customWidth="1"/>
    <col min="8" max="8" width="25.6640625" customWidth="1"/>
  </cols>
  <sheetData>
    <row r="1" spans="3:8" x14ac:dyDescent="0.3">
      <c r="E1" s="29" t="s">
        <v>0</v>
      </c>
      <c r="F1" s="29" t="s">
        <v>0</v>
      </c>
      <c r="G1" s="29" t="s">
        <v>0</v>
      </c>
      <c r="H1" s="29" t="s">
        <v>0</v>
      </c>
    </row>
    <row r="2" spans="3:8" x14ac:dyDescent="0.3">
      <c r="E2" s="29"/>
      <c r="F2" s="29"/>
      <c r="G2" s="29"/>
      <c r="H2" s="29"/>
    </row>
    <row r="3" spans="3:8" x14ac:dyDescent="0.3">
      <c r="E3" s="29"/>
      <c r="F3" s="29"/>
      <c r="G3" s="29"/>
      <c r="H3" s="29"/>
    </row>
    <row r="4" spans="3:8" x14ac:dyDescent="0.3">
      <c r="E4" s="29"/>
      <c r="F4" s="29"/>
      <c r="G4" s="29"/>
      <c r="H4" s="29"/>
    </row>
    <row r="6" spans="3:8" ht="18" x14ac:dyDescent="0.35">
      <c r="C6" s="35" t="s">
        <v>362</v>
      </c>
      <c r="D6" s="35" t="s">
        <v>362</v>
      </c>
      <c r="E6" s="35" t="s">
        <v>362</v>
      </c>
      <c r="F6" s="35" t="s">
        <v>362</v>
      </c>
      <c r="G6" s="35" t="s">
        <v>362</v>
      </c>
    </row>
  </sheetData>
  <mergeCells count="5">
    <mergeCell ref="E1:H1"/>
    <mergeCell ref="E2:H2"/>
    <mergeCell ref="E3:H3"/>
    <mergeCell ref="E4:H4"/>
    <mergeCell ref="C6: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B636F85C7EA41807933048BAE39D8" ma:contentTypeVersion="9" ma:contentTypeDescription="Crear nuevo documento." ma:contentTypeScope="" ma:versionID="bf0507c5af935746d8f3dc5a2acb60b5">
  <xsd:schema xmlns:xsd="http://www.w3.org/2001/XMLSchema" xmlns:xs="http://www.w3.org/2001/XMLSchema" xmlns:p="http://schemas.microsoft.com/office/2006/metadata/properties" xmlns:ns2="1731abab-98e3-4ff7-8053-7cc113af5c16" xmlns:ns3="befeb666-ac42-4201-b59f-caa194af8795" targetNamespace="http://schemas.microsoft.com/office/2006/metadata/properties" ma:root="true" ma:fieldsID="8dafb8fe0a75f2a1da7ed0468227b964" ns2:_="" ns3:_="">
    <xsd:import namespace="1731abab-98e3-4ff7-8053-7cc113af5c16"/>
    <xsd:import namespace="befeb666-ac42-4201-b59f-caa194af87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1abab-98e3-4ff7-8053-7cc113af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eb666-ac42-4201-b59f-caa194af87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5BEF99-DCFD-4BA9-A8E1-0DD5E0BCA6F4}"/>
</file>

<file path=customXml/itemProps2.xml><?xml version="1.0" encoding="utf-8"?>
<ds:datastoreItem xmlns:ds="http://schemas.openxmlformats.org/officeDocument/2006/customXml" ds:itemID="{0BF1F484-48B9-48D1-A98C-4EA55FEF37E9}"/>
</file>

<file path=customXml/itemProps3.xml><?xml version="1.0" encoding="utf-8"?>
<ds:datastoreItem xmlns:ds="http://schemas.openxmlformats.org/officeDocument/2006/customXml" ds:itemID="{98A29D5D-F5F5-4E4F-A756-B9B80B3C09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Rincon Carazo</dc:creator>
  <cp:lastModifiedBy>RINCON CARAZO Carlos</cp:lastModifiedBy>
  <dcterms:created xsi:type="dcterms:W3CDTF">2015-06-05T18:19:34Z</dcterms:created>
  <dcterms:modified xsi:type="dcterms:W3CDTF">2025-07-07T12:27:44Z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0x010100CDAB636F85C7EA41807933048BAE39D8</vt:lpwstr>
  </property>
</Properties>
</file>