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608"/>
  <workbookPr/>
  <mc:AlternateContent xmlns:mc="http://schemas.openxmlformats.org/markup-compatibility/2006">
    <mc:Choice Requires="x15">
      <x15ac:absPath xmlns:x15ac="http://schemas.microsoft.com/office/spreadsheetml/2010/11/ac" url="/Users/idoiagarciadecortazar/Chispum team Dropbox/idoia garcia de cortazar/Concurso Bellvitge 2025/AAAA_ DOCUMENTACION A ENTREGAR_SOBRES_IDOIA/SOBRE 3/"/>
    </mc:Choice>
  </mc:AlternateContent>
  <xr:revisionPtr revIDLastSave="0" documentId="13_ncr:1_{343107C4-9221-C842-9C1C-BAD25BC45401}" xr6:coauthVersionLast="47" xr6:coauthVersionMax="47" xr10:uidLastSave="{00000000-0000-0000-0000-000000000000}"/>
  <bookViews>
    <workbookView xWindow="7260" yWindow="740" windowWidth="28860" windowHeight="16860" xr2:uid="{00000000-000D-0000-FFFF-FFFF00000000}"/>
  </bookViews>
  <sheets>
    <sheet name="Oferta economica" sheetId="1" r:id="rId1"/>
  </sheets>
  <definedNames>
    <definedName name="_xlnm.Print_Area" localSheetId="0">'Oferta economica'!$C$1:$I$79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77" i="1" l="1"/>
  <c r="I74" i="1"/>
  <c r="I73" i="1"/>
  <c r="I72" i="1"/>
  <c r="I71" i="1"/>
  <c r="I70" i="1"/>
  <c r="I69" i="1"/>
  <c r="I68" i="1"/>
  <c r="I67" i="1"/>
  <c r="I66" i="1"/>
  <c r="I65" i="1"/>
  <c r="I64" i="1"/>
  <c r="I63" i="1"/>
  <c r="I62" i="1"/>
  <c r="I61" i="1"/>
  <c r="I60" i="1"/>
  <c r="G49" i="1"/>
  <c r="H49" i="1" s="1"/>
  <c r="F49" i="1"/>
  <c r="E49" i="1"/>
  <c r="G43" i="1"/>
  <c r="H43" i="1" s="1"/>
  <c r="F43" i="1"/>
  <c r="E43" i="1"/>
  <c r="G37" i="1"/>
  <c r="H37" i="1" s="1"/>
  <c r="F37" i="1"/>
  <c r="E37" i="1"/>
  <c r="G31" i="1"/>
  <c r="H31" i="1" s="1"/>
  <c r="F31" i="1"/>
  <c r="E31" i="1"/>
  <c r="G25" i="1"/>
  <c r="H25" i="1" s="1"/>
  <c r="F25" i="1"/>
  <c r="E25" i="1"/>
  <c r="G19" i="1"/>
  <c r="H19" i="1" s="1"/>
  <c r="F19" i="1"/>
  <c r="E19" i="1"/>
  <c r="G13" i="1"/>
  <c r="H13" i="1" s="1"/>
  <c r="F13" i="1"/>
  <c r="E13" i="1"/>
  <c r="F55" i="1" l="1"/>
  <c r="I75" i="1"/>
  <c r="H55" i="1"/>
  <c r="G8" i="1" l="1"/>
  <c r="G9" i="1" s="1"/>
</calcChain>
</file>

<file path=xl/sharedStrings.xml><?xml version="1.0" encoding="utf-8"?>
<sst xmlns="http://schemas.openxmlformats.org/spreadsheetml/2006/main" count="112" uniqueCount="77">
  <si>
    <t>import total oferta S/IVA</t>
  </si>
  <si>
    <t>import total oferta A/IVA</t>
  </si>
  <si>
    <t xml:space="preserve">HUMANITZACIÓ </t>
  </si>
  <si>
    <t>TIPUS DE TREBALLS/PIEZAS</t>
  </si>
  <si>
    <t>Núm.
Unitats</t>
  </si>
  <si>
    <t>Preu unitari màxim
(sense IVA)</t>
  </si>
  <si>
    <t>Preu total màxim 
(sense IVA)</t>
  </si>
  <si>
    <t>Preu unitari ofert
(sense IVA)</t>
  </si>
  <si>
    <t>Preu total ofert
(sense IVA)</t>
  </si>
  <si>
    <t>SALA 10 m2</t>
  </si>
  <si>
    <t>Disseny i il·lustració</t>
  </si>
  <si>
    <t>Preprooduccion</t>
  </si>
  <si>
    <t>Renders y planimetría</t>
  </si>
  <si>
    <t>Producció en vinil i tractament anti vandàlic</t>
  </si>
  <si>
    <t>Instal·lació</t>
  </si>
  <si>
    <t>SALA 20 m2</t>
  </si>
  <si>
    <t>UNITAT COMPLETA 70 m2</t>
  </si>
  <si>
    <t>PASSADÍS</t>
  </si>
  <si>
    <t>CONTROL DE LA UNITAT</t>
  </si>
  <si>
    <t>BOX | HABITACIÓ 20 m2</t>
  </si>
  <si>
    <t>ENTRADA</t>
  </si>
  <si>
    <t>SENYALITZACIÓ</t>
  </si>
  <si>
    <t>Dimensions</t>
  </si>
  <si>
    <t>Material/Característiques</t>
  </si>
  <si>
    <t>Preu total
(sense IVA)</t>
  </si>
  <si>
    <t xml:space="preserve">POSICIONAL ACCESOS EXTERIORS </t>
  </si>
  <si>
    <t>150x131cm</t>
  </si>
  <si>
    <t>Estructura de tub d’acer galvanitzat de 150 x 75mm, lacada en pols polièster endurit a 200ºC. Safata d’alumini de 30 mm de fondària collada a l’estructura. Gràfiques en adhesiu imprès digitalment en vinil polimèric 3M Envision 48C-20 BMPO de 5 anys de duració i lliure de PVC amb laminat MACtac LUV 7499. Totes aquestes peces són diferents quant a disseny.</t>
  </si>
  <si>
    <t>Retolació d’accés</t>
  </si>
  <si>
    <t>240 x 55 cm</t>
  </si>
  <si>
    <t>Xapa d’alumini de 3 mm. De gruix lacada en el color RAL corresponent
i gràfica en impressió digital directa color blanc. Fixació a paret amb contraplaca de PVC de 5 mm. de gruix i adhesius dues cares + silicona.</t>
  </si>
  <si>
    <t xml:space="preserve">PORTES  DE VIDRE </t>
  </si>
  <si>
    <t>35 m2</t>
  </si>
  <si>
    <t>Vinil de tall autoadhesiu amb colors
de gamma sobre vinil polimèric translúcid
amb acabat mat, efecte glacejat de 5 anys de
duració amb coloració translúcida homogènia,
si s’escau.</t>
  </si>
  <si>
    <t xml:space="preserve">DIRECTORI GENERAL VESTÍBUL </t>
  </si>
  <si>
    <t>250x205 +15 cm</t>
  </si>
  <si>
    <t>Tauler fenòlic de 10 mm de color
estàndard ancorat directament a la paret.
Gràfiques en adhesiu imprès digitalment en
vinil polimèric amb laminat. Serveis impressos
en pel·lícula imprimible amb micropartícules de
ferro aplicat sobre pel·lícula magnètica flexible
autoadhesiva. Totes aquestes peces són diferents quant a disseny.</t>
  </si>
  <si>
    <t xml:space="preserve">DIRECTORI DE PLANTA </t>
  </si>
  <si>
    <t>220 x90  cm</t>
  </si>
  <si>
    <t>Tauler fenòlic de 10 mm color estàndard. Retolació en adhesiu blanc imprès digitalment en vinil polimèric 3M Envision 48C-20 BMPO de 5 anys de duració i lliure de PVC amb laminat MACtac LUV 7499. Preparat per a ancoratge a paret amb fixacions ocultes en L.. Totes aquestes peces són diferents quant a disseny.</t>
  </si>
  <si>
    <t>DIRECTORI DE NAVEGACIÓ  (las medidas no se corresponden con la señal, pero estos son los directorios de navegación de Bellvitge)</t>
  </si>
  <si>
    <t xml:space="preserve">70 x 75 cm cm  </t>
  </si>
  <si>
    <t>Tauler fenòlic de 10 mm color estàndard. Retolació en adhesiu blanc imprès digitalment en vinil polimèric 3M Envision 48C-20 BMPO de 5 anys de duració i lliure de PVC amb laminat MACtac LUV 7499. Preparat per a ancoratge a paret amb fixacions ocultes en L. Totes aquestes peces són diferents quant a disseny.</t>
  </si>
  <si>
    <t>DIRECCIONAL PARET VESTÍBUL  (confirmar que es esta la señal correcta. Si es así, el material sería vinilo de corte</t>
  </si>
  <si>
    <t xml:space="preserve">395x250 cm </t>
  </si>
  <si>
    <t xml:space="preserve">DIRECCIONAL SOSTRE </t>
  </si>
  <si>
    <t>100 x 20  cm</t>
  </si>
  <si>
    <t>Fixat al sostre, doble xapa d’alumini de 3 mm de gruix lacada en el color RAL corresponent i gràfica en impressió digital directa color blanc a doble cara. Fixació a sostre amb contraplaca de PVC de 10 mm de gruix amb vareta inserida per a fixació directa i enrasat a sostre  (normalment fals sostre).Totes aquestes peces són diferents quant a disseny.</t>
  </si>
  <si>
    <t>DIRECCIONAL PARET  (En Bellvitge todos los direccionales de pared, excepto los direccionales de navegación, son en vinilo de corte. Pero si es necesario para el concurso, podemos poner este ejemplo y adaptarlo un poco para que sea sobre PVC)</t>
  </si>
  <si>
    <t>120x162 cm</t>
  </si>
  <si>
    <t>Xapa d’alumini de 3 mm de gruix lacada en el color RAL corresponent i gràfica en impressió digital directa color blanc. Fixació a paret amb contraplaca de PVC de 5 mm de gruix i adhesiu de dues cares amb silicona. Totes aquestes peces són diferents quant a disseny.</t>
  </si>
  <si>
    <t xml:space="preserve">POSICIONAL SERVEI PARET  (Este tipo de señal no la tenemos en el manual de Bellvitge. Podemos añadir esta que es la más parecida que tenemos) </t>
  </si>
  <si>
    <t>95,5x250 cm</t>
  </si>
  <si>
    <t>IDENTIFICACIÓ DE SALA AMB PICTOGRAMA (las medidas no coinciden, en este caso sería 25x75 cm)</t>
  </si>
  <si>
    <t>25 x 75 cm</t>
  </si>
  <si>
    <t xml:space="preserve">Xapa d’alumini de 3 mm de gruix lacada en el color RAL corresponent i gràfica en impressió digital directa color blanc. Fixació a paret amb contraplaca de PVC de 5 mm de gruix i adhesiu de dues cares amb silicona. </t>
  </si>
  <si>
    <t>POSICIONAL SERVEI VIDRE (Las medidas no coinciden, en este caso sería 53x72 cm)</t>
  </si>
  <si>
    <t>120 x 120 cm</t>
  </si>
  <si>
    <t>Vinil de tall autoadhesiu
amb colors de gamma.</t>
  </si>
  <si>
    <t>NUMERACIÓ DE PORTES  (no coincidicen las medidas)</t>
  </si>
  <si>
    <t xml:space="preserve">80x45 cm </t>
  </si>
  <si>
    <t>Vinil de tall autoadhesiu amb colors de gamma.</t>
  </si>
  <si>
    <t>SENYALS D’INFORMACIÓ (aquí tampoco coinciden las medidas, normalmente son de 25x45 cm)</t>
  </si>
  <si>
    <t>25x45 cm</t>
  </si>
  <si>
    <t>Xapa d’alumini de 3 mm de gruix lacada en el color RAL corresponent i gràfica en impressió digital directa color blanc. Fixació a paret amb contraplaca de PVC de 5 mm de gruix i adhesiu de dues cares amb silicona.</t>
  </si>
  <si>
    <t xml:space="preserve">POSICIONAL SERVEI PARET MAGNÈTIC </t>
  </si>
  <si>
    <t xml:space="preserve">25x45 cm </t>
  </si>
  <si>
    <t>Pel·lícula imprimible amb micropartícules de ferro ImagePerfect 2924 Ferro Film aplicat sobre pel·lícula magnètica flexible autoadhesva IP M517 Self-Adhesive Magnetic Film.</t>
  </si>
  <si>
    <t>MESURA DADES HUMANITZACIO</t>
  </si>
  <si>
    <t>Informe dades</t>
  </si>
  <si>
    <t>Preu unitari màxim 
(sense IVA)</t>
  </si>
  <si>
    <t>NIF</t>
  </si>
  <si>
    <t>Nom Empresa</t>
  </si>
  <si>
    <t>Expedient: CSE/AH02/1101437662/25/PO</t>
  </si>
  <si>
    <r>
      <rPr>
        <b/>
        <sz val="14"/>
        <color rgb="FF000000"/>
        <rFont val="Calibri Light"/>
        <family val="2"/>
      </rPr>
      <t>Objecte</t>
    </r>
    <r>
      <rPr>
        <sz val="14"/>
        <color rgb="FF000000"/>
        <rFont val="Calibri Light"/>
        <family val="2"/>
      </rPr>
      <t xml:space="preserve">: Servei de humanització i senyalética i altres elements visuals que facilitin l’estada i la navegació en els espais del L'HOSPITAL UNIVERSITARI DE BELLVITGE, la seva producció i instal·lació i la mesura dels resultats obtinguts 
</t>
    </r>
    <r>
      <rPr>
        <b/>
        <sz val="14"/>
        <color rgb="FFFF0000"/>
        <rFont val="Calibri Light"/>
        <family val="2"/>
      </rPr>
      <t>Nota: Per a comandes de més d’una unitat, el preu ha d’incloure la personalització de cada lama/peça. És a dir, no es tracta de tenir diverses unitats idèntiques en contingut. Només són idèntiques en mida i especificacions tècniques. 
Omplir nomès  apartats  preu unitari ofert (sense IVA), Nom empresa i NIF</t>
    </r>
  </si>
  <si>
    <t>JAVIRROYO SL</t>
  </si>
  <si>
    <t>B64595762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</si>
</sst>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0.00\ &quot;€&quot;_-;\-* #,##0.00\ &quot;€&quot;_-;_-* &quot;-&quot;??\ &quot;€&quot;_-;_-@_-"/>
    <numFmt numFmtId="164" formatCode="#,##0.00\ &quot;€&quot;"/>
  </numFmts>
  <fonts count="11" x14ac:knownFonts="1">
    <font>
      <sz val="11"/>
      <color theme="1"/>
      <name val="Calibri"/>
      <family val="2"/>
      <scheme val="minor"/>
    </font>
    <font>
      <sz val="11"/>
      <color theme="1"/>
      <name val="Calibri"/>
      <family val="2"/>
      <scheme val="minor"/>
    </font>
    <font>
      <b/>
      <sz val="11"/>
      <color theme="1"/>
      <name val="Calibri"/>
      <family val="2"/>
      <scheme val="minor"/>
    </font>
    <font>
      <b/>
      <sz val="16"/>
      <color theme="1"/>
      <name val="Calibri"/>
      <family val="2"/>
      <scheme val="minor"/>
    </font>
    <font>
      <sz val="14"/>
      <color theme="1"/>
      <name val="Calibri Light"/>
      <family val="2"/>
      <scheme val="major"/>
    </font>
    <font>
      <b/>
      <sz val="14"/>
      <color theme="1"/>
      <name val="Calibri"/>
      <family val="2"/>
      <scheme val="minor"/>
    </font>
    <font>
      <sz val="13"/>
      <color rgb="FF312E30"/>
      <name val="Calibri"/>
      <family val="2"/>
      <charset val="1"/>
      <scheme val="minor"/>
    </font>
    <font>
      <sz val="14"/>
      <color rgb="FF000000"/>
      <name val="Calibri Light"/>
      <family val="2"/>
    </font>
    <font>
      <b/>
      <sz val="14"/>
      <color rgb="FFFF0000"/>
      <name val="Calibri Light"/>
      <family val="2"/>
    </font>
    <font>
      <b/>
      <sz val="14"/>
      <color rgb="FF000000"/>
      <name val="Calibri Light"/>
      <family val="2"/>
    </font>
    <font>
      <sz val="14"/>
      <color theme="1"/>
      <name val="Calibri Light"/>
      <family val="2"/>
    </font>
  </fonts>
  <fills count="8">
    <fill>
      <patternFill patternType="none"/>
    </fill>
    <fill>
      <patternFill patternType="gray125"/>
    </fill>
    <fill>
      <patternFill patternType="solid">
        <fgColor theme="4" tint="0.79998168889431442"/>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rgb="FF92D050"/>
        <bgColor indexed="64"/>
      </patternFill>
    </fill>
  </fills>
  <borders count="12">
    <border>
      <left/>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bottom/>
      <diagonal/>
    </border>
    <border>
      <left/>
      <right style="medium">
        <color rgb="FF000000"/>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2">
    <xf numFmtId="0" fontId="0" fillId="0" borderId="0"/>
    <xf numFmtId="44" fontId="1" fillId="0" borderId="0" applyFont="0" applyFill="0" applyBorder="0" applyAlignment="0" applyProtection="0"/>
  </cellStyleXfs>
  <cellXfs count="49">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44" fontId="0" fillId="0" borderId="0" xfId="1" applyFont="1" applyAlignment="1">
      <alignment horizontal="left" vertical="top" wrapText="1"/>
    </xf>
    <xf numFmtId="44" fontId="2" fillId="2" borderId="1" xfId="1" applyFont="1" applyFill="1" applyBorder="1" applyAlignment="1">
      <alignment horizontal="left" vertical="center" wrapText="1"/>
    </xf>
    <xf numFmtId="0" fontId="5" fillId="3" borderId="0" xfId="0" applyFont="1" applyFill="1" applyAlignment="1">
      <alignment horizontal="left" vertical="top" wrapText="1"/>
    </xf>
    <xf numFmtId="0" fontId="5" fillId="3" borderId="0" xfId="0" applyFont="1" applyFill="1" applyAlignment="1">
      <alignment horizontal="center" vertical="top" wrapText="1"/>
    </xf>
    <xf numFmtId="44" fontId="5" fillId="3" borderId="0" xfId="1" applyFont="1" applyFill="1" applyAlignment="1">
      <alignment horizontal="left" vertical="top" wrapText="1"/>
    </xf>
    <xf numFmtId="0" fontId="5" fillId="3" borderId="0" xfId="0" applyFont="1" applyFill="1" applyAlignment="1">
      <alignment horizontal="center" vertical="center" wrapText="1"/>
    </xf>
    <xf numFmtId="0" fontId="5" fillId="0" borderId="0" xfId="0" applyFont="1"/>
    <xf numFmtId="0" fontId="5" fillId="4" borderId="0" xfId="0" applyFont="1" applyFill="1" applyAlignment="1">
      <alignment horizontal="left" vertical="top" wrapText="1"/>
    </xf>
    <xf numFmtId="0" fontId="5" fillId="4" borderId="0" xfId="0" applyFont="1" applyFill="1" applyAlignment="1">
      <alignment horizontal="center" vertical="top" wrapText="1"/>
    </xf>
    <xf numFmtId="0" fontId="5" fillId="4" borderId="0" xfId="0" applyFont="1" applyFill="1" applyAlignment="1">
      <alignment horizontal="center" vertical="center" wrapText="1"/>
    </xf>
    <xf numFmtId="44" fontId="5" fillId="4" borderId="0" xfId="1" applyFont="1" applyFill="1" applyAlignment="1">
      <alignment horizontal="left" vertical="top" wrapText="1"/>
    </xf>
    <xf numFmtId="0" fontId="2" fillId="2" borderId="0" xfId="0" applyFont="1" applyFill="1"/>
    <xf numFmtId="0" fontId="0" fillId="2" borderId="0" xfId="0" applyFill="1" applyAlignment="1">
      <alignment horizontal="center"/>
    </xf>
    <xf numFmtId="44" fontId="0" fillId="2" borderId="0" xfId="1" applyFont="1" applyFill="1"/>
    <xf numFmtId="0" fontId="0" fillId="0" borderId="0" xfId="0" applyAlignment="1">
      <alignment horizontal="center"/>
    </xf>
    <xf numFmtId="44" fontId="0" fillId="5" borderId="0" xfId="1" applyFont="1" applyFill="1"/>
    <xf numFmtId="44" fontId="0" fillId="0" borderId="0" xfId="1" applyFont="1"/>
    <xf numFmtId="0" fontId="0" fillId="2" borderId="0" xfId="0" applyFill="1"/>
    <xf numFmtId="44" fontId="0" fillId="7" borderId="0" xfId="1" applyFont="1" applyFill="1"/>
    <xf numFmtId="0" fontId="0" fillId="0" borderId="0" xfId="0" applyAlignment="1">
      <alignment horizontal="left" vertical="center" wrapText="1"/>
    </xf>
    <xf numFmtId="0" fontId="0" fillId="0" borderId="0" xfId="0" applyAlignment="1">
      <alignment horizontal="center" vertical="center" wrapText="1"/>
    </xf>
    <xf numFmtId="44" fontId="0" fillId="0" borderId="0" xfId="1" applyFont="1" applyAlignment="1">
      <alignment horizontal="left" vertical="center" wrapText="1"/>
    </xf>
    <xf numFmtId="164" fontId="0" fillId="0" borderId="0" xfId="0" applyNumberFormat="1" applyAlignment="1">
      <alignment vertical="center"/>
    </xf>
    <xf numFmtId="0" fontId="6" fillId="0" borderId="0" xfId="0" applyFont="1" applyAlignment="1">
      <alignment horizontal="left" vertical="center" wrapText="1"/>
    </xf>
    <xf numFmtId="164" fontId="2" fillId="7" borderId="0" xfId="0" applyNumberFormat="1" applyFont="1" applyFill="1" applyAlignment="1">
      <alignment vertical="center"/>
    </xf>
    <xf numFmtId="0" fontId="5" fillId="3" borderId="0" xfId="0" applyFont="1" applyFill="1" applyAlignment="1">
      <alignment horizontal="left" vertical="center" wrapText="1"/>
    </xf>
    <xf numFmtId="44" fontId="5" fillId="3" borderId="0" xfId="1" applyFont="1" applyFill="1" applyAlignment="1">
      <alignment horizontal="left" vertical="center" wrapText="1"/>
    </xf>
    <xf numFmtId="44" fontId="0" fillId="0" borderId="0" xfId="0" applyNumberFormat="1"/>
    <xf numFmtId="3" fontId="0" fillId="0" borderId="0" xfId="0" applyNumberFormat="1"/>
    <xf numFmtId="44" fontId="2" fillId="2" borderId="4" xfId="1" applyFont="1" applyFill="1" applyBorder="1" applyAlignment="1">
      <alignment horizontal="left" vertical="center" wrapText="1"/>
    </xf>
    <xf numFmtId="44" fontId="2" fillId="2" borderId="6" xfId="1" applyFont="1" applyFill="1" applyBorder="1" applyAlignment="1">
      <alignment horizontal="left" vertical="center" wrapText="1"/>
    </xf>
    <xf numFmtId="44" fontId="2" fillId="2" borderId="9" xfId="1" applyFont="1" applyFill="1" applyBorder="1" applyAlignment="1">
      <alignment horizontal="left" vertical="center" wrapText="1"/>
    </xf>
    <xf numFmtId="44" fontId="0" fillId="6" borderId="0" xfId="1" applyFont="1" applyFill="1" applyProtection="1">
      <protection locked="0"/>
    </xf>
    <xf numFmtId="44" fontId="0" fillId="6" borderId="0" xfId="1" applyFont="1" applyFill="1" applyAlignment="1" applyProtection="1">
      <alignment vertical="center"/>
      <protection locked="0"/>
    </xf>
    <xf numFmtId="0" fontId="3" fillId="0" borderId="0" xfId="0" applyFont="1" applyAlignment="1">
      <alignment horizontal="left" vertical="top" wrapText="1"/>
    </xf>
    <xf numFmtId="0" fontId="10" fillId="0" borderId="0" xfId="0" applyFont="1" applyAlignment="1">
      <alignment horizontal="left" vertical="top" wrapText="1"/>
    </xf>
    <xf numFmtId="0" fontId="4" fillId="0" borderId="0" xfId="0" applyFont="1" applyAlignment="1">
      <alignment horizontal="left" vertical="top" wrapText="1"/>
    </xf>
    <xf numFmtId="44" fontId="0" fillId="0" borderId="0" xfId="1" applyFont="1" applyBorder="1" applyAlignment="1">
      <alignment horizontal="center" vertical="center" wrapText="1"/>
    </xf>
    <xf numFmtId="44" fontId="0" fillId="0" borderId="5" xfId="1" applyFont="1" applyBorder="1" applyAlignment="1">
      <alignment horizontal="center" vertical="center" wrapText="1"/>
    </xf>
    <xf numFmtId="44" fontId="0" fillId="0" borderId="2" xfId="1" applyFont="1" applyBorder="1" applyAlignment="1">
      <alignment horizontal="center" vertical="center" wrapText="1"/>
    </xf>
    <xf numFmtId="44" fontId="0" fillId="0" borderId="3" xfId="1" applyFont="1" applyBorder="1" applyAlignment="1">
      <alignment horizontal="center" vertical="center" wrapText="1"/>
    </xf>
    <xf numFmtId="0" fontId="0" fillId="0" borderId="0" xfId="0" applyAlignment="1">
      <alignment horizontal="left" vertical="top" wrapText="1"/>
    </xf>
    <xf numFmtId="44" fontId="0" fillId="6" borderId="7" xfId="1" applyFont="1" applyFill="1" applyBorder="1" applyAlignment="1" applyProtection="1">
      <alignment horizontal="center"/>
      <protection locked="0"/>
    </xf>
    <xf numFmtId="44" fontId="0" fillId="6" borderId="8" xfId="1" applyFont="1" applyFill="1" applyBorder="1" applyAlignment="1" applyProtection="1">
      <alignment horizontal="center"/>
      <protection locked="0"/>
    </xf>
    <xf numFmtId="44" fontId="0" fillId="6" borderId="10" xfId="1" applyFont="1" applyFill="1" applyBorder="1" applyAlignment="1" applyProtection="1">
      <alignment horizontal="center"/>
      <protection locked="0"/>
    </xf>
    <xf numFmtId="44" fontId="0" fillId="6" borderId="11" xfId="1" applyFont="1" applyFill="1" applyBorder="1" applyAlignment="1" applyProtection="1">
      <alignment horizontal="center"/>
      <protection locked="0"/>
    </xf>
  </cellXfs>
  <cellStyles count="2">
    <cellStyle name="Moneda" xfId="1" builtinId="4"/>
    <cellStyle name="Normal" xfId="0" builtinId="0"/>
  </cellStyles>
  <dxfs count="0"/>
  <tableStyles count="0" defaultTableStyle="TableStyleMedium2" defaultPivotStyle="PivotStyleLight16"/>
  <colors>
    <mruColors>
      <color rgb="FFF4F46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0</xdr:row>
      <xdr:rowOff>0</xdr:rowOff>
    </xdr:from>
    <xdr:to>
      <xdr:col>2</xdr:col>
      <xdr:colOff>1682115</xdr:colOff>
      <xdr:row>2</xdr:row>
      <xdr:rowOff>130810</xdr:rowOff>
    </xdr:to>
    <xdr:pic>
      <xdr:nvPicPr>
        <xdr:cNvPr id="2" name="Imatge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682115" cy="511810"/>
        </a:xfrm>
        <a:prstGeom prst="rect">
          <a:avLst/>
        </a:prstGeom>
      </xdr:spPr>
    </xdr:pic>
    <xdr:clientData/>
  </xdr:twoCellAnchor>
</xdr:wsDr>
</file>

<file path=xl/theme/theme1.xml><?xml version="1.0" encoding="utf-8"?>
<a:theme xmlns:a="http://schemas.openxmlformats.org/drawingml/2006/main" name="Tema de l'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I84"/>
  <sheetViews>
    <sheetView showGridLines="0" tabSelected="1" topLeftCell="B1" zoomScaleNormal="100" workbookViewId="0">
      <selection activeCell="E80" sqref="E80"/>
    </sheetView>
  </sheetViews>
  <sheetFormatPr baseColWidth="10" defaultColWidth="0" defaultRowHeight="15" zeroHeight="1" x14ac:dyDescent="0.2"/>
  <cols>
    <col min="1" max="1" width="11.5" hidden="1" customWidth="1"/>
    <col min="2" max="2" width="4.5" customWidth="1"/>
    <col min="3" max="3" width="47" customWidth="1"/>
    <col min="4" max="4" width="17.1640625" customWidth="1"/>
    <col min="5" max="6" width="26.5" customWidth="1"/>
    <col min="7" max="7" width="20.6640625" customWidth="1"/>
    <col min="8" max="8" width="25" customWidth="1"/>
    <col min="9" max="9" width="17.6640625" customWidth="1"/>
    <col min="10" max="16384" width="11.5" hidden="1"/>
  </cols>
  <sheetData>
    <row r="1" spans="3:9" x14ac:dyDescent="0.2"/>
    <row r="2" spans="3:9" x14ac:dyDescent="0.2"/>
    <row r="3" spans="3:9" x14ac:dyDescent="0.2">
      <c r="C3" s="1"/>
      <c r="D3" s="2"/>
      <c r="E3" s="3"/>
      <c r="F3" s="3"/>
      <c r="G3" s="3"/>
    </row>
    <row r="4" spans="3:9" ht="27" customHeight="1" x14ac:dyDescent="0.2">
      <c r="C4" s="37" t="s">
        <v>73</v>
      </c>
      <c r="D4" s="37"/>
      <c r="E4" s="37"/>
      <c r="F4" s="37"/>
      <c r="G4" s="37"/>
    </row>
    <row r="5" spans="3:9" ht="154.5" customHeight="1" thickBot="1" x14ac:dyDescent="0.25">
      <c r="C5" s="38" t="s">
        <v>74</v>
      </c>
      <c r="D5" s="39"/>
      <c r="E5" s="39"/>
      <c r="F5" s="39"/>
      <c r="G5" s="39"/>
      <c r="H5" s="39"/>
    </row>
    <row r="6" spans="3:9" ht="19.5" customHeight="1" x14ac:dyDescent="0.2">
      <c r="C6" s="1"/>
      <c r="D6" s="2"/>
      <c r="E6" s="3"/>
      <c r="F6" s="33" t="s">
        <v>72</v>
      </c>
      <c r="G6" s="45" t="s">
        <v>75</v>
      </c>
      <c r="H6" s="46"/>
    </row>
    <row r="7" spans="3:9" ht="17" thickBot="1" x14ac:dyDescent="0.25">
      <c r="C7" s="1"/>
      <c r="D7" s="2"/>
      <c r="E7" s="3"/>
      <c r="F7" s="34" t="s">
        <v>71</v>
      </c>
      <c r="G7" s="47" t="s">
        <v>76</v>
      </c>
      <c r="H7" s="48"/>
    </row>
    <row r="8" spans="3:9" ht="27.75" customHeight="1" x14ac:dyDescent="0.2">
      <c r="C8" s="1"/>
      <c r="D8" s="2"/>
      <c r="E8" s="3"/>
      <c r="F8" s="32" t="s">
        <v>0</v>
      </c>
      <c r="G8" s="40">
        <f>H55+I75+I77</f>
        <v>133854.20000000001</v>
      </c>
      <c r="H8" s="41"/>
    </row>
    <row r="9" spans="3:9" ht="24.75" customHeight="1" thickBot="1" x14ac:dyDescent="0.25">
      <c r="C9" s="1"/>
      <c r="D9" s="2"/>
      <c r="E9" s="3"/>
      <c r="F9" s="4" t="s">
        <v>1</v>
      </c>
      <c r="G9" s="42">
        <f>+G8*1.21</f>
        <v>161963.58199999999</v>
      </c>
      <c r="H9" s="43"/>
    </row>
    <row r="10" spans="3:9" ht="24.75" customHeight="1" x14ac:dyDescent="0.2">
      <c r="C10" s="1"/>
      <c r="D10" s="2"/>
      <c r="E10" s="3"/>
      <c r="F10" s="3"/>
      <c r="G10" s="3"/>
    </row>
    <row r="11" spans="3:9" ht="37.5" customHeight="1" x14ac:dyDescent="0.25">
      <c r="C11" s="5" t="s">
        <v>2</v>
      </c>
      <c r="D11" s="6"/>
      <c r="E11" s="7"/>
      <c r="F11" s="7"/>
      <c r="G11" s="8"/>
      <c r="H11" s="8"/>
      <c r="I11" s="9"/>
    </row>
    <row r="12" spans="3:9" ht="40" x14ac:dyDescent="0.25">
      <c r="C12" s="10" t="s">
        <v>3</v>
      </c>
      <c r="D12" s="11" t="s">
        <v>4</v>
      </c>
      <c r="E12" s="12" t="s">
        <v>5</v>
      </c>
      <c r="F12" s="13" t="s">
        <v>6</v>
      </c>
      <c r="G12" s="12" t="s">
        <v>7</v>
      </c>
      <c r="H12" s="12" t="s">
        <v>8</v>
      </c>
      <c r="I12" s="9"/>
    </row>
    <row r="13" spans="3:9" x14ac:dyDescent="0.2">
      <c r="C13" s="14" t="s">
        <v>9</v>
      </c>
      <c r="D13" s="15">
        <v>4</v>
      </c>
      <c r="E13" s="16">
        <f>SUM(E14:E18)</f>
        <v>2187.5</v>
      </c>
      <c r="F13" s="16">
        <f>SUM(F14:F18)</f>
        <v>8750</v>
      </c>
      <c r="G13" s="16">
        <f>SUM(G14:G18)</f>
        <v>2187</v>
      </c>
      <c r="H13" s="16">
        <f>+G13*D13</f>
        <v>8748</v>
      </c>
    </row>
    <row r="14" spans="3:9" x14ac:dyDescent="0.2">
      <c r="C14" t="s">
        <v>10</v>
      </c>
      <c r="D14" s="17"/>
      <c r="E14" s="18">
        <v>625</v>
      </c>
      <c r="F14" s="18">
        <v>2500</v>
      </c>
      <c r="G14" s="35">
        <v>625</v>
      </c>
      <c r="H14" s="19"/>
    </row>
    <row r="15" spans="3:9" x14ac:dyDescent="0.2">
      <c r="C15" t="s">
        <v>11</v>
      </c>
      <c r="D15" s="17"/>
      <c r="E15" s="18">
        <v>162.5</v>
      </c>
      <c r="F15" s="18">
        <v>650</v>
      </c>
      <c r="G15" s="35">
        <v>162</v>
      </c>
      <c r="H15" s="19"/>
    </row>
    <row r="16" spans="3:9" x14ac:dyDescent="0.2">
      <c r="C16" t="s">
        <v>12</v>
      </c>
      <c r="D16" s="17"/>
      <c r="E16" s="18">
        <v>212.5</v>
      </c>
      <c r="F16" s="18">
        <v>850</v>
      </c>
      <c r="G16" s="35">
        <v>212.5</v>
      </c>
      <c r="H16" s="19"/>
    </row>
    <row r="17" spans="3:8" x14ac:dyDescent="0.2">
      <c r="C17" t="s">
        <v>13</v>
      </c>
      <c r="D17" s="17"/>
      <c r="E17" s="18">
        <v>875</v>
      </c>
      <c r="F17" s="18">
        <v>3500</v>
      </c>
      <c r="G17" s="35">
        <v>875</v>
      </c>
      <c r="H17" s="19"/>
    </row>
    <row r="18" spans="3:8" x14ac:dyDescent="0.2">
      <c r="C18" t="s">
        <v>14</v>
      </c>
      <c r="D18" s="17"/>
      <c r="E18" s="18">
        <v>312.5</v>
      </c>
      <c r="F18" s="18">
        <v>1250</v>
      </c>
      <c r="G18" s="35">
        <v>312.5</v>
      </c>
      <c r="H18" s="19"/>
    </row>
    <row r="19" spans="3:8" ht="21.75" customHeight="1" x14ac:dyDescent="0.2">
      <c r="C19" s="14" t="s">
        <v>15</v>
      </c>
      <c r="D19" s="15">
        <v>4</v>
      </c>
      <c r="E19" s="16">
        <f>SUM(E20:E24)</f>
        <v>3225</v>
      </c>
      <c r="F19" s="16">
        <f>SUM(F20:F24)</f>
        <v>12900</v>
      </c>
      <c r="G19" s="16">
        <f>SUM(G20:G24)</f>
        <v>3224.5</v>
      </c>
      <c r="H19" s="16">
        <f>+G19*D19</f>
        <v>12898</v>
      </c>
    </row>
    <row r="20" spans="3:8" x14ac:dyDescent="0.2">
      <c r="C20" t="s">
        <v>10</v>
      </c>
      <c r="D20" s="17"/>
      <c r="E20" s="18">
        <v>1000</v>
      </c>
      <c r="F20" s="18">
        <v>4000</v>
      </c>
      <c r="G20" s="35">
        <v>1000</v>
      </c>
      <c r="H20" s="19"/>
    </row>
    <row r="21" spans="3:8" x14ac:dyDescent="0.2">
      <c r="C21" t="s">
        <v>11</v>
      </c>
      <c r="D21" s="17"/>
      <c r="E21" s="18">
        <v>162.5</v>
      </c>
      <c r="F21" s="18">
        <v>650</v>
      </c>
      <c r="G21" s="35">
        <v>162</v>
      </c>
      <c r="H21" s="19"/>
    </row>
    <row r="22" spans="3:8" x14ac:dyDescent="0.2">
      <c r="C22" t="s">
        <v>12</v>
      </c>
      <c r="D22" s="17"/>
      <c r="E22" s="18">
        <v>212.5</v>
      </c>
      <c r="F22" s="18">
        <v>850</v>
      </c>
      <c r="G22" s="35">
        <v>212.5</v>
      </c>
      <c r="H22" s="19"/>
    </row>
    <row r="23" spans="3:8" x14ac:dyDescent="0.2">
      <c r="C23" t="s">
        <v>13</v>
      </c>
      <c r="D23" s="17"/>
      <c r="E23" s="18">
        <v>1300</v>
      </c>
      <c r="F23" s="18">
        <v>5200</v>
      </c>
      <c r="G23" s="35">
        <v>1300</v>
      </c>
      <c r="H23" s="19"/>
    </row>
    <row r="24" spans="3:8" x14ac:dyDescent="0.2">
      <c r="C24" t="s">
        <v>14</v>
      </c>
      <c r="D24" s="17"/>
      <c r="E24" s="18">
        <v>550</v>
      </c>
      <c r="F24" s="18">
        <v>2200</v>
      </c>
      <c r="G24" s="35">
        <v>550</v>
      </c>
      <c r="H24" s="19"/>
    </row>
    <row r="25" spans="3:8" ht="21.75" customHeight="1" x14ac:dyDescent="0.2">
      <c r="C25" s="14" t="s">
        <v>16</v>
      </c>
      <c r="D25" s="15">
        <v>4</v>
      </c>
      <c r="E25" s="16">
        <f>SUM(E26:E30)</f>
        <v>4650</v>
      </c>
      <c r="F25" s="16">
        <f>SUM(F26:F30)</f>
        <v>18600</v>
      </c>
      <c r="G25" s="16">
        <f>SUM(G26:G30)</f>
        <v>4649.5</v>
      </c>
      <c r="H25" s="16">
        <f>+G25*D25</f>
        <v>18598</v>
      </c>
    </row>
    <row r="26" spans="3:8" x14ac:dyDescent="0.2">
      <c r="C26" t="s">
        <v>10</v>
      </c>
      <c r="D26" s="17"/>
      <c r="E26" s="18">
        <v>1625</v>
      </c>
      <c r="F26" s="18">
        <v>6500</v>
      </c>
      <c r="G26" s="35">
        <v>1625</v>
      </c>
      <c r="H26" s="19"/>
    </row>
    <row r="27" spans="3:8" x14ac:dyDescent="0.2">
      <c r="C27" t="s">
        <v>11</v>
      </c>
      <c r="D27" s="17"/>
      <c r="E27" s="18">
        <v>300</v>
      </c>
      <c r="F27" s="18">
        <v>1200</v>
      </c>
      <c r="G27" s="35">
        <v>300</v>
      </c>
      <c r="H27" s="19"/>
    </row>
    <row r="28" spans="3:8" x14ac:dyDescent="0.2">
      <c r="C28" t="s">
        <v>12</v>
      </c>
      <c r="D28" s="17"/>
      <c r="E28" s="18">
        <v>212.5</v>
      </c>
      <c r="F28" s="18">
        <v>850</v>
      </c>
      <c r="G28" s="35">
        <v>212</v>
      </c>
      <c r="H28" s="19"/>
    </row>
    <row r="29" spans="3:8" x14ac:dyDescent="0.2">
      <c r="C29" t="s">
        <v>13</v>
      </c>
      <c r="D29" s="17"/>
      <c r="E29" s="18">
        <v>1712.5</v>
      </c>
      <c r="F29" s="18">
        <v>6850</v>
      </c>
      <c r="G29" s="35">
        <v>1712.5</v>
      </c>
      <c r="H29" s="19"/>
    </row>
    <row r="30" spans="3:8" x14ac:dyDescent="0.2">
      <c r="C30" t="s">
        <v>14</v>
      </c>
      <c r="D30" s="17"/>
      <c r="E30" s="18">
        <v>800</v>
      </c>
      <c r="F30" s="18">
        <v>3200</v>
      </c>
      <c r="G30" s="35">
        <v>800</v>
      </c>
      <c r="H30" s="19"/>
    </row>
    <row r="31" spans="3:8" ht="21.75" customHeight="1" x14ac:dyDescent="0.2">
      <c r="C31" s="14" t="s">
        <v>17</v>
      </c>
      <c r="D31" s="15">
        <v>4</v>
      </c>
      <c r="E31" s="16">
        <f>SUM(E32:E36)</f>
        <v>2161.5500000000002</v>
      </c>
      <c r="F31" s="16">
        <f>SUM(F32:F36)</f>
        <v>8646.2000000000007</v>
      </c>
      <c r="G31" s="16">
        <f>SUM(G32:G36)</f>
        <v>2161.0500000000002</v>
      </c>
      <c r="H31" s="16">
        <f>+G31*D31</f>
        <v>8644.2000000000007</v>
      </c>
    </row>
    <row r="32" spans="3:8" x14ac:dyDescent="0.2">
      <c r="C32" t="s">
        <v>10</v>
      </c>
      <c r="D32" s="17"/>
      <c r="E32" s="18">
        <v>462.5</v>
      </c>
      <c r="F32" s="18">
        <v>1850</v>
      </c>
      <c r="G32" s="35">
        <v>462.5</v>
      </c>
      <c r="H32" s="19"/>
    </row>
    <row r="33" spans="3:8" x14ac:dyDescent="0.2">
      <c r="C33" t="s">
        <v>11</v>
      </c>
      <c r="D33" s="17"/>
      <c r="E33" s="18">
        <v>112.55</v>
      </c>
      <c r="F33" s="18">
        <v>450.2</v>
      </c>
      <c r="G33" s="35">
        <v>112.55</v>
      </c>
      <c r="H33" s="19"/>
    </row>
    <row r="34" spans="3:8" x14ac:dyDescent="0.2">
      <c r="C34" t="s">
        <v>12</v>
      </c>
      <c r="D34" s="17"/>
      <c r="E34" s="18">
        <v>86.5</v>
      </c>
      <c r="F34" s="18">
        <v>346</v>
      </c>
      <c r="G34" s="35">
        <v>86</v>
      </c>
      <c r="H34" s="19"/>
    </row>
    <row r="35" spans="3:8" x14ac:dyDescent="0.2">
      <c r="C35" t="s">
        <v>13</v>
      </c>
      <c r="D35" s="17"/>
      <c r="E35" s="18">
        <v>1125</v>
      </c>
      <c r="F35" s="18">
        <v>4500</v>
      </c>
      <c r="G35" s="35">
        <v>1125</v>
      </c>
      <c r="H35" s="19"/>
    </row>
    <row r="36" spans="3:8" x14ac:dyDescent="0.2">
      <c r="C36" t="s">
        <v>14</v>
      </c>
      <c r="D36" s="17"/>
      <c r="E36" s="18">
        <v>375</v>
      </c>
      <c r="F36" s="18">
        <v>1500</v>
      </c>
      <c r="G36" s="35">
        <v>375</v>
      </c>
      <c r="H36" s="19"/>
    </row>
    <row r="37" spans="3:8" ht="21.75" customHeight="1" x14ac:dyDescent="0.2">
      <c r="C37" s="14" t="s">
        <v>18</v>
      </c>
      <c r="D37" s="15">
        <v>6</v>
      </c>
      <c r="E37" s="16">
        <f>SUM(E38:E42)</f>
        <v>347.3</v>
      </c>
      <c r="F37" s="16">
        <f>SUM(F38:F42)</f>
        <v>2083.8000000000002</v>
      </c>
      <c r="G37" s="16">
        <f>SUM(G38:G42)</f>
        <v>347</v>
      </c>
      <c r="H37" s="16">
        <f>+G37*D37</f>
        <v>2082</v>
      </c>
    </row>
    <row r="38" spans="3:8" x14ac:dyDescent="0.2">
      <c r="C38" t="s">
        <v>10</v>
      </c>
      <c r="D38" s="17"/>
      <c r="E38" s="18">
        <v>75</v>
      </c>
      <c r="F38" s="18">
        <v>450</v>
      </c>
      <c r="G38" s="35">
        <v>75</v>
      </c>
      <c r="H38" s="19"/>
    </row>
    <row r="39" spans="3:8" x14ac:dyDescent="0.2">
      <c r="C39" t="s">
        <v>11</v>
      </c>
      <c r="D39" s="17"/>
      <c r="E39" s="18">
        <v>109</v>
      </c>
      <c r="F39" s="18">
        <v>654</v>
      </c>
      <c r="G39" s="35">
        <v>109</v>
      </c>
      <c r="H39" s="19"/>
    </row>
    <row r="40" spans="3:8" x14ac:dyDescent="0.2">
      <c r="C40" t="s">
        <v>12</v>
      </c>
      <c r="D40" s="17"/>
      <c r="E40" s="18">
        <v>100</v>
      </c>
      <c r="F40" s="18">
        <v>600</v>
      </c>
      <c r="G40" s="35">
        <v>100</v>
      </c>
      <c r="H40" s="19"/>
    </row>
    <row r="41" spans="3:8" x14ac:dyDescent="0.2">
      <c r="C41" t="s">
        <v>13</v>
      </c>
      <c r="D41" s="17"/>
      <c r="E41" s="18">
        <v>33.299999999999997</v>
      </c>
      <c r="F41" s="18">
        <v>199.8</v>
      </c>
      <c r="G41" s="35">
        <v>33</v>
      </c>
      <c r="H41" s="19"/>
    </row>
    <row r="42" spans="3:8" x14ac:dyDescent="0.2">
      <c r="C42" t="s">
        <v>14</v>
      </c>
      <c r="D42" s="17"/>
      <c r="E42" s="18">
        <v>30</v>
      </c>
      <c r="F42" s="18">
        <v>180</v>
      </c>
      <c r="G42" s="35">
        <v>30</v>
      </c>
      <c r="H42" s="19"/>
    </row>
    <row r="43" spans="3:8" ht="21.75" customHeight="1" x14ac:dyDescent="0.2">
      <c r="C43" s="14" t="s">
        <v>19</v>
      </c>
      <c r="D43" s="15">
        <v>10</v>
      </c>
      <c r="E43" s="16">
        <f>SUM(E44:E48)</f>
        <v>350</v>
      </c>
      <c r="F43" s="16">
        <f>SUM(F44:F48)</f>
        <v>3500</v>
      </c>
      <c r="G43" s="16">
        <f>SUM(G44:G48)</f>
        <v>349</v>
      </c>
      <c r="H43" s="16">
        <f>+G43*D43</f>
        <v>3490</v>
      </c>
    </row>
    <row r="44" spans="3:8" x14ac:dyDescent="0.2">
      <c r="C44" t="s">
        <v>10</v>
      </c>
      <c r="D44" s="17"/>
      <c r="E44" s="18">
        <v>45</v>
      </c>
      <c r="F44" s="18">
        <v>450</v>
      </c>
      <c r="G44" s="35">
        <v>45</v>
      </c>
      <c r="H44" s="19"/>
    </row>
    <row r="45" spans="3:8" x14ac:dyDescent="0.2">
      <c r="C45" t="s">
        <v>11</v>
      </c>
      <c r="D45" s="17"/>
      <c r="E45" s="18">
        <v>35</v>
      </c>
      <c r="F45" s="18">
        <v>350</v>
      </c>
      <c r="G45" s="35">
        <v>34</v>
      </c>
      <c r="H45" s="19"/>
    </row>
    <row r="46" spans="3:8" x14ac:dyDescent="0.2">
      <c r="C46" t="s">
        <v>12</v>
      </c>
      <c r="D46" s="17"/>
      <c r="E46" s="18">
        <v>30</v>
      </c>
      <c r="F46" s="18">
        <v>300</v>
      </c>
      <c r="G46" s="35">
        <v>30</v>
      </c>
      <c r="H46" s="19"/>
    </row>
    <row r="47" spans="3:8" x14ac:dyDescent="0.2">
      <c r="C47" t="s">
        <v>13</v>
      </c>
      <c r="D47" s="17"/>
      <c r="E47" s="18">
        <v>120</v>
      </c>
      <c r="F47" s="18">
        <v>1200</v>
      </c>
      <c r="G47" s="35">
        <v>120</v>
      </c>
      <c r="H47" s="19"/>
    </row>
    <row r="48" spans="3:8" x14ac:dyDescent="0.2">
      <c r="C48" t="s">
        <v>14</v>
      </c>
      <c r="D48" s="17"/>
      <c r="E48" s="18">
        <v>120</v>
      </c>
      <c r="F48" s="18">
        <v>1200</v>
      </c>
      <c r="G48" s="35">
        <v>120</v>
      </c>
      <c r="H48" s="19"/>
    </row>
    <row r="49" spans="3:9" ht="21.75" customHeight="1" x14ac:dyDescent="0.2">
      <c r="C49" s="14" t="s">
        <v>20</v>
      </c>
      <c r="D49" s="15">
        <v>4</v>
      </c>
      <c r="E49" s="16">
        <f>SUM(E50:E54)</f>
        <v>1275</v>
      </c>
      <c r="F49" s="16">
        <f>SUM(F50:F54)</f>
        <v>5100</v>
      </c>
      <c r="G49" s="16">
        <f>SUM(G50:G54)</f>
        <v>1274.5</v>
      </c>
      <c r="H49" s="16">
        <f>+G49*D49</f>
        <v>5098</v>
      </c>
    </row>
    <row r="50" spans="3:9" x14ac:dyDescent="0.2">
      <c r="C50" t="s">
        <v>10</v>
      </c>
      <c r="D50" s="17"/>
      <c r="E50" s="18">
        <v>625</v>
      </c>
      <c r="F50" s="18">
        <v>2500</v>
      </c>
      <c r="G50" s="35">
        <v>625</v>
      </c>
      <c r="H50" s="19"/>
    </row>
    <row r="51" spans="3:9" x14ac:dyDescent="0.2">
      <c r="C51" t="s">
        <v>11</v>
      </c>
      <c r="D51" s="17"/>
      <c r="E51" s="18">
        <v>112.5</v>
      </c>
      <c r="F51" s="18">
        <v>450</v>
      </c>
      <c r="G51" s="35">
        <v>112</v>
      </c>
      <c r="H51" s="19"/>
    </row>
    <row r="52" spans="3:9" x14ac:dyDescent="0.2">
      <c r="C52" t="s">
        <v>12</v>
      </c>
      <c r="D52" s="17"/>
      <c r="E52" s="18">
        <v>75</v>
      </c>
      <c r="F52" s="18">
        <v>300</v>
      </c>
      <c r="G52" s="35">
        <v>75</v>
      </c>
      <c r="H52" s="19"/>
    </row>
    <row r="53" spans="3:9" x14ac:dyDescent="0.2">
      <c r="C53" t="s">
        <v>13</v>
      </c>
      <c r="D53" s="17"/>
      <c r="E53" s="18">
        <v>250</v>
      </c>
      <c r="F53" s="18">
        <v>1000</v>
      </c>
      <c r="G53" s="35">
        <v>250</v>
      </c>
      <c r="H53" s="19"/>
    </row>
    <row r="54" spans="3:9" x14ac:dyDescent="0.2">
      <c r="C54" t="s">
        <v>14</v>
      </c>
      <c r="D54" s="17"/>
      <c r="E54" s="18">
        <v>212.5</v>
      </c>
      <c r="F54" s="18">
        <v>850</v>
      </c>
      <c r="G54" s="35">
        <v>212.5</v>
      </c>
      <c r="H54" s="19"/>
    </row>
    <row r="55" spans="3:9" ht="21.75" customHeight="1" x14ac:dyDescent="0.2">
      <c r="C55" s="20"/>
      <c r="D55" s="15"/>
      <c r="E55" s="16"/>
      <c r="F55" s="16">
        <f>+F49+F43+F37+F31+F25+F19+F13</f>
        <v>59580</v>
      </c>
      <c r="G55" s="16"/>
      <c r="H55" s="21">
        <f>H13+H19+H25+H31+H37+H43+H49</f>
        <v>59558.2</v>
      </c>
    </row>
    <row r="56" spans="3:9" x14ac:dyDescent="0.2"/>
    <row r="57" spans="3:9" x14ac:dyDescent="0.2">
      <c r="G57" s="3"/>
    </row>
    <row r="58" spans="3:9" ht="20" x14ac:dyDescent="0.2">
      <c r="C58" s="5" t="s">
        <v>21</v>
      </c>
      <c r="D58" s="6"/>
      <c r="E58" s="7"/>
      <c r="F58" s="8"/>
      <c r="G58" s="8"/>
      <c r="H58" s="8"/>
      <c r="I58" s="8"/>
    </row>
    <row r="59" spans="3:9" ht="111" customHeight="1" x14ac:dyDescent="0.2">
      <c r="C59" s="10" t="s">
        <v>3</v>
      </c>
      <c r="D59" s="11" t="s">
        <v>22</v>
      </c>
      <c r="E59" s="13" t="s">
        <v>23</v>
      </c>
      <c r="F59" s="12" t="s">
        <v>4</v>
      </c>
      <c r="G59" s="12" t="s">
        <v>70</v>
      </c>
      <c r="H59" s="12" t="s">
        <v>7</v>
      </c>
      <c r="I59" s="12" t="s">
        <v>24</v>
      </c>
    </row>
    <row r="60" spans="3:9" ht="208" x14ac:dyDescent="0.2">
      <c r="C60" s="22" t="s">
        <v>25</v>
      </c>
      <c r="D60" s="22" t="s">
        <v>26</v>
      </c>
      <c r="E60" s="22" t="s">
        <v>27</v>
      </c>
      <c r="F60" s="23">
        <v>3</v>
      </c>
      <c r="G60" s="24">
        <v>850</v>
      </c>
      <c r="H60" s="36">
        <v>849</v>
      </c>
      <c r="I60" s="25">
        <f>H60*F60</f>
        <v>2547</v>
      </c>
    </row>
    <row r="61" spans="3:9" ht="141" customHeight="1" x14ac:dyDescent="0.2">
      <c r="C61" s="22" t="s">
        <v>28</v>
      </c>
      <c r="D61" s="22" t="s">
        <v>29</v>
      </c>
      <c r="E61" s="22" t="s">
        <v>30</v>
      </c>
      <c r="F61" s="23">
        <v>6</v>
      </c>
      <c r="G61" s="24">
        <v>250</v>
      </c>
      <c r="H61" s="36">
        <v>249</v>
      </c>
      <c r="I61" s="25">
        <f t="shared" ref="I61:I74" si="0">H61*F61</f>
        <v>1494</v>
      </c>
    </row>
    <row r="62" spans="3:9" ht="144" x14ac:dyDescent="0.2">
      <c r="C62" s="22" t="s">
        <v>31</v>
      </c>
      <c r="D62" s="22" t="s">
        <v>32</v>
      </c>
      <c r="E62" s="22" t="s">
        <v>33</v>
      </c>
      <c r="F62" s="23">
        <v>20</v>
      </c>
      <c r="G62" s="24">
        <v>45</v>
      </c>
      <c r="H62" s="36">
        <v>44</v>
      </c>
      <c r="I62" s="25">
        <f t="shared" si="0"/>
        <v>880</v>
      </c>
    </row>
    <row r="63" spans="3:9" ht="224" x14ac:dyDescent="0.2">
      <c r="C63" s="22" t="s">
        <v>34</v>
      </c>
      <c r="D63" s="22" t="s">
        <v>35</v>
      </c>
      <c r="E63" s="22" t="s">
        <v>36</v>
      </c>
      <c r="F63" s="23">
        <v>4</v>
      </c>
      <c r="G63" s="24">
        <v>1800</v>
      </c>
      <c r="H63" s="36">
        <v>1790</v>
      </c>
      <c r="I63" s="25">
        <f t="shared" si="0"/>
        <v>7160</v>
      </c>
    </row>
    <row r="64" spans="3:9" ht="176" x14ac:dyDescent="0.2">
      <c r="C64" s="22" t="s">
        <v>37</v>
      </c>
      <c r="D64" s="22" t="s">
        <v>38</v>
      </c>
      <c r="E64" s="22" t="s">
        <v>39</v>
      </c>
      <c r="F64" s="23">
        <v>10</v>
      </c>
      <c r="G64" s="24">
        <v>400</v>
      </c>
      <c r="H64" s="36">
        <v>399</v>
      </c>
      <c r="I64" s="25">
        <f t="shared" si="0"/>
        <v>3990</v>
      </c>
    </row>
    <row r="65" spans="3:9" ht="147" customHeight="1" x14ac:dyDescent="0.2">
      <c r="C65" s="22" t="s">
        <v>40</v>
      </c>
      <c r="D65" s="22" t="s">
        <v>41</v>
      </c>
      <c r="E65" s="22" t="s">
        <v>42</v>
      </c>
      <c r="F65" s="23">
        <v>15</v>
      </c>
      <c r="G65" s="24">
        <v>350</v>
      </c>
      <c r="H65" s="36">
        <v>349</v>
      </c>
      <c r="I65" s="25">
        <f t="shared" si="0"/>
        <v>5235</v>
      </c>
    </row>
    <row r="66" spans="3:9" ht="160" x14ac:dyDescent="0.2">
      <c r="C66" s="22" t="s">
        <v>43</v>
      </c>
      <c r="D66" s="22" t="s">
        <v>44</v>
      </c>
      <c r="E66" s="22" t="s">
        <v>42</v>
      </c>
      <c r="F66" s="23">
        <v>20</v>
      </c>
      <c r="G66" s="24">
        <v>350</v>
      </c>
      <c r="H66" s="36">
        <v>349</v>
      </c>
      <c r="I66" s="25">
        <f t="shared" si="0"/>
        <v>6980</v>
      </c>
    </row>
    <row r="67" spans="3:9" ht="192" x14ac:dyDescent="0.2">
      <c r="C67" s="22" t="s">
        <v>45</v>
      </c>
      <c r="D67" s="22" t="s">
        <v>46</v>
      </c>
      <c r="E67" s="22" t="s">
        <v>47</v>
      </c>
      <c r="F67" s="23">
        <v>30</v>
      </c>
      <c r="G67" s="24">
        <v>90</v>
      </c>
      <c r="H67" s="36">
        <v>89</v>
      </c>
      <c r="I67" s="25">
        <f t="shared" si="0"/>
        <v>2670</v>
      </c>
    </row>
    <row r="68" spans="3:9" ht="144" x14ac:dyDescent="0.2">
      <c r="C68" s="22" t="s">
        <v>48</v>
      </c>
      <c r="D68" s="22" t="s">
        <v>49</v>
      </c>
      <c r="E68" s="22" t="s">
        <v>50</v>
      </c>
      <c r="F68" s="23">
        <v>45</v>
      </c>
      <c r="G68" s="24">
        <v>140</v>
      </c>
      <c r="H68" s="36">
        <v>139</v>
      </c>
      <c r="I68" s="25">
        <f t="shared" si="0"/>
        <v>6255</v>
      </c>
    </row>
    <row r="69" spans="3:9" ht="144" x14ac:dyDescent="0.2">
      <c r="C69" s="22" t="s">
        <v>51</v>
      </c>
      <c r="D69" s="22" t="s">
        <v>52</v>
      </c>
      <c r="E69" s="22" t="s">
        <v>50</v>
      </c>
      <c r="F69" s="23">
        <v>150</v>
      </c>
      <c r="G69" s="24">
        <v>45</v>
      </c>
      <c r="H69" s="36">
        <v>44</v>
      </c>
      <c r="I69" s="25">
        <f t="shared" si="0"/>
        <v>6600</v>
      </c>
    </row>
    <row r="70" spans="3:9" ht="128" x14ac:dyDescent="0.2">
      <c r="C70" s="26" t="s">
        <v>53</v>
      </c>
      <c r="D70" s="22" t="s">
        <v>54</v>
      </c>
      <c r="E70" s="22" t="s">
        <v>55</v>
      </c>
      <c r="F70" s="23">
        <v>200</v>
      </c>
      <c r="G70" s="24">
        <v>32.5</v>
      </c>
      <c r="H70" s="36">
        <v>32</v>
      </c>
      <c r="I70" s="25">
        <f t="shared" si="0"/>
        <v>6400</v>
      </c>
    </row>
    <row r="71" spans="3:9" ht="32" x14ac:dyDescent="0.2">
      <c r="C71" s="22" t="s">
        <v>56</v>
      </c>
      <c r="D71" s="22" t="s">
        <v>57</v>
      </c>
      <c r="E71" s="22" t="s">
        <v>58</v>
      </c>
      <c r="F71" s="23">
        <v>60</v>
      </c>
      <c r="G71" s="24">
        <v>45</v>
      </c>
      <c r="H71" s="36">
        <v>44</v>
      </c>
      <c r="I71" s="25">
        <f t="shared" si="0"/>
        <v>2640</v>
      </c>
    </row>
    <row r="72" spans="3:9" ht="32" x14ac:dyDescent="0.2">
      <c r="C72" s="22" t="s">
        <v>59</v>
      </c>
      <c r="D72" s="22" t="s">
        <v>60</v>
      </c>
      <c r="E72" s="22" t="s">
        <v>61</v>
      </c>
      <c r="F72" s="23">
        <v>180</v>
      </c>
      <c r="G72" s="24">
        <v>45</v>
      </c>
      <c r="H72" s="36">
        <v>44</v>
      </c>
      <c r="I72" s="25">
        <f t="shared" si="0"/>
        <v>7920</v>
      </c>
    </row>
    <row r="73" spans="3:9" ht="128" x14ac:dyDescent="0.2">
      <c r="C73" s="22" t="s">
        <v>62</v>
      </c>
      <c r="D73" s="22" t="s">
        <v>63</v>
      </c>
      <c r="E73" s="22" t="s">
        <v>64</v>
      </c>
      <c r="F73" s="23">
        <v>180</v>
      </c>
      <c r="G73" s="24">
        <v>32.5</v>
      </c>
      <c r="H73" s="36">
        <v>32</v>
      </c>
      <c r="I73" s="25">
        <f t="shared" si="0"/>
        <v>5760</v>
      </c>
    </row>
    <row r="74" spans="3:9" ht="112" x14ac:dyDescent="0.2">
      <c r="C74" s="22" t="s">
        <v>65</v>
      </c>
      <c r="D74" s="22" t="s">
        <v>66</v>
      </c>
      <c r="E74" s="22" t="s">
        <v>67</v>
      </c>
      <c r="F74" s="23">
        <v>35</v>
      </c>
      <c r="G74" s="24">
        <v>52</v>
      </c>
      <c r="H74" s="36">
        <v>51</v>
      </c>
      <c r="I74" s="25">
        <f t="shared" si="0"/>
        <v>1785</v>
      </c>
    </row>
    <row r="75" spans="3:9" x14ac:dyDescent="0.2">
      <c r="C75" s="22"/>
      <c r="D75" s="22"/>
      <c r="E75" s="22"/>
      <c r="F75" s="23"/>
      <c r="G75" s="24"/>
      <c r="H75" s="24"/>
      <c r="I75" s="27">
        <f>SUM(I60:I74)</f>
        <v>68316</v>
      </c>
    </row>
    <row r="76" spans="3:9" ht="20" x14ac:dyDescent="0.2">
      <c r="C76" s="28" t="s">
        <v>68</v>
      </c>
      <c r="D76" s="8"/>
      <c r="E76" s="29"/>
      <c r="F76" s="8"/>
      <c r="G76" s="8"/>
      <c r="H76" s="8"/>
      <c r="I76" s="8"/>
    </row>
    <row r="77" spans="3:9" ht="16" x14ac:dyDescent="0.2">
      <c r="C77" s="22" t="s">
        <v>69</v>
      </c>
      <c r="D77" s="22"/>
      <c r="E77" s="22"/>
      <c r="F77" s="23">
        <v>2</v>
      </c>
      <c r="G77" s="24">
        <v>3000</v>
      </c>
      <c r="H77" s="36">
        <v>2990</v>
      </c>
      <c r="I77" s="27">
        <f t="shared" ref="I77" si="1">H77*F77</f>
        <v>5980</v>
      </c>
    </row>
    <row r="78" spans="3:9" x14ac:dyDescent="0.2">
      <c r="G78" s="30"/>
      <c r="H78" s="31"/>
    </row>
    <row r="79" spans="3:9" x14ac:dyDescent="0.2"/>
    <row r="80" spans="3:9" x14ac:dyDescent="0.2">
      <c r="C80" s="1"/>
      <c r="D80" s="2"/>
      <c r="E80" s="3"/>
      <c r="F80" s="3"/>
      <c r="G80" s="3"/>
    </row>
    <row r="81" spans="3:7" hidden="1" x14ac:dyDescent="0.2">
      <c r="C81" s="1"/>
      <c r="D81" s="2"/>
      <c r="E81" s="3"/>
      <c r="F81" s="3"/>
      <c r="G81" s="3"/>
    </row>
    <row r="83" spans="3:7" ht="15.75" hidden="1" customHeight="1" x14ac:dyDescent="0.2">
      <c r="C83" s="44"/>
      <c r="D83" s="44"/>
      <c r="E83" s="44"/>
      <c r="F83" s="44"/>
      <c r="G83" s="44"/>
    </row>
    <row r="84" spans="3:7" hidden="1" x14ac:dyDescent="0.2">
      <c r="C84" s="44"/>
      <c r="D84" s="44"/>
      <c r="E84" s="44"/>
      <c r="F84" s="44"/>
      <c r="G84" s="44"/>
    </row>
  </sheetData>
  <sheetProtection algorithmName="SHA-512" hashValue="tkIjTrO35t0BYsX9scvOaYyrpDwkm2gOjEJYrf7jUyWOXdlHdhPdwz07VyeiQYJafG6wqIkZDFswBeZzqh7G4w==" saltValue="tsUc+2Q++6PSQZ/9a7miog==" spinCount="100000" sheet="1" objects="1" scenarios="1"/>
  <mergeCells count="7">
    <mergeCell ref="C4:G4"/>
    <mergeCell ref="C5:H5"/>
    <mergeCell ref="G8:H8"/>
    <mergeCell ref="G9:H9"/>
    <mergeCell ref="C83:G84"/>
    <mergeCell ref="G6:H6"/>
    <mergeCell ref="G7:H7"/>
  </mergeCells>
  <pageMargins left="0.7" right="0.7" top="0.75" bottom="0.75" header="0.3" footer="0.3"/>
  <pageSetup paperSize="9" scale="48" orientation="portrait" verticalDpi="0" r:id="rId1"/>
  <rowBreaks count="1" manualBreakCount="1">
    <brk id="57" min="2" max="8"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bservacionsCAD xmlns="6a9906d8-7354-4b2d-a694-b1e5ee9da8e0" xsi:nil="true"/>
    <observacionsSUM xmlns="6a9906d8-7354-4b2d-a694-b1e5ee9da8e0" xsi:nil="true"/>
    <revision xmlns="6a9906d8-7354-4b2d-a694-b1e5ee9da8e0" xsi:nil="true"/>
    <T_x00e8_cnic_x002f_a xmlns="6a9906d8-7354-4b2d-a694-b1e5ee9da8e0">
      <UserInfo>
        <DisplayName/>
        <AccountId xsi:nil="true"/>
        <AccountType/>
      </UserInfo>
    </T_x00e8_cnic_x002f_a>
    <lcf76f155ced4ddcb4097134ff3c332f xmlns="6a9906d8-7354-4b2d-a694-b1e5ee9da8e0">
      <Terms xmlns="http://schemas.microsoft.com/office/infopath/2007/PartnerControls"/>
    </lcf76f155ced4ddcb4097134ff3c332f>
    <TaxCatchAll xmlns="e0ed6653-2567-4b65-ac99-fef63f114098" xsi:nil="true"/>
    <_Flow_SignoffStatus xmlns="6a9906d8-7354-4b2d-a694-b1e5ee9da8e0" xsi:nil="true"/>
    <datarespostaCAD xmlns="6a9906d8-7354-4b2d-a694-b1e5ee9da8e0" xsi:nil="true"/>
    <DataentradaCAD xmlns="6a9906d8-7354-4b2d-a694-b1e5ee9da8e0"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5AF3FDF25B90C4AB8B49CDE89D97260" ma:contentTypeVersion="21" ma:contentTypeDescription="Crea un document nou" ma:contentTypeScope="" ma:versionID="4d4df574d011631ac4ef4e74b4449aeb">
  <xsd:schema xmlns:xsd="http://www.w3.org/2001/XMLSchema" xmlns:xs="http://www.w3.org/2001/XMLSchema" xmlns:p="http://schemas.microsoft.com/office/2006/metadata/properties" xmlns:ns2="6a9906d8-7354-4b2d-a694-b1e5ee9da8e0" xmlns:ns3="e0ed6653-2567-4b65-ac99-fef63f114098" targetNamespace="http://schemas.microsoft.com/office/2006/metadata/properties" ma:root="true" ma:fieldsID="ed8ca2ef5d1bd46362c2f664279e7b04" ns2:_="" ns3:_="">
    <xsd:import namespace="6a9906d8-7354-4b2d-a694-b1e5ee9da8e0"/>
    <xsd:import namespace="e0ed6653-2567-4b65-ac99-fef63f11409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revision" minOccurs="0"/>
                <xsd:element ref="ns2:ObservacionsCAD" minOccurs="0"/>
                <xsd:element ref="ns2:observacionsSUM" minOccurs="0"/>
                <xsd:element ref="ns2:T_x00e8_cnic_x002f_a" minOccurs="0"/>
                <xsd:element ref="ns2:_Flow_SignoffStatus" minOccurs="0"/>
                <xsd:element ref="ns2:DataentradaCAD" minOccurs="0"/>
                <xsd:element ref="ns2:datarespostaCA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9906d8-7354-4b2d-a694-b1e5ee9da8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Etiquetes de la imatge" ma:readOnly="false" ma:fieldId="{5cf76f15-5ced-4ddc-b409-7134ff3c332f}" ma:taxonomyMulti="true" ma:sspId="d19f90c4-00d9-45b7-bc62-04f95cbe7a8b"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revision" ma:index="21" nillable="true" ma:displayName="revision" ma:format="Dropdown" ma:internalName="revision">
      <xsd:simpleType>
        <xsd:restriction base="dms:Text">
          <xsd:maxLength value="255"/>
        </xsd:restriction>
      </xsd:simpleType>
    </xsd:element>
    <xsd:element name="ObservacionsCAD" ma:index="22" nillable="true" ma:displayName="Observacions CAD" ma:format="Dropdown" ma:internalName="ObservacionsCAD">
      <xsd:simpleType>
        <xsd:restriction base="dms:Note">
          <xsd:maxLength value="255"/>
        </xsd:restriction>
      </xsd:simpleType>
    </xsd:element>
    <xsd:element name="observacionsSUM" ma:index="23" nillable="true" ma:displayName="observacions SERVEI PROMOTOR" ma:description="Necessitem que ens valideu aquest plec que es el primer que faig. De serveis CAP II.  A aquest plec li afegirem un estat d'amidaments amb quantitats i preus." ma:format="Dropdown" ma:internalName="observacionsSUM">
      <xsd:simpleType>
        <xsd:restriction base="dms:Text">
          <xsd:maxLength value="255"/>
        </xsd:restriction>
      </xsd:simpleType>
    </xsd:element>
    <xsd:element name="T_x00e8_cnic_x002f_a" ma:index="24" nillable="true" ma:displayName="Tècnic/a" ma:description="Persona que inicia l'expedient" ma:format="Dropdown" ma:list="UserInfo" ma:SharePointGroup="0" ma:internalName="T_x00e8_cnic_x002f_a">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Flow_SignoffStatus" ma:index="25" nillable="true" ma:displayName="Estat S'ha finalitzat" ma:internalName="_x0024_Resources_x003a_core_x002c_Signoff_Status">
      <xsd:simpleType>
        <xsd:restriction base="dms:Text"/>
      </xsd:simpleType>
    </xsd:element>
    <xsd:element name="DataentradaCAD" ma:index="26" nillable="true" ma:displayName="Data entrada CAD" ma:format="DateOnly" ma:internalName="DataentradaCAD">
      <xsd:simpleType>
        <xsd:restriction base="dms:DateTime"/>
      </xsd:simpleType>
    </xsd:element>
    <xsd:element name="datarespostaCAD" ma:index="27" nillable="true" ma:displayName="data resposta CAD" ma:format="DateOnly" ma:internalName="datarespostaCAD">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e0ed6653-2567-4b65-ac99-fef63f114098" elementFormDefault="qualified">
    <xsd:import namespace="http://schemas.microsoft.com/office/2006/documentManagement/types"/>
    <xsd:import namespace="http://schemas.microsoft.com/office/infopath/2007/PartnerControls"/>
    <xsd:element name="SharedWithUsers" ma:index="12" nillable="true" ma:displayName="Compartit amb"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 compartit amb detalls" ma:internalName="SharedWithDetails" ma:readOnly="true">
      <xsd:simpleType>
        <xsd:restriction base="dms:Note">
          <xsd:maxLength value="255"/>
        </xsd:restriction>
      </xsd:simpleType>
    </xsd:element>
    <xsd:element name="TaxCatchAll" ma:index="16" nillable="true" ma:displayName="Taxonomy Catch All Column" ma:hidden="true" ma:list="{188673f0-37a7-420b-a58f-167b269443b9}" ma:internalName="TaxCatchAll" ma:showField="CatchAllData" ma:web="e0ed6653-2567-4b65-ac99-fef63f11409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561AE8F-A664-4848-A9CB-675B1B43C79B}">
  <ds:schemaRefs>
    <ds:schemaRef ds:uri="http://schemas.microsoft.com/office/2006/metadata/properties"/>
    <ds:schemaRef ds:uri="http://schemas.microsoft.com/office/infopath/2007/PartnerControls"/>
    <ds:schemaRef ds:uri="6a9906d8-7354-4b2d-a694-b1e5ee9da8e0"/>
    <ds:schemaRef ds:uri="e0ed6653-2567-4b65-ac99-fef63f114098"/>
  </ds:schemaRefs>
</ds:datastoreItem>
</file>

<file path=customXml/itemProps2.xml><?xml version="1.0" encoding="utf-8"?>
<ds:datastoreItem xmlns:ds="http://schemas.openxmlformats.org/officeDocument/2006/customXml" ds:itemID="{70666F9B-B493-4630-BEDA-42DF246ACDA2}">
  <ds:schemaRefs>
    <ds:schemaRef ds:uri="http://schemas.microsoft.com/sharepoint/v3/contenttype/forms"/>
  </ds:schemaRefs>
</ds:datastoreItem>
</file>

<file path=customXml/itemProps3.xml><?xml version="1.0" encoding="utf-8"?>
<ds:datastoreItem xmlns:ds="http://schemas.openxmlformats.org/officeDocument/2006/customXml" ds:itemID="{D64151DD-FFBF-4D77-822D-4A509323899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9906d8-7354-4b2d-a694-b1e5ee9da8e0"/>
    <ds:schemaRef ds:uri="e0ed6653-2567-4b65-ac99-fef63f11409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Oferta economica</vt:lpstr>
      <vt:lpstr>'Oferta economica'!Área_de_impresión</vt:lpstr>
    </vt:vector>
  </TitlesOfParts>
  <Manager/>
  <Company>Fujitsu</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Merida Campos, Juan alfonso</dc:creator>
  <cp:keywords/>
  <dc:description/>
  <cp:lastModifiedBy>Idoia García de Cortázar</cp:lastModifiedBy>
  <cp:revision/>
  <dcterms:created xsi:type="dcterms:W3CDTF">2025-05-27T11:12:51Z</dcterms:created>
  <dcterms:modified xsi:type="dcterms:W3CDTF">2025-07-15T13:40:41Z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0x010100E5AF3FDF25B90C4AB8B49CDE89D97260</vt:lpwstr>
  </property>
  <property fmtid="{D5CDD505-2E9C-101B-9397-08002B2CF9AE}" pid="3" name="MediaServiceImageTags">
    <vt:lpwstr/>
  </property>
</Properties>
</file>