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P:\3. EQUIPAMENTS\19 - MERCAT MUNICIPAL\2025 - adequacio parquing\bases tecniques adequacio parquing\"/>
    </mc:Choice>
  </mc:AlternateContent>
  <xr:revisionPtr revIDLastSave="0" documentId="13_ncr:1_{0A8531EA-214F-4809-9C31-39D7E900341E}" xr6:coauthVersionLast="47" xr6:coauthVersionMax="47" xr10:uidLastSave="{00000000-0000-0000-0000-000000000000}"/>
  <bookViews>
    <workbookView xWindow="-108" yWindow="-108" windowWidth="23256" windowHeight="12576" xr2:uid="{00000000-000D-0000-FFFF-FFFF00000000}"/>
  </bookViews>
  <sheets>
    <sheet name="PRESSUPOST"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3" i="5" l="1"/>
  <c r="E56" i="5"/>
  <c r="E47" i="5"/>
  <c r="E18" i="5"/>
  <c r="E12" i="5"/>
  <c r="E54" i="5"/>
  <c r="B74" i="5"/>
  <c r="B73" i="5"/>
  <c r="B72" i="5"/>
  <c r="B71" i="5"/>
  <c r="B70" i="5"/>
  <c r="E53" i="5"/>
  <c r="E52" i="5"/>
  <c r="E51" i="5"/>
  <c r="E45" i="5"/>
  <c r="E44" i="5"/>
  <c r="E43" i="5"/>
  <c r="E42" i="5"/>
  <c r="E41" i="5"/>
  <c r="E40" i="5"/>
  <c r="E39" i="5"/>
  <c r="E38" i="5"/>
  <c r="E37" i="5"/>
  <c r="E36" i="5"/>
  <c r="E35" i="5"/>
  <c r="E34" i="5"/>
  <c r="E33" i="5"/>
  <c r="E32" i="5"/>
  <c r="E31" i="5"/>
  <c r="E30" i="5"/>
  <c r="E29" i="5"/>
  <c r="E28" i="5"/>
  <c r="E27" i="5"/>
  <c r="E26" i="5"/>
  <c r="E25" i="5"/>
  <c r="E24" i="5"/>
  <c r="E61" i="5"/>
  <c r="E74" i="5" s="1"/>
  <c r="E16" i="5"/>
  <c r="E71" i="5" s="1"/>
  <c r="E10" i="5"/>
  <c r="E9" i="5"/>
  <c r="E8" i="5"/>
  <c r="E72" i="5" l="1"/>
  <c r="E73" i="5"/>
  <c r="E70" i="5" l="1"/>
  <c r="E77" i="5" s="1"/>
  <c r="E79" i="5" l="1"/>
  <c r="E80" i="5"/>
  <c r="E82" i="5" s="1"/>
  <c r="E84" i="5" s="1"/>
  <c r="E86" i="5" s="1"/>
</calcChain>
</file>

<file path=xl/sharedStrings.xml><?xml version="1.0" encoding="utf-8"?>
<sst xmlns="http://schemas.openxmlformats.org/spreadsheetml/2006/main" count="86" uniqueCount="59">
  <si>
    <t>m2</t>
  </si>
  <si>
    <t>Ut</t>
  </si>
  <si>
    <t>Descripció</t>
  </si>
  <si>
    <t>Amid</t>
  </si>
  <si>
    <t xml:space="preserve">preu </t>
  </si>
  <si>
    <t>import</t>
  </si>
  <si>
    <t>TOTAL PEM</t>
  </si>
  <si>
    <t>DESPESES GENERALS 13%</t>
  </si>
  <si>
    <t>BENEFICI INDUSTRIAL 6%</t>
  </si>
  <si>
    <t>TOTAL PEC</t>
  </si>
  <si>
    <t>IVA 21%</t>
  </si>
  <si>
    <t>TOTAL IMPORT IVA INCLÒS</t>
  </si>
  <si>
    <t>capitol 1  paviments</t>
  </si>
  <si>
    <t>capittol 2 Adequació de parets</t>
  </si>
  <si>
    <t>RESUM DE PRESSUPOST- ADEQUACIÓ PARQUING MERCAT</t>
  </si>
  <si>
    <t>pressupost obres d'adequació parquing mercat municipal</t>
  </si>
  <si>
    <t>OPCIÓ Nº1 ASFALT</t>
  </si>
  <si>
    <t>Import en aplicació de les mesures de seguretat i salut previstes en Pla de seguretat.</t>
  </si>
  <si>
    <t>total import capitol 1- paviments</t>
  </si>
  <si>
    <t>total import capitol 2 - Adequació de parets</t>
  </si>
  <si>
    <t xml:space="preserve">m2 </t>
  </si>
  <si>
    <t>Pintat de places d'aparcament mitjantçant dues capes de pintura de poliuretà alifàtic de color blanc. Inclou la part proporcional de fletxes i inscripcions que calgui per garantir la circulació de vehicles i persones. Tot segons documentació gràfica de projecte.</t>
  </si>
  <si>
    <r>
      <t xml:space="preserve">paviment asfaltic rampa amb tractament antilliscant amb carburundum.
</t>
    </r>
    <r>
      <rPr>
        <sz val="11"/>
        <color rgb="FF000000"/>
        <rFont val="Calibri"/>
        <family val="2"/>
        <scheme val="minor"/>
      </rPr>
      <t>Repicat de juntes de per rebre el nou paviment. Reg d'emprimació catiónica tipus ECI. Subministrament, estesa i compactat de 3 cm de gruix de mitjana de mescla bituminosa en calent tipus D-8 granític. Subministrament i aplicació de 1 capa de morter sintètic, via aigua en base de resines acríliques i àrids silicis antilliscants, gruuix 1.0, color negre. Subministrament i aplicació 1 capa de pintura, via aigua en base de resines acríliques de color negre.</t>
    </r>
    <r>
      <rPr>
        <b/>
        <sz val="11"/>
        <color rgb="FF000000"/>
        <rFont val="Calibri"/>
        <family val="2"/>
        <scheme val="minor"/>
      </rPr>
      <t xml:space="preserve"> </t>
    </r>
    <r>
      <rPr>
        <sz val="11"/>
        <color rgb="FF000000"/>
        <rFont val="Calibri"/>
        <family val="2"/>
        <scheme val="minor"/>
      </rPr>
      <t>Segellat del sistema mitjantçant una capa de pintura de poliuretà asfàltic en base aigua de color negre.</t>
    </r>
  </si>
  <si>
    <r>
      <rPr>
        <b/>
        <sz val="11"/>
        <color rgb="FF000000"/>
        <rFont val="Calibri"/>
        <family val="2"/>
        <scheme val="minor"/>
      </rPr>
      <t>paviment asfáltic acabat amb resines acríliques anticarburant.</t>
    </r>
    <r>
      <rPr>
        <sz val="11"/>
        <color rgb="FF000000"/>
        <rFont val="Calibri"/>
        <family val="2"/>
        <scheme val="minor"/>
      </rPr>
      <t xml:space="preserve"> 
Repicat de juntes per rebre el nou paviment. Reg d'emprimació catiónica tipus ECI. Subministrament, estesa i compactat de 3 cm de gruix de mitjana de mescla bituminosa en calent tipus D-8 granític. Subministrament i aplicació de 1 capa de morter sintètic, via aigua en base de resines acríliques i àrids silicis antilliscants, gruuix 1.0, color negre. Subministrament i aplicació 1 capa de pintura, via aigua en base de resines acríliques de color negre.</t>
    </r>
  </si>
  <si>
    <t>reparació de paraments i pintat de pantalles, parets i pilars.
Aplicació manual de dues mans de pintura plàstica, acabat mat, textura llisa, diluïdes amb un 15% d'aigua o sense diluir, (rendiment: 0,13 l/m² cada mà); prèvia aplicació d'una mà d'emprimació acrílica reguladora de l'absorció, sobre parament interior de formigó, vertical, de fins 3,5 m d'altura. Inclús massilla d'enduriment ràpid per eliminar petites imperfeccions i solució d'àcid clorhídric al 10% per eliminar les eflorescències salines (salnitre) presents en el 25% de la superfície suport. es procedirà a una neteja prèvia del suport amb raspalls o elements adequats i a l'escatat de petites adherències i imperfeccions. el preu inclou la protecció dels elements de l'entorn que puguin veure's afectats durant els treballs  i la resolució de punts singulars, la preparació del suport, aplicació d'una mà de fons, reparació, empastat amb morter de reparació de les parts malmeses i aplicació de les dues mans d'acabat. inclou la part proporcional de pilars. el preu inclou l'aplicació de fins a dos colors, més una franja horitzontal de 15 cm de gruix  d'un altre color a decidir per la DF.</t>
  </si>
  <si>
    <t>ut</t>
  </si>
  <si>
    <t>Subministrament i col.locació de paviment de rajola gres porcelànic , preu mig, de 5 a 10 peces/m2, col·locada amb morter adhesiu per a rajola porcelànica color i model a definir adherit directament a sobre del paviment  existent. Paviment WC</t>
  </si>
  <si>
    <t>Subministrament i muntatge d'Inodor de porcellana esmaltada, de sortida vertical, amb seient i tapa, cisterna i mecanismes de descàrrega i alimentació incorporats, de color blanc, preu mitjà, col·locat sobre el paviment i connectat a la xarxa d'evacuació.</t>
  </si>
  <si>
    <t>Subministrament i muntatge de porta tipus block de fulla batent metàl.lica per a interior, batent de 35 mm de gruix, amb una llum de pas de 70 cm d''amplada i 200 cm d'alçada, per a aun gruix de marc de 10 cm com a màxim, a, ferratges, pany amb joc de manetes, acer inoxidables AISI 304, amb placa petita, preu mig.</t>
  </si>
  <si>
    <t>Subministrament i muntatge de lavabo complert amb pica porcellana esmaltada de 75 a 100 cm d'amplària, preu mitjà. Inclòs el mirall a conjunt.</t>
  </si>
  <si>
    <t>Subministrament d'aixeta per a lavabo model L20 de Roca ref. 5A3J09C00 o equivalent.</t>
  </si>
  <si>
    <t>Subministrament i instal.lació d'aixeta monocomandament per a dutxa, mural per a muntar superficialment, de llautó, de preu mitjà, amb dues entrades de 1/2".</t>
  </si>
  <si>
    <t>Subminisrament i muntatge d'escalfador elèctric instantani per al servei d'A.C.S., mural vertical, potència 2 kW, capacitat de 80 lt,  eficiència energètica classe A, perfil de consum XXS, alimentació monofàsica (230V/50Hz), de 235x141x100 mm. Inclús suport i ancoratges de fixació a parament, claus de tall d'esfera i tirantets flexibles, tant a l'entrada d'aigua com a la sortida. Totalment muntat, connexionat i provat.</t>
  </si>
  <si>
    <t>Ajudes de paleta fer a les instal.lacions d'aigua.</t>
  </si>
  <si>
    <t>Arrencada puntual de tubs i accessoris d'instal.lació de distribució d'aigua superficial, amb mitjans manuals i càrrrega manual sobre camió o contenidor.</t>
  </si>
  <si>
    <t>instal.lació interior d'aigua per a conjunt de bany segons distribució indicada a la documentació gràfica, realitzada amb tubs de polietilé reticulat (PE-X) sèrie 5 subministrats en rotlles, per a la xarxa d'aigua freda i l'Acs. Incloent materials auxiliars per al muntatge i la subjecció, tubs de diàmetres adequats al punt de servei, vàlvula d'assentament de coure, de 20 mm de diàmetre, amb maneta oculta, amb dos elements de connexió, claus de pas per a rentadora i rentavaixelles, mà d'obra i tots els elements necessaris per al correcte funcionament de la instal.lació. Totalment acabat, segons normativa vigent. Inclosa la col.locació dels sanitaris i de tots els elements que els integren, per al seu correcte funcionament. Inclou butlletí de la instal.lació.</t>
  </si>
  <si>
    <t>Arrencada puntual de tubs i accesssoris d'instal.lació elèctrica superficial, amb mitjans manuals i càrrega manual i transport de la runa fins a l'abocador municipal o deixalleria.</t>
  </si>
  <si>
    <t>Ajudes de paleta per a les instal.lacions d'electricitat.</t>
  </si>
  <si>
    <t xml:space="preserve">xarxa elèctrica de distribució interior d'un conjunt de lavabos segons distribució indicada a la documentació gràfica. Totalment acabada i connexionada, donant compliment a la normativa de Baixa tensió. La instal.lació comptarà amb: -preses de corrent, interruptors, interruptors conmutats, interruptors de creuament, punts de llum. s'inclouen totes les tasques necessàries per posar en marxa la instal.lació, tots els elements que en depenen, així com el butlletí de la instal.lació. </t>
  </si>
  <si>
    <t>Subministrament i col.locació de plat de dutxa de porcellana, de800x800mm amb fons antilliscant. Model ITALIA de ROCA o equivalent. Inclou mando de dutxa ROCA VICORIA amb flexible d'1,50m i aixetes o equivalent.</t>
  </si>
  <si>
    <t>Subministrament i instal·lació d'aplics o plafons de superfície tipus  downlight LED  IP65 model a definir.</t>
  </si>
  <si>
    <t xml:space="preserve">Substitució d'enrajolat de parament vertical interior a una alçària inf a 3 m, amb rajola gres extruït esmaltat , preu mig, de 5 a 10 peces/m2, color i dimensions a definir,  col·locada amb morter adhesiu per a rajola ceràmica amb arrencada i repicat de revestiments existents, càrrega manual de runa i transport fins a l'abocador autoritzat. </t>
  </si>
  <si>
    <t>ajudes de paleta per a les instal.lacions de sanejament.</t>
  </si>
  <si>
    <t>previsio d'import per a les feines de sanejament, adaptar les  instal.lacions de sanejament a la nova distribució.</t>
  </si>
  <si>
    <t>subministrament i col.locació de conjunt de barres i complements per a wc adaptat.</t>
  </si>
  <si>
    <t>Subministrament e instal•lació de mampara de vidre per dutxa, ancorada amb fixacions mecàniques, inclou perfileria d' hacer inoxible, segellat amb masilla de poliuretà, completament acabat.</t>
  </si>
  <si>
    <t>demolició de paviment exterior de rajoles de peda natural, amb martell neumàtic i càrrega manual sobre camió o contenidor i transport fins a l'abocador o deixalleria, inclou la demolició del revestiment de l'escala.</t>
  </si>
  <si>
    <t>Revestiment d'escala interior d'anada i tornada, d'un tram, graons de 150 cm d'amplada, format per petjada de granit, procedent d'Espanya, Gris Mondariz, mida màxima fins a 120x33x3 cm, cara i cantells polits, replà i entornpeus del mateix material, davanter de granit, procedent d'Espanya, Gris Mondariz, mida màxima fins a 120x16x2 cm, polida i entornpeu de granit, procedent d'Espanya, Gris Mondariz, de dos peces, 37x7x2 cm, cara i cantells polits. COL·LOCACIÓ: en capa grossa amb morter de ciment M-5. REJUNTAT: amb morter de junts cimentós, CG1, per a junta mínima (entre 1,5 i 3 mm), amb la mateixa tonalitat de les peces.</t>
  </si>
  <si>
    <t>total import capitol 4 - paviments i escala accés verge de loreto</t>
  </si>
  <si>
    <t>total import capitol 5 - seguretat i salut</t>
  </si>
  <si>
    <t>capittol  5 - Seguretat i salut</t>
  </si>
  <si>
    <t>capittol 4 - paviments i escala accés verge de loreto</t>
  </si>
  <si>
    <t>capittol 3 - adecuació lavabos planta soterrani -1</t>
  </si>
  <si>
    <t>total import capitol 3 - adecuació lavabos planta soterrani -1</t>
  </si>
  <si>
    <t>Paviment per a ús exterior en àrees de vianants i carrers residencials, de rajoles de peces regulars de pedra natural, de 60x40x4 cm, acabat flamejat de la superfície vista, cantells serrats, rebudes sobre capa de morter de ciment M-10; rejuntades amb beurada de ciment 1/2 CEM II/B-P 32,5 R.</t>
  </si>
  <si>
    <t>partida alçada a justificar per als imprevistos que puguin sorgir durant el decurs de l'obra en l'execució de les obres de revestiment de les escales.</t>
  </si>
  <si>
    <t>pa</t>
  </si>
  <si>
    <t>Partida alçada d'abonament íntegre per a l'enderroc i/o desmuntatge dels elements existents, portes sanitaris, pats de dutxa, etc, càrrega i tranport fins a la deixalleria o abocador.</t>
  </si>
  <si>
    <t>Fals sostre continu suspès, llis, 12,5+27+27, situat a una altura menor de 4 m, amb nivell de qualitat de l'acabat estàndard (Q2), constituït per: ESTRUCTURA: estructura metàl·lica d'acer galvanitzat de mestres primàries 60/27 mm amb una modulació de 1000 mm i suspeses de la superfície suport de formigó amb penjats combinats cada 900 mm, i mestres secundàries fixades perpendicularment a les mestres primàries amb connectors tipus cavalló amb una modulació de 500 mm; PLAQUES: una capa de plaques de guix laminat A hidrofugues / UNE-EN 520 - 1200 / longitud / 12,5 / amb les vores longitudinals afinades. Inclús banda autoadhesiva desolidaritzant, fixacions per a l'ancoratge dels perfils, cargols per a la fixació de les plaques, pasta de segellament, cinta microperforada de paper i accessoris de muntatge.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</si>
</sst>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2"/>
      <name val="Calibri"/>
      <family val="2"/>
      <scheme val="minor"/>
    </font>
    <font>
      <sz val="9"/>
      <color theme="1"/>
      <name val="Arial"/>
      <family val="2"/>
    </font>
    <font>
      <sz val="9"/>
      <name val="Arial"/>
      <family val="2"/>
    </font>
    <font>
      <sz val="9"/>
      <color rgb="FF000000"/>
      <name val="Arial"/>
      <family val="2"/>
    </font>
    <font>
      <sz val="11"/>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
      <sz val="11"/>
      <color rgb="FF31374A"/>
      <name val="Calibri"/>
      <family val="2"/>
      <scheme val="minor"/>
    </font>
    <font>
      <sz val="11"/>
      <color rgb="FF00B0F0"/>
      <name val="Calibri"/>
      <family val="2"/>
      <scheme val="minor"/>
    </font>
    <font>
      <b/>
      <sz val="9"/>
      <name val="Arial"/>
      <family val="2"/>
    </font>
    <font>
      <sz val="12"/>
      <color rgb="FF31374A"/>
      <name val="Calibri"/>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s>
  <borders count="3">
    <border>
      <left/>
      <right/>
      <top/>
      <bottom/>
      <diagonal/>
    </border>
    <border>
      <left/>
      <right/>
      <top/>
      <bottom style="thin">
        <color indexed="64"/>
      </bottom>
      <diagonal/>
    </border>
    <border>
      <left/>
      <right/>
      <top/>
      <bottom style="double">
        <color indexed="64"/>
      </bottom>
      <diagonal/>
    </border>
  </borders>
  <cellStyleXfs count="1">
    <xf numFmtId="0" fontId="0" fillId="0" borderId="0"/>
  </cellStyleXfs>
  <cellXfs count="64">
    <xf numFmtId="0" fontId="0" fillId="0" borderId="0" xfId="0"/>
    <xf numFmtId="0" fontId="1" fillId="0" borderId="0" xfId="0" applyFont="1"/>
    <xf numFmtId="0" fontId="3" fillId="0" borderId="0" xfId="0" applyFont="1"/>
    <xf numFmtId="0" fontId="4" fillId="0" borderId="0" xfId="0" applyFont="1"/>
    <xf numFmtId="0" fontId="4" fillId="0" borderId="0" xfId="0" applyFont="1" applyAlignment="1">
      <alignment horizontal="right" vertical="top"/>
    </xf>
    <xf numFmtId="0" fontId="5" fillId="0" borderId="0" xfId="0" applyFont="1" applyAlignment="1">
      <alignment horizontal="left" wrapText="1"/>
    </xf>
    <xf numFmtId="0" fontId="6" fillId="0" borderId="0" xfId="0" applyFont="1"/>
    <xf numFmtId="0" fontId="6" fillId="0" borderId="0" xfId="0" applyFont="1" applyAlignment="1">
      <alignment horizontal="right" vertical="top"/>
    </xf>
    <xf numFmtId="0" fontId="6" fillId="0" borderId="0" xfId="0" applyFont="1" applyAlignment="1">
      <alignment vertical="top"/>
    </xf>
    <xf numFmtId="0" fontId="6" fillId="0" borderId="0" xfId="0" applyFont="1" applyAlignment="1">
      <alignment vertical="top" wrapText="1"/>
    </xf>
    <xf numFmtId="4" fontId="6" fillId="0" borderId="0" xfId="0" applyNumberFormat="1" applyFont="1" applyAlignment="1">
      <alignment vertical="top"/>
    </xf>
    <xf numFmtId="0" fontId="7" fillId="0" borderId="0" xfId="0" applyFont="1" applyAlignment="1">
      <alignment vertical="top" wrapText="1"/>
    </xf>
    <xf numFmtId="4" fontId="6" fillId="0" borderId="0" xfId="0" applyNumberFormat="1" applyFont="1" applyAlignment="1">
      <alignment vertical="top" wrapText="1"/>
    </xf>
    <xf numFmtId="4" fontId="6" fillId="0" borderId="0" xfId="0" applyNumberFormat="1" applyFont="1" applyAlignment="1">
      <alignment horizontal="right" vertical="top"/>
    </xf>
    <xf numFmtId="0" fontId="6" fillId="4" borderId="0" xfId="0" applyFont="1" applyFill="1" applyAlignment="1">
      <alignment vertical="top"/>
    </xf>
    <xf numFmtId="0" fontId="8" fillId="4" borderId="0" xfId="0" applyFont="1" applyFill="1" applyAlignment="1">
      <alignment horizontal="right" vertical="top" wrapText="1"/>
    </xf>
    <xf numFmtId="4" fontId="6" fillId="4" borderId="0" xfId="0" applyNumberFormat="1" applyFont="1" applyFill="1" applyAlignment="1">
      <alignment vertical="top"/>
    </xf>
    <xf numFmtId="0" fontId="7" fillId="0" borderId="0" xfId="0" applyFont="1" applyAlignment="1">
      <alignment horizontal="right" vertical="top" wrapText="1"/>
    </xf>
    <xf numFmtId="0" fontId="6" fillId="5" borderId="0" xfId="0" applyFont="1" applyFill="1" applyAlignment="1">
      <alignment vertical="top"/>
    </xf>
    <xf numFmtId="0" fontId="9" fillId="5" borderId="0" xfId="0" applyFont="1" applyFill="1" applyAlignment="1">
      <alignment vertical="top" wrapText="1"/>
    </xf>
    <xf numFmtId="4" fontId="6" fillId="5" borderId="0" xfId="0" applyNumberFormat="1" applyFont="1" applyFill="1" applyAlignment="1">
      <alignment vertical="top"/>
    </xf>
    <xf numFmtId="4" fontId="6" fillId="5" borderId="0" xfId="0" applyNumberFormat="1" applyFont="1" applyFill="1" applyAlignment="1">
      <alignment horizontal="right" vertical="top"/>
    </xf>
    <xf numFmtId="0" fontId="9" fillId="0" borderId="0" xfId="0" applyFont="1" applyAlignment="1">
      <alignment vertical="top" wrapText="1"/>
    </xf>
    <xf numFmtId="0" fontId="10" fillId="0" borderId="0" xfId="0" applyFont="1" applyAlignment="1">
      <alignment vertical="top" wrapText="1"/>
    </xf>
    <xf numFmtId="0" fontId="9" fillId="0" borderId="0" xfId="0" applyFont="1" applyAlignment="1">
      <alignment horizontal="right" vertical="top" wrapText="1"/>
    </xf>
    <xf numFmtId="4" fontId="9" fillId="0" borderId="0" xfId="0" applyNumberFormat="1" applyFont="1" applyAlignment="1">
      <alignment horizontal="right" vertical="top"/>
    </xf>
    <xf numFmtId="4" fontId="11" fillId="0" borderId="0" xfId="0" applyNumberFormat="1" applyFont="1" applyAlignment="1">
      <alignment vertical="top"/>
    </xf>
    <xf numFmtId="0" fontId="6" fillId="4" borderId="1" xfId="0" applyFont="1" applyFill="1" applyBorder="1" applyAlignment="1">
      <alignment vertical="top" wrapText="1"/>
    </xf>
    <xf numFmtId="0" fontId="9" fillId="4" borderId="1" xfId="0" applyFont="1" applyFill="1" applyBorder="1" applyAlignment="1">
      <alignment horizontal="right" vertical="top" wrapText="1"/>
    </xf>
    <xf numFmtId="4" fontId="11" fillId="4" borderId="1" xfId="0" applyNumberFormat="1" applyFont="1" applyFill="1" applyBorder="1" applyAlignment="1">
      <alignment vertical="top"/>
    </xf>
    <xf numFmtId="4" fontId="6" fillId="4" borderId="1" xfId="0" applyNumberFormat="1" applyFont="1" applyFill="1" applyBorder="1" applyAlignment="1">
      <alignment vertical="top"/>
    </xf>
    <xf numFmtId="4" fontId="9" fillId="4" borderId="1" xfId="0" applyNumberFormat="1" applyFont="1" applyFill="1" applyBorder="1" applyAlignment="1">
      <alignment horizontal="right" vertical="top"/>
    </xf>
    <xf numFmtId="0" fontId="1" fillId="0" borderId="0" xfId="0" applyFont="1" applyAlignment="1">
      <alignment vertical="top"/>
    </xf>
    <xf numFmtId="0" fontId="1" fillId="0" borderId="0" xfId="0" applyFont="1" applyAlignment="1">
      <alignment horizontal="right"/>
    </xf>
    <xf numFmtId="4" fontId="1" fillId="0" borderId="0" xfId="0" applyNumberFormat="1" applyFont="1" applyAlignment="1">
      <alignment vertical="top"/>
    </xf>
    <xf numFmtId="0" fontId="0" fillId="0" borderId="0" xfId="0" applyAlignment="1">
      <alignment horizontal="right"/>
    </xf>
    <xf numFmtId="0" fontId="9" fillId="0" borderId="0" xfId="0" applyFont="1"/>
    <xf numFmtId="0" fontId="1" fillId="3" borderId="2" xfId="0" applyFont="1" applyFill="1" applyBorder="1"/>
    <xf numFmtId="0" fontId="1" fillId="3" borderId="2" xfId="0" applyFont="1" applyFill="1" applyBorder="1" applyAlignment="1">
      <alignment horizontal="right"/>
    </xf>
    <xf numFmtId="0" fontId="9" fillId="3" borderId="2" xfId="0" applyFont="1" applyFill="1" applyBorder="1"/>
    <xf numFmtId="4" fontId="9" fillId="3" borderId="2" xfId="0" applyNumberFormat="1" applyFont="1" applyFill="1" applyBorder="1" applyAlignment="1">
      <alignment horizontal="right" vertical="top"/>
    </xf>
    <xf numFmtId="0" fontId="9" fillId="4" borderId="0" xfId="0" applyFont="1" applyFill="1" applyAlignment="1">
      <alignment horizontal="center" vertical="center"/>
    </xf>
    <xf numFmtId="4" fontId="9" fillId="4" borderId="0" xfId="0" applyNumberFormat="1" applyFont="1" applyFill="1" applyAlignment="1">
      <alignment horizontal="center" vertical="center"/>
    </xf>
    <xf numFmtId="4" fontId="9" fillId="4" borderId="0" xfId="0" applyNumberFormat="1" applyFont="1" applyFill="1" applyAlignment="1">
      <alignment horizontal="right" vertical="center"/>
    </xf>
    <xf numFmtId="0" fontId="9" fillId="4" borderId="0" xfId="0" applyFont="1" applyFill="1" applyAlignment="1">
      <alignment horizontal="right" vertical="center"/>
    </xf>
    <xf numFmtId="0" fontId="6" fillId="0" borderId="0" xfId="0" applyFont="1" applyAlignment="1">
      <alignment horizontal="center" vertical="top"/>
    </xf>
    <xf numFmtId="0" fontId="9" fillId="0" borderId="0" xfId="0" applyFont="1" applyAlignment="1">
      <alignment horizontal="center" vertical="top"/>
    </xf>
    <xf numFmtId="4" fontId="6" fillId="0" borderId="0" xfId="0" applyNumberFormat="1" applyFont="1" applyAlignment="1">
      <alignment horizontal="center" vertical="top"/>
    </xf>
    <xf numFmtId="0" fontId="9" fillId="6" borderId="0" xfId="0" applyFont="1" applyFill="1" applyAlignment="1">
      <alignment vertical="top"/>
    </xf>
    <xf numFmtId="0" fontId="9" fillId="6" borderId="0" xfId="0" applyFont="1" applyFill="1" applyAlignment="1">
      <alignment horizontal="center" vertical="top"/>
    </xf>
    <xf numFmtId="4" fontId="9" fillId="6" borderId="0" xfId="0" applyNumberFormat="1" applyFont="1" applyFill="1" applyAlignment="1">
      <alignment vertical="top"/>
    </xf>
    <xf numFmtId="0" fontId="8" fillId="0" borderId="0" xfId="0" applyFont="1" applyAlignment="1">
      <alignment vertical="top" wrapText="1"/>
    </xf>
    <xf numFmtId="0" fontId="7" fillId="0" borderId="0" xfId="0" applyFont="1" applyAlignment="1">
      <alignment horizontal="left" vertical="top" wrapText="1"/>
    </xf>
    <xf numFmtId="0" fontId="4" fillId="0" borderId="0" xfId="0" applyFont="1" applyAlignment="1">
      <alignment vertical="top"/>
    </xf>
    <xf numFmtId="0" fontId="4" fillId="0" borderId="0" xfId="0" applyFont="1" applyAlignment="1">
      <alignment vertical="top" wrapText="1"/>
    </xf>
    <xf numFmtId="0" fontId="12" fillId="6" borderId="0" xfId="0" applyFont="1" applyFill="1" applyAlignment="1">
      <alignment vertical="top"/>
    </xf>
    <xf numFmtId="0" fontId="4" fillId="5" borderId="0" xfId="0" applyFont="1" applyFill="1" applyAlignment="1">
      <alignment vertical="top"/>
    </xf>
    <xf numFmtId="0" fontId="4" fillId="4" borderId="0" xfId="0" applyFont="1" applyFill="1" applyAlignment="1">
      <alignment vertical="top"/>
    </xf>
    <xf numFmtId="0" fontId="8" fillId="0" borderId="0" xfId="0" applyFont="1" applyAlignment="1">
      <alignment horizontal="right" vertical="top" wrapText="1"/>
    </xf>
    <xf numFmtId="4" fontId="9" fillId="4" borderId="0" xfId="0" applyNumberFormat="1" applyFont="1" applyFill="1" applyAlignment="1">
      <alignment vertical="top"/>
    </xf>
    <xf numFmtId="0" fontId="10" fillId="0" borderId="0" xfId="0" applyFont="1" applyAlignment="1">
      <alignment horizontal="left" vertical="top" wrapText="1"/>
    </xf>
    <xf numFmtId="0" fontId="9" fillId="0" borderId="0" xfId="0" applyFont="1" applyAlignment="1">
      <alignment horizontal="left" vertical="top" wrapText="1"/>
    </xf>
    <xf numFmtId="0" fontId="13" fillId="0" borderId="0" xfId="0" applyFont="1" applyAlignment="1">
      <alignment vertical="top" wrapText="1"/>
    </xf>
    <xf numFmtId="0" fontId="2"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2D562-92CB-4A63-A8AB-68ECECEDA699}">
  <sheetPr>
    <tabColor rgb="FFFFFF00"/>
    <pageSetUpPr fitToPage="1"/>
  </sheetPr>
  <dimension ref="A1:E100"/>
  <sheetViews>
    <sheetView tabSelected="1" zoomScaleNormal="100" workbookViewId="0">
      <selection activeCell="I72" sqref="I72"/>
    </sheetView>
  </sheetViews>
  <sheetFormatPr baseColWidth="10" defaultRowHeight="15" x14ac:dyDescent="0.25"/>
  <cols>
    <col min="1" max="1" width="3.28515625" customWidth="1"/>
    <col min="2" max="2" width="58.28515625" customWidth="1"/>
    <col min="3" max="3" width="10.42578125" customWidth="1"/>
    <col min="4" max="4" width="8.7109375" style="6" customWidth="1"/>
    <col min="5" max="5" width="10.28515625" style="7" customWidth="1"/>
  </cols>
  <sheetData>
    <row r="1" spans="1:5" x14ac:dyDescent="0.25">
      <c r="A1" s="63" t="s">
        <v>15</v>
      </c>
      <c r="B1" s="63"/>
      <c r="C1" s="63"/>
      <c r="D1" s="63"/>
      <c r="E1" s="63"/>
    </row>
    <row r="2" spans="1:5" x14ac:dyDescent="0.25">
      <c r="A2" s="63"/>
      <c r="B2" s="63"/>
      <c r="C2" s="63"/>
      <c r="D2" s="63"/>
      <c r="E2" s="63"/>
    </row>
    <row r="3" spans="1:5" x14ac:dyDescent="0.25">
      <c r="A3" s="42" t="s">
        <v>1</v>
      </c>
      <c r="B3" s="41" t="s">
        <v>2</v>
      </c>
      <c r="C3" s="43" t="s">
        <v>3</v>
      </c>
      <c r="D3" s="44" t="s">
        <v>4</v>
      </c>
      <c r="E3" s="43" t="s">
        <v>5</v>
      </c>
    </row>
    <row r="4" spans="1:5" x14ac:dyDescent="0.25">
      <c r="A4" s="45"/>
      <c r="B4" s="46"/>
      <c r="C4" s="47"/>
      <c r="D4" s="45"/>
      <c r="E4" s="47"/>
    </row>
    <row r="5" spans="1:5" hidden="1" x14ac:dyDescent="0.25">
      <c r="A5" s="48"/>
      <c r="B5" s="49" t="s">
        <v>16</v>
      </c>
      <c r="C5" s="50"/>
      <c r="D5" s="50"/>
      <c r="E5" s="50"/>
    </row>
    <row r="6" spans="1:5" x14ac:dyDescent="0.25">
      <c r="A6" s="18"/>
      <c r="B6" s="19" t="s">
        <v>12</v>
      </c>
      <c r="C6" s="20"/>
      <c r="D6" s="20"/>
      <c r="E6" s="21"/>
    </row>
    <row r="7" spans="1:5" x14ac:dyDescent="0.25">
      <c r="A7" s="8"/>
      <c r="B7" s="22"/>
      <c r="C7" s="10"/>
      <c r="D7" s="10"/>
      <c r="E7" s="13"/>
    </row>
    <row r="8" spans="1:5" ht="142.5" customHeight="1" x14ac:dyDescent="0.25">
      <c r="A8" s="8" t="s">
        <v>0</v>
      </c>
      <c r="B8" s="52" t="s">
        <v>23</v>
      </c>
      <c r="C8" s="10">
        <v>2550</v>
      </c>
      <c r="D8" s="10">
        <v>27.68</v>
      </c>
      <c r="E8" s="10">
        <f>C8*D8</f>
        <v>70584</v>
      </c>
    </row>
    <row r="9" spans="1:5" ht="180" x14ac:dyDescent="0.25">
      <c r="A9" s="8" t="s">
        <v>0</v>
      </c>
      <c r="B9" s="51" t="s">
        <v>22</v>
      </c>
      <c r="C9" s="12">
        <v>150</v>
      </c>
      <c r="D9" s="12">
        <v>41.84</v>
      </c>
      <c r="E9" s="13">
        <f t="shared" ref="E9:E10" si="0">C9*D9</f>
        <v>6276.0000000000009</v>
      </c>
    </row>
    <row r="10" spans="1:5" ht="86.25" customHeight="1" x14ac:dyDescent="0.25">
      <c r="A10" s="8" t="s">
        <v>0</v>
      </c>
      <c r="B10" s="11" t="s">
        <v>21</v>
      </c>
      <c r="C10" s="12">
        <v>2550</v>
      </c>
      <c r="D10" s="12">
        <v>1.95</v>
      </c>
      <c r="E10" s="13">
        <f t="shared" si="0"/>
        <v>4972.5</v>
      </c>
    </row>
    <row r="11" spans="1:5" x14ac:dyDescent="0.25">
      <c r="A11" s="9"/>
      <c r="B11" s="9"/>
      <c r="C11" s="12"/>
      <c r="D11" s="12"/>
      <c r="E11" s="13"/>
    </row>
    <row r="12" spans="1:5" x14ac:dyDescent="0.25">
      <c r="A12" s="14"/>
      <c r="B12" s="15" t="s">
        <v>18</v>
      </c>
      <c r="C12" s="16"/>
      <c r="D12" s="16"/>
      <c r="E12" s="59">
        <f>SUM(E8:E11)</f>
        <v>81832.5</v>
      </c>
    </row>
    <row r="13" spans="1:5" x14ac:dyDescent="0.25">
      <c r="A13" s="8"/>
      <c r="B13" s="17"/>
      <c r="C13" s="10"/>
      <c r="D13" s="10"/>
      <c r="E13" s="10"/>
    </row>
    <row r="14" spans="1:5" x14ac:dyDescent="0.25">
      <c r="A14" s="18"/>
      <c r="B14" s="19" t="s">
        <v>13</v>
      </c>
      <c r="C14" s="20"/>
      <c r="D14" s="20"/>
      <c r="E14" s="21"/>
    </row>
    <row r="15" spans="1:5" x14ac:dyDescent="0.25">
      <c r="A15" s="8"/>
      <c r="B15" s="22"/>
      <c r="C15" s="10"/>
      <c r="D15" s="10"/>
      <c r="E15" s="13"/>
    </row>
    <row r="16" spans="1:5" ht="285" x14ac:dyDescent="0.25">
      <c r="A16" s="9" t="s">
        <v>25</v>
      </c>
      <c r="B16" s="23" t="s">
        <v>24</v>
      </c>
      <c r="C16" s="12">
        <v>1450</v>
      </c>
      <c r="D16" s="12">
        <v>17.21</v>
      </c>
      <c r="E16" s="13">
        <f t="shared" ref="E16" si="1">C16*D16</f>
        <v>24954.5</v>
      </c>
    </row>
    <row r="17" spans="1:5" x14ac:dyDescent="0.25">
      <c r="A17" s="8"/>
      <c r="B17" s="9"/>
      <c r="C17" s="10"/>
      <c r="D17" s="10"/>
      <c r="E17" s="13"/>
    </row>
    <row r="18" spans="1:5" x14ac:dyDescent="0.25">
      <c r="A18" s="14"/>
      <c r="B18" s="15" t="s">
        <v>19</v>
      </c>
      <c r="C18" s="16"/>
      <c r="D18" s="16"/>
      <c r="E18" s="59">
        <f>SUM(E16:E17)</f>
        <v>24954.5</v>
      </c>
    </row>
    <row r="19" spans="1:5" x14ac:dyDescent="0.25">
      <c r="A19" s="8"/>
      <c r="B19" s="58"/>
      <c r="C19" s="10"/>
      <c r="D19" s="10"/>
      <c r="E19" s="10"/>
    </row>
    <row r="20" spans="1:5" x14ac:dyDescent="0.25">
      <c r="A20" s="8"/>
      <c r="B20" s="58"/>
      <c r="C20" s="10"/>
      <c r="D20" s="10"/>
      <c r="E20" s="10"/>
    </row>
    <row r="21" spans="1:5" x14ac:dyDescent="0.25">
      <c r="A21" s="55"/>
      <c r="B21" s="49"/>
      <c r="C21" s="50"/>
      <c r="D21" s="50"/>
      <c r="E21" s="50"/>
    </row>
    <row r="22" spans="1:5" x14ac:dyDescent="0.25">
      <c r="A22" s="56"/>
      <c r="B22" s="19" t="s">
        <v>52</v>
      </c>
      <c r="C22" s="20"/>
      <c r="D22" s="20"/>
      <c r="E22" s="21"/>
    </row>
    <row r="23" spans="1:5" x14ac:dyDescent="0.25">
      <c r="A23" s="53"/>
      <c r="B23" s="22"/>
      <c r="C23" s="10"/>
      <c r="D23" s="10"/>
      <c r="E23" s="13"/>
    </row>
    <row r="24" spans="1:5" ht="50.25" customHeight="1" x14ac:dyDescent="0.25">
      <c r="A24" s="53" t="s">
        <v>25</v>
      </c>
      <c r="B24" s="9" t="s">
        <v>57</v>
      </c>
      <c r="C24" s="10">
        <v>1</v>
      </c>
      <c r="D24" s="10">
        <v>725</v>
      </c>
      <c r="E24" s="10">
        <f>C24*D24</f>
        <v>725</v>
      </c>
    </row>
    <row r="25" spans="1:5" ht="102.75" customHeight="1" x14ac:dyDescent="0.25">
      <c r="A25" s="53" t="s">
        <v>0</v>
      </c>
      <c r="B25" s="9" t="s">
        <v>41</v>
      </c>
      <c r="C25" s="10">
        <v>45.5</v>
      </c>
      <c r="D25" s="10">
        <v>85</v>
      </c>
      <c r="E25" s="10">
        <f>C25*D25</f>
        <v>3867.5</v>
      </c>
    </row>
    <row r="26" spans="1:5" ht="75" x14ac:dyDescent="0.25">
      <c r="A26" s="53" t="s">
        <v>0</v>
      </c>
      <c r="B26" s="9" t="s">
        <v>26</v>
      </c>
      <c r="C26" s="10">
        <v>20.5</v>
      </c>
      <c r="D26" s="10">
        <v>47.55</v>
      </c>
      <c r="E26" s="13">
        <f t="shared" ref="E26:E28" si="2">C26*D26</f>
        <v>974.77499999999998</v>
      </c>
    </row>
    <row r="27" spans="1:5" ht="236.25" x14ac:dyDescent="0.25">
      <c r="A27" s="53" t="s">
        <v>20</v>
      </c>
      <c r="B27" s="62" t="s">
        <v>58</v>
      </c>
      <c r="C27" s="10">
        <v>20.5</v>
      </c>
      <c r="D27" s="10">
        <v>22.48</v>
      </c>
      <c r="E27" s="13">
        <f t="shared" si="2"/>
        <v>460.84000000000003</v>
      </c>
    </row>
    <row r="28" spans="1:5" ht="69" customHeight="1" x14ac:dyDescent="0.25">
      <c r="A28" s="53" t="s">
        <v>25</v>
      </c>
      <c r="B28" s="9" t="s">
        <v>39</v>
      </c>
      <c r="C28" s="10">
        <v>2</v>
      </c>
      <c r="D28" s="10">
        <v>450</v>
      </c>
      <c r="E28" s="13">
        <f t="shared" si="2"/>
        <v>900</v>
      </c>
    </row>
    <row r="29" spans="1:5" ht="66" customHeight="1" x14ac:dyDescent="0.25">
      <c r="A29" s="53" t="s">
        <v>25</v>
      </c>
      <c r="B29" s="9" t="s">
        <v>27</v>
      </c>
      <c r="C29" s="10">
        <v>3</v>
      </c>
      <c r="D29" s="10">
        <v>245</v>
      </c>
      <c r="E29" s="10">
        <f>C29*D29</f>
        <v>735</v>
      </c>
    </row>
    <row r="30" spans="1:5" ht="69.75" customHeight="1" x14ac:dyDescent="0.25">
      <c r="A30" s="53" t="s">
        <v>25</v>
      </c>
      <c r="B30" s="9" t="s">
        <v>45</v>
      </c>
      <c r="C30" s="10">
        <v>2</v>
      </c>
      <c r="D30" s="10">
        <v>475</v>
      </c>
      <c r="E30" s="10">
        <f>C30*D30</f>
        <v>950</v>
      </c>
    </row>
    <row r="31" spans="1:5" ht="48.75" customHeight="1" x14ac:dyDescent="0.25">
      <c r="A31" s="53" t="s">
        <v>25</v>
      </c>
      <c r="B31" s="9" t="s">
        <v>29</v>
      </c>
      <c r="C31" s="10">
        <v>3</v>
      </c>
      <c r="D31" s="10">
        <v>375</v>
      </c>
      <c r="E31" s="13">
        <f t="shared" ref="E31:E33" si="3">C31*D31</f>
        <v>1125</v>
      </c>
    </row>
    <row r="32" spans="1:5" ht="90" x14ac:dyDescent="0.25">
      <c r="A32" s="54" t="s">
        <v>25</v>
      </c>
      <c r="B32" s="9" t="s">
        <v>28</v>
      </c>
      <c r="C32" s="12">
        <v>4</v>
      </c>
      <c r="D32" s="12">
        <v>325</v>
      </c>
      <c r="E32" s="13">
        <f t="shared" si="3"/>
        <v>1300</v>
      </c>
    </row>
    <row r="33" spans="1:5" ht="52.5" customHeight="1" x14ac:dyDescent="0.25">
      <c r="A33" s="53" t="s">
        <v>25</v>
      </c>
      <c r="B33" s="9" t="s">
        <v>34</v>
      </c>
      <c r="C33" s="10">
        <v>1</v>
      </c>
      <c r="D33" s="10">
        <v>45</v>
      </c>
      <c r="E33" s="13">
        <f t="shared" si="3"/>
        <v>45</v>
      </c>
    </row>
    <row r="34" spans="1:5" ht="184.5" customHeight="1" x14ac:dyDescent="0.25">
      <c r="A34" s="53" t="s">
        <v>25</v>
      </c>
      <c r="B34" s="9" t="s">
        <v>35</v>
      </c>
      <c r="C34" s="10">
        <v>1</v>
      </c>
      <c r="D34" s="10">
        <v>750</v>
      </c>
      <c r="E34" s="10">
        <f>C34*D34</f>
        <v>750</v>
      </c>
    </row>
    <row r="35" spans="1:5" ht="30" x14ac:dyDescent="0.25">
      <c r="A35" s="53" t="s">
        <v>25</v>
      </c>
      <c r="B35" s="9" t="s">
        <v>30</v>
      </c>
      <c r="C35" s="10">
        <v>3</v>
      </c>
      <c r="D35" s="10">
        <v>55</v>
      </c>
      <c r="E35" s="10">
        <f>C35*D35</f>
        <v>165</v>
      </c>
    </row>
    <row r="36" spans="1:5" ht="45" x14ac:dyDescent="0.25">
      <c r="A36" s="54" t="s">
        <v>25</v>
      </c>
      <c r="B36" s="9" t="s">
        <v>31</v>
      </c>
      <c r="C36" s="12">
        <v>2</v>
      </c>
      <c r="D36" s="12">
        <v>80</v>
      </c>
      <c r="E36" s="13">
        <f t="shared" ref="E36" si="4">C36*D36</f>
        <v>160</v>
      </c>
    </row>
    <row r="37" spans="1:5" ht="105" x14ac:dyDescent="0.25">
      <c r="A37" s="54" t="s">
        <v>25</v>
      </c>
      <c r="B37" s="9" t="s">
        <v>32</v>
      </c>
      <c r="C37" s="12">
        <v>1</v>
      </c>
      <c r="D37" s="12">
        <v>275</v>
      </c>
      <c r="E37" s="10">
        <f>C37*D37</f>
        <v>275</v>
      </c>
    </row>
    <row r="38" spans="1:5" x14ac:dyDescent="0.25">
      <c r="A38" s="54" t="s">
        <v>25</v>
      </c>
      <c r="B38" s="9" t="s">
        <v>33</v>
      </c>
      <c r="C38" s="12">
        <v>1</v>
      </c>
      <c r="D38" s="12">
        <v>250</v>
      </c>
      <c r="E38" s="10">
        <f>C38*D38</f>
        <v>250</v>
      </c>
    </row>
    <row r="39" spans="1:5" ht="45" x14ac:dyDescent="0.25">
      <c r="A39" s="53" t="s">
        <v>25</v>
      </c>
      <c r="B39" s="9" t="s">
        <v>36</v>
      </c>
      <c r="C39" s="10">
        <v>1</v>
      </c>
      <c r="D39" s="10">
        <v>85</v>
      </c>
      <c r="E39" s="10">
        <f t="shared" ref="E39:E45" si="5">C39*D39</f>
        <v>85</v>
      </c>
    </row>
    <row r="40" spans="1:5" ht="120" x14ac:dyDescent="0.25">
      <c r="A40" s="53" t="s">
        <v>25</v>
      </c>
      <c r="B40" s="9" t="s">
        <v>38</v>
      </c>
      <c r="C40" s="10">
        <v>1</v>
      </c>
      <c r="D40" s="10">
        <v>750</v>
      </c>
      <c r="E40" s="10">
        <f t="shared" si="5"/>
        <v>750</v>
      </c>
    </row>
    <row r="41" spans="1:5" ht="30" x14ac:dyDescent="0.25">
      <c r="A41" s="53" t="s">
        <v>25</v>
      </c>
      <c r="B41" s="9" t="s">
        <v>40</v>
      </c>
      <c r="C41" s="10">
        <v>6</v>
      </c>
      <c r="D41" s="10">
        <v>42.5</v>
      </c>
      <c r="E41" s="10">
        <f t="shared" si="5"/>
        <v>255</v>
      </c>
    </row>
    <row r="42" spans="1:5" x14ac:dyDescent="0.25">
      <c r="A42" s="53" t="s">
        <v>25</v>
      </c>
      <c r="B42" s="9" t="s">
        <v>37</v>
      </c>
      <c r="C42" s="10">
        <v>1</v>
      </c>
      <c r="D42" s="10">
        <v>275</v>
      </c>
      <c r="E42" s="10">
        <f t="shared" si="5"/>
        <v>275</v>
      </c>
    </row>
    <row r="43" spans="1:5" ht="30" x14ac:dyDescent="0.25">
      <c r="A43" s="54" t="s">
        <v>25</v>
      </c>
      <c r="B43" s="9" t="s">
        <v>44</v>
      </c>
      <c r="C43" s="12">
        <v>1</v>
      </c>
      <c r="D43" s="12">
        <v>520</v>
      </c>
      <c r="E43" s="10">
        <f t="shared" si="5"/>
        <v>520</v>
      </c>
    </row>
    <row r="44" spans="1:5" ht="30" x14ac:dyDescent="0.25">
      <c r="A44" s="53" t="s">
        <v>25</v>
      </c>
      <c r="B44" s="11" t="s">
        <v>43</v>
      </c>
      <c r="C44" s="12">
        <v>1</v>
      </c>
      <c r="D44" s="12">
        <v>425</v>
      </c>
      <c r="E44" s="13">
        <f t="shared" si="5"/>
        <v>425</v>
      </c>
    </row>
    <row r="45" spans="1:5" x14ac:dyDescent="0.25">
      <c r="A45" s="53" t="s">
        <v>25</v>
      </c>
      <c r="B45" s="11" t="s">
        <v>42</v>
      </c>
      <c r="C45" s="12">
        <v>1</v>
      </c>
      <c r="D45" s="12">
        <v>250</v>
      </c>
      <c r="E45" s="13">
        <f t="shared" si="5"/>
        <v>250</v>
      </c>
    </row>
    <row r="46" spans="1:5" x14ac:dyDescent="0.25">
      <c r="A46" s="54"/>
      <c r="B46" s="9"/>
      <c r="C46" s="12"/>
      <c r="D46" s="12"/>
      <c r="E46" s="13"/>
    </row>
    <row r="47" spans="1:5" ht="21" customHeight="1" x14ac:dyDescent="0.25">
      <c r="A47" s="57"/>
      <c r="B47" s="15" t="s">
        <v>53</v>
      </c>
      <c r="C47" s="16"/>
      <c r="D47" s="16"/>
      <c r="E47" s="59">
        <f>SUM(E24:E46)</f>
        <v>15243.115</v>
      </c>
    </row>
    <row r="48" spans="1:5" x14ac:dyDescent="0.25">
      <c r="A48" s="53"/>
      <c r="B48" s="17"/>
      <c r="C48" s="10"/>
      <c r="D48" s="10"/>
      <c r="E48" s="10"/>
    </row>
    <row r="49" spans="1:5" x14ac:dyDescent="0.25">
      <c r="A49" s="56"/>
      <c r="B49" s="19" t="s">
        <v>51</v>
      </c>
      <c r="C49" s="20"/>
      <c r="D49" s="20"/>
      <c r="E49" s="21"/>
    </row>
    <row r="50" spans="1:5" x14ac:dyDescent="0.25">
      <c r="A50" s="53"/>
      <c r="B50" s="22"/>
      <c r="C50" s="10"/>
      <c r="D50" s="10"/>
      <c r="E50" s="13"/>
    </row>
    <row r="51" spans="1:5" ht="69" customHeight="1" x14ac:dyDescent="0.25">
      <c r="A51" s="54" t="s">
        <v>20</v>
      </c>
      <c r="B51" s="23" t="s">
        <v>46</v>
      </c>
      <c r="C51" s="12">
        <v>30</v>
      </c>
      <c r="D51" s="12">
        <v>18.5</v>
      </c>
      <c r="E51" s="13">
        <f t="shared" ref="E51:E54" si="6">C51*D51</f>
        <v>555</v>
      </c>
    </row>
    <row r="52" spans="1:5" ht="82.5" customHeight="1" x14ac:dyDescent="0.25">
      <c r="A52" s="54" t="s">
        <v>20</v>
      </c>
      <c r="B52" s="60" t="s">
        <v>54</v>
      </c>
      <c r="C52" s="12">
        <v>30</v>
      </c>
      <c r="D52" s="12">
        <v>124.45</v>
      </c>
      <c r="E52" s="13">
        <f t="shared" si="6"/>
        <v>3733.5</v>
      </c>
    </row>
    <row r="53" spans="1:5" ht="165" x14ac:dyDescent="0.25">
      <c r="A53" s="54" t="s">
        <v>25</v>
      </c>
      <c r="B53" s="23" t="s">
        <v>47</v>
      </c>
      <c r="C53" s="12">
        <v>1</v>
      </c>
      <c r="D53" s="12">
        <v>1325</v>
      </c>
      <c r="E53" s="13">
        <f t="shared" si="6"/>
        <v>1325</v>
      </c>
    </row>
    <row r="54" spans="1:5" ht="45" x14ac:dyDescent="0.25">
      <c r="A54" s="54" t="s">
        <v>56</v>
      </c>
      <c r="B54" s="23" t="s">
        <v>55</v>
      </c>
      <c r="C54" s="12">
        <v>1</v>
      </c>
      <c r="D54" s="12">
        <v>1800</v>
      </c>
      <c r="E54" s="13">
        <f t="shared" si="6"/>
        <v>1800</v>
      </c>
    </row>
    <row r="55" spans="1:5" x14ac:dyDescent="0.25">
      <c r="A55" s="53"/>
      <c r="B55" s="9"/>
      <c r="C55" s="10"/>
      <c r="D55" s="10"/>
      <c r="E55" s="13"/>
    </row>
    <row r="56" spans="1:5" ht="21.75" customHeight="1" x14ac:dyDescent="0.25">
      <c r="A56" s="57"/>
      <c r="B56" s="15" t="s">
        <v>48</v>
      </c>
      <c r="C56" s="16"/>
      <c r="D56" s="16"/>
      <c r="E56" s="59">
        <f>SUM(E51:E55)</f>
        <v>7413.5</v>
      </c>
    </row>
    <row r="57" spans="1:5" x14ac:dyDescent="0.25">
      <c r="A57" s="8"/>
      <c r="B57" s="58"/>
      <c r="C57" s="10"/>
      <c r="D57" s="10"/>
      <c r="E57" s="10"/>
    </row>
    <row r="58" spans="1:5" x14ac:dyDescent="0.25">
      <c r="A58" s="8"/>
      <c r="B58" s="17"/>
      <c r="C58" s="10"/>
      <c r="D58" s="10"/>
      <c r="E58" s="10"/>
    </row>
    <row r="59" spans="1:5" x14ac:dyDescent="0.25">
      <c r="A59" s="18"/>
      <c r="B59" s="19" t="s">
        <v>50</v>
      </c>
      <c r="C59" s="20"/>
      <c r="D59" s="20"/>
      <c r="E59" s="21"/>
    </row>
    <row r="60" spans="1:5" x14ac:dyDescent="0.25">
      <c r="A60" s="8"/>
      <c r="B60" s="22"/>
      <c r="C60" s="10"/>
      <c r="D60" s="10"/>
      <c r="E60" s="13"/>
    </row>
    <row r="61" spans="1:5" ht="30" x14ac:dyDescent="0.25">
      <c r="A61" s="9" t="s">
        <v>25</v>
      </c>
      <c r="B61" s="9" t="s">
        <v>17</v>
      </c>
      <c r="C61" s="12">
        <v>1</v>
      </c>
      <c r="D61" s="12">
        <v>1850</v>
      </c>
      <c r="E61" s="13">
        <f t="shared" ref="E61" si="7">C61*D61</f>
        <v>1850</v>
      </c>
    </row>
    <row r="62" spans="1:5" x14ac:dyDescent="0.25">
      <c r="A62" s="8"/>
      <c r="B62" s="9"/>
      <c r="C62" s="10"/>
      <c r="D62" s="10"/>
      <c r="E62" s="13"/>
    </row>
    <row r="63" spans="1:5" x14ac:dyDescent="0.25">
      <c r="A63" s="14"/>
      <c r="B63" s="15" t="s">
        <v>49</v>
      </c>
      <c r="C63" s="16"/>
      <c r="D63" s="16"/>
      <c r="E63" s="59">
        <f>SUM(E61:E62)</f>
        <v>1850</v>
      </c>
    </row>
    <row r="64" spans="1:5" x14ac:dyDescent="0.25">
      <c r="A64" s="8"/>
      <c r="B64" s="11"/>
      <c r="C64" s="10"/>
      <c r="D64" s="10"/>
      <c r="E64" s="13"/>
    </row>
    <row r="65" spans="1:5" x14ac:dyDescent="0.25">
      <c r="A65" s="8"/>
      <c r="B65" s="24"/>
      <c r="C65" s="10"/>
      <c r="D65" s="10"/>
      <c r="E65" s="25"/>
    </row>
    <row r="66" spans="1:5" x14ac:dyDescent="0.25">
      <c r="A66" s="9"/>
      <c r="B66" s="24"/>
      <c r="C66" s="26"/>
      <c r="D66" s="10"/>
      <c r="E66" s="25"/>
    </row>
    <row r="67" spans="1:5" ht="21.75" customHeight="1" x14ac:dyDescent="0.25">
      <c r="A67" s="27"/>
      <c r="B67" s="28" t="s">
        <v>14</v>
      </c>
      <c r="C67" s="29"/>
      <c r="D67" s="30"/>
      <c r="E67" s="31"/>
    </row>
    <row r="68" spans="1:5" x14ac:dyDescent="0.25">
      <c r="A68" s="9"/>
      <c r="B68" s="24"/>
      <c r="C68" s="26"/>
      <c r="D68" s="10"/>
      <c r="E68" s="25"/>
    </row>
    <row r="69" spans="1:5" x14ac:dyDescent="0.25">
      <c r="A69" s="9"/>
      <c r="B69" s="24"/>
      <c r="C69" s="26"/>
      <c r="D69" s="10"/>
      <c r="E69" s="25"/>
    </row>
    <row r="70" spans="1:5" x14ac:dyDescent="0.25">
      <c r="A70" s="9"/>
      <c r="B70" s="61" t="str">
        <f>B12</f>
        <v>total import capitol 1- paviments</v>
      </c>
      <c r="C70" s="26"/>
      <c r="D70" s="10"/>
      <c r="E70" s="25">
        <f>E12</f>
        <v>81832.5</v>
      </c>
    </row>
    <row r="71" spans="1:5" x14ac:dyDescent="0.25">
      <c r="A71" s="9"/>
      <c r="B71" s="61" t="str">
        <f>B18</f>
        <v>total import capitol 2 - Adequació de parets</v>
      </c>
      <c r="C71" s="26"/>
      <c r="D71" s="10"/>
      <c r="E71" s="25">
        <f>E18</f>
        <v>24954.5</v>
      </c>
    </row>
    <row r="72" spans="1:5" x14ac:dyDescent="0.25">
      <c r="A72" s="9"/>
      <c r="B72" s="61" t="str">
        <f>B47</f>
        <v>total import capitol 3 - adecuació lavabos planta soterrani -1</v>
      </c>
      <c r="C72" s="26"/>
      <c r="D72" s="10"/>
      <c r="E72" s="25">
        <f>E47</f>
        <v>15243.115</v>
      </c>
    </row>
    <row r="73" spans="1:5" x14ac:dyDescent="0.25">
      <c r="A73" s="9"/>
      <c r="B73" s="61" t="str">
        <f>B56</f>
        <v>total import capitol 4 - paviments i escala accés verge de loreto</v>
      </c>
      <c r="C73" s="26"/>
      <c r="D73" s="10"/>
      <c r="E73" s="25">
        <f>E56</f>
        <v>7413.5</v>
      </c>
    </row>
    <row r="74" spans="1:5" x14ac:dyDescent="0.25">
      <c r="A74" s="9"/>
      <c r="B74" s="61" t="str">
        <f>B63</f>
        <v>total import capitol 5 - seguretat i salut</v>
      </c>
      <c r="C74" s="26"/>
      <c r="D74" s="10"/>
      <c r="E74" s="25">
        <f>E63</f>
        <v>1850</v>
      </c>
    </row>
    <row r="75" spans="1:5" x14ac:dyDescent="0.25">
      <c r="A75" s="9"/>
      <c r="B75" s="24"/>
      <c r="C75" s="26"/>
      <c r="D75" s="10"/>
      <c r="E75" s="25"/>
    </row>
    <row r="76" spans="1:5" x14ac:dyDescent="0.25">
      <c r="A76" s="9"/>
      <c r="B76" s="24"/>
      <c r="C76" s="26"/>
      <c r="D76" s="10"/>
      <c r="E76" s="25"/>
    </row>
    <row r="77" spans="1:5" x14ac:dyDescent="0.25">
      <c r="A77" s="32"/>
      <c r="B77" s="33" t="s">
        <v>6</v>
      </c>
      <c r="C77" s="34"/>
      <c r="D77" s="10"/>
      <c r="E77" s="25">
        <f>SUM(E70:E76)</f>
        <v>131293.61499999999</v>
      </c>
    </row>
    <row r="78" spans="1:5" x14ac:dyDescent="0.25">
      <c r="E78" s="13"/>
    </row>
    <row r="79" spans="1:5" x14ac:dyDescent="0.25">
      <c r="B79" s="35" t="s">
        <v>7</v>
      </c>
      <c r="E79" s="13">
        <f>(E77*13)/100</f>
        <v>17068.16995</v>
      </c>
    </row>
    <row r="80" spans="1:5" x14ac:dyDescent="0.25">
      <c r="B80" s="35" t="s">
        <v>8</v>
      </c>
      <c r="E80" s="13">
        <f>(E77*6)/100</f>
        <v>7877.6168999999991</v>
      </c>
    </row>
    <row r="81" spans="1:5" x14ac:dyDescent="0.25">
      <c r="B81" s="35"/>
      <c r="E81" s="13"/>
    </row>
    <row r="82" spans="1:5" x14ac:dyDescent="0.25">
      <c r="A82" s="1"/>
      <c r="B82" s="33" t="s">
        <v>9</v>
      </c>
      <c r="C82" s="1"/>
      <c r="D82" s="36"/>
      <c r="E82" s="25">
        <f>SUM(E77:E81)</f>
        <v>156239.40184999999</v>
      </c>
    </row>
    <row r="83" spans="1:5" x14ac:dyDescent="0.25">
      <c r="B83" s="35"/>
      <c r="E83" s="13"/>
    </row>
    <row r="84" spans="1:5" x14ac:dyDescent="0.25">
      <c r="B84" s="35" t="s">
        <v>10</v>
      </c>
      <c r="E84" s="13">
        <f>(E82*21)/100</f>
        <v>32810.274388500002</v>
      </c>
    </row>
    <row r="86" spans="1:5" ht="15.75" thickBot="1" x14ac:dyDescent="0.3">
      <c r="A86" s="37"/>
      <c r="B86" s="38" t="s">
        <v>11</v>
      </c>
      <c r="C86" s="37"/>
      <c r="D86" s="39"/>
      <c r="E86" s="40">
        <f>SUM(E82:E85)</f>
        <v>189049.67623849999</v>
      </c>
    </row>
    <row r="87" spans="1:5" ht="15.75" thickTop="1" x14ac:dyDescent="0.25">
      <c r="A87" s="2"/>
      <c r="B87" s="2"/>
      <c r="C87" s="2"/>
      <c r="D87" s="3"/>
      <c r="E87" s="4"/>
    </row>
    <row r="88" spans="1:5" x14ac:dyDescent="0.25">
      <c r="A88" s="2"/>
      <c r="B88" s="2"/>
      <c r="C88" s="2"/>
      <c r="D88" s="3"/>
      <c r="E88" s="4"/>
    </row>
    <row r="89" spans="1:5" x14ac:dyDescent="0.25">
      <c r="A89" s="2"/>
      <c r="B89" s="2"/>
      <c r="C89" s="2"/>
      <c r="D89" s="3"/>
      <c r="E89" s="4"/>
    </row>
    <row r="90" spans="1:5" x14ac:dyDescent="0.25">
      <c r="A90" s="2"/>
      <c r="B90" s="2"/>
      <c r="C90" s="2"/>
      <c r="D90" s="3"/>
      <c r="E90" s="4"/>
    </row>
    <row r="91" spans="1:5" x14ac:dyDescent="0.25">
      <c r="A91" s="2"/>
      <c r="B91" s="2"/>
      <c r="C91" s="2"/>
      <c r="D91" s="3"/>
      <c r="E91" s="4"/>
    </row>
    <row r="92" spans="1:5" x14ac:dyDescent="0.25">
      <c r="A92" s="2"/>
      <c r="B92" s="2"/>
      <c r="C92" s="2"/>
      <c r="D92" s="3"/>
      <c r="E92" s="4"/>
    </row>
    <row r="93" spans="1:5" x14ac:dyDescent="0.25">
      <c r="A93" s="2"/>
      <c r="B93" s="2"/>
      <c r="C93" s="2"/>
      <c r="D93" s="3"/>
      <c r="E93" s="4"/>
    </row>
    <row r="94" spans="1:5" x14ac:dyDescent="0.25">
      <c r="A94" s="2"/>
      <c r="B94" s="2"/>
      <c r="C94" s="2"/>
      <c r="D94" s="3"/>
      <c r="E94" s="4"/>
    </row>
    <row r="95" spans="1:5" x14ac:dyDescent="0.25">
      <c r="A95" s="2"/>
      <c r="B95" s="2"/>
      <c r="C95" s="2"/>
      <c r="D95" s="3"/>
      <c r="E95" s="4"/>
    </row>
    <row r="96" spans="1:5" x14ac:dyDescent="0.25">
      <c r="A96" s="2"/>
      <c r="B96" s="2"/>
      <c r="C96" s="2"/>
      <c r="D96" s="3"/>
      <c r="E96" s="4"/>
    </row>
    <row r="97" spans="1:5" x14ac:dyDescent="0.25">
      <c r="A97" s="2"/>
      <c r="B97" s="2"/>
      <c r="C97" s="2"/>
      <c r="D97" s="3"/>
      <c r="E97" s="4"/>
    </row>
    <row r="98" spans="1:5" x14ac:dyDescent="0.25">
      <c r="A98" s="2"/>
      <c r="B98" s="5"/>
      <c r="C98" s="2"/>
      <c r="D98" s="3"/>
      <c r="E98" s="4"/>
    </row>
    <row r="99" spans="1:5" x14ac:dyDescent="0.25">
      <c r="A99" s="2"/>
      <c r="B99" s="2"/>
      <c r="C99" s="2"/>
      <c r="D99" s="3"/>
      <c r="E99" s="4"/>
    </row>
    <row r="100" spans="1:5" x14ac:dyDescent="0.25">
      <c r="A100" s="2"/>
      <c r="B100" s="2"/>
      <c r="C100" s="2"/>
      <c r="D100" s="3"/>
      <c r="E100" s="4"/>
    </row>
  </sheetData>
  <mergeCells count="1">
    <mergeCell ref="A1:E2"/>
  </mergeCells>
  <pageMargins left="0.70866141732283472" right="0.70866141732283472" top="0.74803149606299213" bottom="0.74803149606299213" header="0.31496062992125984" footer="0.31496062992125984"/>
  <pageSetup paperSize="9" scale="82" fitToHeight="4"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PRESSUPOST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Arnau Mach Niubó</dc:creator>
  <cp:lastModifiedBy>Arnau Mach Niubó</cp:lastModifiedBy>
  <cp:lastPrinted>2025-04-10T11:17:46Z</cp:lastPrinted>
  <dcterms:created xsi:type="dcterms:W3CDTF">2015-06-05T18:19:34Z</dcterms:created>
  <dcterms:modified xsi:type="dcterms:W3CDTF">2025-09-02T06:52:35Z</dcterms:modified>
</cp:coreProperties>
</file>