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hospitalclinicdebarcelona.sharepoint.com/sites/GesDocDSGCompres/ArxiuExpedients/2025_14_MÀSCARES I MARCADORS RADIOTERÀPIA-ICAMS-GC3/AMUP_XXXX_2024_00/PLECS/PROVISIONALS/"/>
    </mc:Choice>
  </mc:AlternateContent>
  <xr:revisionPtr revIDLastSave="132" documentId="8_{B0463BC7-B9E1-4B95-B46F-F4E829FD9489}" xr6:coauthVersionLast="47" xr6:coauthVersionMax="47" xr10:uidLastSave="{D7EDA9C3-9E88-4ACE-90CC-FF2DD5A4F348}"/>
  <bookViews>
    <workbookView xWindow="-120" yWindow="-120" windowWidth="29040" windowHeight="15840" xr2:uid="{5786D5DF-8568-4ACB-844E-8A144640D404}"/>
  </bookViews>
  <sheets>
    <sheet name="ANNEX OFERTA" sheetId="1" r:id="rId1"/>
  </sheets>
  <definedNames>
    <definedName name="_xlnm.Print_Area" localSheetId="0">#N/A</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0" i="1" l="1"/>
  <c r="J30" i="1"/>
  <c r="O29" i="1"/>
  <c r="J29" i="1"/>
  <c r="J26" i="1" s="1"/>
  <c r="O28" i="1"/>
  <c r="O26" i="1" s="1"/>
  <c r="J28" i="1"/>
  <c r="O27" i="1"/>
  <c r="J27" i="1"/>
  <c r="O25" i="1"/>
  <c r="J25" i="1"/>
  <c r="O24" i="1"/>
  <c r="J24" i="1"/>
  <c r="O23" i="1"/>
  <c r="J23" i="1"/>
  <c r="O22" i="1"/>
  <c r="J22" i="1"/>
  <c r="O21" i="1"/>
  <c r="J21" i="1"/>
  <c r="O20" i="1"/>
  <c r="J20" i="1"/>
  <c r="O19" i="1"/>
  <c r="O17" i="1" s="1"/>
  <c r="J19" i="1"/>
  <c r="O18" i="1"/>
  <c r="J18" i="1"/>
  <c r="J17" i="1"/>
  <c r="O16" i="1"/>
  <c r="J16" i="1"/>
  <c r="O15" i="1"/>
  <c r="J15" i="1"/>
  <c r="P30" i="1"/>
  <c r="P29" i="1"/>
  <c r="P28" i="1"/>
  <c r="P27" i="1"/>
  <c r="P25" i="1"/>
  <c r="P24" i="1"/>
  <c r="P23" i="1"/>
  <c r="P22" i="1"/>
  <c r="P21" i="1"/>
  <c r="P20" i="1"/>
  <c r="P19" i="1"/>
  <c r="P18" i="1"/>
  <c r="P16" i="1"/>
  <c r="P15" i="1"/>
  <c r="J31" i="1" l="1"/>
  <c r="P26" i="1"/>
  <c r="P17" i="1"/>
  <c r="O31" i="1" l="1"/>
  <c r="P31" i="1"/>
</calcChain>
</file>

<file path=xl/sharedStrings.xml><?xml version="1.0" encoding="utf-8"?>
<sst xmlns="http://schemas.openxmlformats.org/spreadsheetml/2006/main" count="133" uniqueCount="86">
  <si>
    <t>EMPRESA:</t>
  </si>
  <si>
    <t>MAIL</t>
  </si>
  <si>
    <t>UND ADJ</t>
  </si>
  <si>
    <t>s</t>
  </si>
  <si>
    <t>TELÉFONO</t>
  </si>
  <si>
    <t>TÍTULO EXPEDIENTE:</t>
  </si>
  <si>
    <t>NÚMERO EXPEDIENTE:</t>
  </si>
  <si>
    <t>DURACIÓN EN MESES</t>
  </si>
  <si>
    <t>LICITADOR E IDENTIFICACIÓN DE LA OFERTA:</t>
  </si>
  <si>
    <t>FECHA</t>
  </si>
  <si>
    <t>LOTE</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</si>
  <si>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</si>
  <si>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</si>
  <si>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</si>
  <si>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</si>
  <si>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</si>
  <si>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</si>
  <si>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</si>
  <si>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</si>
  <si>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 xml:space="preserve"> 2 DECIMALES
 (***)</t>
    </r>
  </si>
  <si>
    <t xml:space="preserve">BASE IMPONIBLE TOTAL OFERTADA </t>
  </si>
  <si>
    <t>IMPORTE TOTAL con descuento(IVA INCLUIDO)</t>
  </si>
  <si>
    <t>TOTAL EXPEDIENTE/OFERTADO</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</si>
  <si>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</si>
  <si>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</si>
  <si>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 xml:space="preserve"> % IVA OFERTADO</t>
  </si>
  <si>
    <t>ARTÍCULO</t>
  </si>
  <si>
    <t>DENOMINACIÓN Y REQUISITOS TÉCNICOS</t>
  </si>
  <si>
    <t>La base imponible unitaria en unidad de licitación ofertada, se ofertarán con un número máximo de 2 decimales fijos.
El tipo de iva licitado es indicativo, el licitador ofertará el tipo de iva que corresponda legalmente en su artículo.</t>
  </si>
  <si>
    <t>(**) Quedarán excluidas automáticamente de la licitación las empresas con proposiciones económicas  las cuales superen el pressupuesto total de licitación de cada lote, de acuerdo con lo establecido en el apartado 1.C. del Cuadro de características.</t>
  </si>
  <si>
    <t>ANEXO DE CUMPLIMENTACIÓN OBLIGATORIA 3 PCAP DE OFERTA ECONÓMICA</t>
  </si>
  <si>
    <r>
      <t xml:space="preserve">Presentación obligatoria de este annexo en formato </t>
    </r>
    <r>
      <rPr>
        <b/>
        <sz val="15"/>
        <color indexed="10"/>
        <rFont val="Arial"/>
        <family val="2"/>
      </rPr>
      <t>EXCEL.</t>
    </r>
  </si>
  <si>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</si>
  <si>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</si>
  <si>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Si encuentra problemas relacionados con la plataforma E-LICITA o sobre temas de especificaciones técnicas contacte en el email sc@clinic.cat o con el teléfono 932275460, para solicitar aclaraciones.</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</si>
  <si>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</si>
  <si>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LOTE 3 - MÁSCARAS CONVENCIONALES</t>
  </si>
  <si>
    <t>LOTE 4 - MÁSCARAS PARA RADIOCIRUGÍA</t>
  </si>
  <si>
    <t>1</t>
  </si>
  <si>
    <t>2</t>
  </si>
  <si>
    <t>3</t>
  </si>
  <si>
    <t>3 al 10</t>
  </si>
  <si>
    <t>4</t>
  </si>
  <si>
    <t>5</t>
  </si>
  <si>
    <t>6</t>
  </si>
  <si>
    <t>7</t>
  </si>
  <si>
    <t>8</t>
  </si>
  <si>
    <t>9</t>
  </si>
  <si>
    <t>10</t>
  </si>
  <si>
    <t>11 al14</t>
  </si>
  <si>
    <t>11</t>
  </si>
  <si>
    <t>12</t>
  </si>
  <si>
    <t>13</t>
  </si>
  <si>
    <t>14</t>
  </si>
  <si>
    <t>UND</t>
  </si>
  <si>
    <t>21%</t>
  </si>
  <si>
    <t>90</t>
  </si>
  <si>
    <t>LOTE 3</t>
  </si>
  <si>
    <t/>
  </si>
  <si>
    <t>44,9</t>
  </si>
  <si>
    <t>74</t>
  </si>
  <si>
    <t>50</t>
  </si>
  <si>
    <t>133</t>
  </si>
  <si>
    <t>LOTE 4</t>
  </si>
  <si>
    <t>61,54</t>
  </si>
  <si>
    <t>178,15</t>
  </si>
  <si>
    <t>123,38</t>
  </si>
  <si>
    <t>325,85</t>
  </si>
  <si>
    <t>2025/14</t>
  </si>
  <si>
    <t>MATERIAL FUNGIBLE RADIOTERAPIA ONCOLOGICA</t>
  </si>
  <si>
    <t>Conjunto de agujas calibre 18G (o superior) con marcadores fiduciales, por paciente, para realizar seguimiento intrafracción mediante AutoBeamHold en pacientes tratados con radioterapia estereotáctica de próstata. Estéril. Un solo uso. Sin látex.</t>
  </si>
  <si>
    <t>Marcador fiducial biocompatible a base de polímero, medidas aprox. 1mm x 3mm con aguja de implantación de calibre 18G (o superior) y longitud aprox. 20cm. Estéril. Sin látex.</t>
  </si>
  <si>
    <t>Máscara termoplástica de baja temperatura, transparente cuando se calienta (tipo Aquaplast o equivalente), para inmovilización de cabeza y cuello en radioterapia, estándar, enmarcada en "U", grosor aprox. 2,4mm. Medida corta. Sin látex. Compatible con Portrait de QFIX.</t>
  </si>
  <si>
    <t>Máscara termoplástica de baja temperatura, transparente cuando se calienta (tipo Aquaplast o equivalente), para inmovilización de cabeza y cuello en radioterapia, perforación variable, estándar, enmarcada en "S", grosor aprox. 3,2mm. Medida corta. Sin látex. Compatible con Portrait de QFIX.</t>
  </si>
  <si>
    <t>Máscara termoplástica de baja temperatura, transparente cuando se calienta (tipo Aquaplast o equivalente), para inmovilización de cabeza, cuello y hombros en radioterapia, perforación variable, enmarcada en "S", grosor aprox. 3,2mm. Medida larga. Sin látex. Compatible con Portrait de QFIX.</t>
  </si>
  <si>
    <t>Máscara termoplástica rígida con refuerzo de aramida (tipo Fibreplast o equivalente), para inmovilización de cabeza y cuello en radioterapia, ventana zona ojos, perforación variable, estándar, enmarcada en "S", grosor aprox. 3,2mm. Medida corta. Sin látex. Compatible con Portrait de QFIX.</t>
  </si>
  <si>
    <t>Máscara termoplástica rígida con refuerzo de aramida (tipo Fibreplast o equivalente), para inmovilización de cabeza y cuello en radioterapia, perforación variable, estándar, enmarcada en "S", grosor aprox. 3,2mm. Medida corta. Sin látex. Compatible con Portrait de QFIX.</t>
  </si>
  <si>
    <t>Máscara termoplástica rígida con refuerzo de aramida (tipo Fibreplast o equivalente), para inmovilización de cabeza, cuello y hombros en radioterapia, perforación variable, enmarcada en "S", grosor aprox. 3,2mm. Medida larga. Sin látex. Compatible con Portrait de QFIX.</t>
  </si>
  <si>
    <t>Máscara termoplástica doble rígida con refuerzo de aramida (tipo Fibreplast o equivalente), para inmovilización de cabeza y cuello en radioterapia, extendida, enmarcada en "U", grosor aprox. 4mm. Medida corta. Sin látex. Compatible con inmovilizador Encompass SRS.</t>
  </si>
  <si>
    <t>Máscara termoplástica rígida con refuerzo de aramida (tipo Fibreplast o equivalente), para inmovilización de cabeza, cuello y hombros en radioterapia, ventana zona ojos, perforación variable, enmarcada en "S", grosor aprox. 3,2mm. Medida larga. Sin látex. Compatible con Portrait de QFIX.</t>
  </si>
  <si>
    <t>Máscara termoplástica para inmovilización de cabeza en radioterapia, moldeable, básica. Sin látex. Compatible con inmovilizador 4PI SRS de BrainLab.</t>
  </si>
  <si>
    <t>Máscara termoplástica doble (anterior y posterior) para inmovilización de cabeza en radioterapia, moldeable, para tratamientos de radiocirugía estereotáctica. Sin látex. Compatible con inmovilizador 4PI SRS de BrainLab.</t>
  </si>
  <si>
    <t>Máscara termoplástica doble (anterior y posterior) para inmovilización de cabeza en radioterapia, moldeable, abierta. Sin látex. Compatible con inmovilizador 4PI SRS de BrainLab.</t>
  </si>
  <si>
    <t>Máscara termoplástica doble (anterior y posterior) para inmovilización de cabeza, cuello y hombros en radioterapia, moldeable. ampliada. Sin látex. Compatible con inmovilizador 4PI SRS de BrainLab.</t>
  </si>
  <si>
    <t>Procediment</t>
  </si>
  <si>
    <t>433,90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</si>
</sst>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6">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49" fontId="35" fillId="26" borderId="15" xfId="0" applyNumberFormat="1" applyFont="1" applyFill="1" applyBorder="1" applyAlignment="1">
      <alignment horizontal="center" vertical="center" shrinkToFi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26" borderId="14" xfId="0" applyFont="1" applyFill="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8" fillId="0" borderId="0" xfId="0" applyFont="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0"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8"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36"/>
  <sheetViews>
    <sheetView tabSelected="1" topLeftCell="B1" zoomScale="60" zoomScaleNormal="60" zoomScaleSheetLayoutView="50" workbookViewId="0">
      <selection activeCell="T10" sqref="T10"/>
    </sheetView>
  </sheetViews>
  <sheetFormatPr baseColWidth="10" defaultRowHeight="14.25"/>
  <cols>
    <col min="1" max="1" width="11.42578125" style="7" hidden="1" customWidth="1"/>
    <col min="2" max="2" width="11.42578125" style="7" customWidth="1"/>
    <col min="3" max="3" width="10.42578125" style="7" customWidth="1"/>
    <col min="4" max="4" width="52" style="8" customWidth="1"/>
    <col min="5" max="5" width="17.140625" style="9" customWidth="1"/>
    <col min="6" max="6" width="15.140625" style="8" customWidth="1"/>
    <col min="7" max="7" width="8.710937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50" t="s">
        <v>30</v>
      </c>
      <c r="D1" s="50"/>
      <c r="E1" s="50"/>
      <c r="F1" s="50"/>
      <c r="G1" s="50"/>
      <c r="H1" s="50"/>
      <c r="I1" s="50"/>
      <c r="J1" s="50"/>
      <c r="K1" s="50"/>
      <c r="L1" s="50"/>
      <c r="M1" s="50"/>
      <c r="N1" s="50"/>
      <c r="O1" s="50"/>
      <c r="P1" s="35"/>
    </row>
    <row r="2" spans="1:16" ht="70.5" customHeight="1">
      <c r="C2" s="66" t="s">
        <v>33</v>
      </c>
      <c r="D2" s="66"/>
      <c r="E2" s="66"/>
      <c r="F2" s="66"/>
      <c r="G2" s="66"/>
      <c r="H2" s="66"/>
      <c r="I2" s="66"/>
      <c r="J2" s="66"/>
      <c r="K2" s="66"/>
      <c r="L2" s="66"/>
      <c r="M2" s="66"/>
      <c r="N2" s="66"/>
      <c r="O2" s="66"/>
      <c r="P2" s="35"/>
    </row>
    <row r="3" spans="1:16" ht="14.25" customHeight="1" thickBot="1">
      <c r="F3" s="7"/>
      <c r="K3" s="8"/>
      <c r="L3" s="8"/>
      <c r="M3" s="8"/>
      <c r="N3" s="8"/>
      <c r="O3" s="8"/>
      <c r="P3" s="8"/>
    </row>
    <row r="4" spans="1:16" ht="47.25" customHeight="1">
      <c r="B4" s="54" t="s">
        <v>5</v>
      </c>
      <c r="C4" s="55"/>
      <c r="D4" s="78" t="s">
        <v>69</v>
      </c>
      <c r="E4" s="79"/>
      <c r="F4" s="79"/>
      <c r="G4" s="79"/>
      <c r="H4" s="79"/>
      <c r="I4" s="79"/>
      <c r="J4" s="79"/>
      <c r="K4" s="79"/>
      <c r="L4" s="79"/>
      <c r="M4" s="79"/>
      <c r="N4" s="79"/>
      <c r="O4" s="80"/>
    </row>
    <row r="5" spans="1:16" ht="36.75" customHeight="1">
      <c r="B5" s="56" t="s">
        <v>6</v>
      </c>
      <c r="C5" s="57"/>
      <c r="D5" s="74" t="s">
        <v>68</v>
      </c>
      <c r="E5" s="75"/>
      <c r="F5" s="75"/>
      <c r="G5" s="75"/>
      <c r="H5" s="75"/>
      <c r="I5" s="75"/>
      <c r="J5" s="75"/>
      <c r="K5" s="75"/>
      <c r="L5" s="75"/>
      <c r="M5" s="75"/>
      <c r="N5" s="75"/>
      <c r="O5" s="76"/>
    </row>
    <row r="6" spans="1:16" ht="39" customHeight="1" thickBot="1">
      <c r="B6" s="70" t="s">
        <v>7</v>
      </c>
      <c r="C6" s="71"/>
      <c r="D6" s="92">
        <v>24</v>
      </c>
      <c r="E6" s="93"/>
      <c r="F6" s="93"/>
      <c r="G6" s="93"/>
      <c r="H6" s="93"/>
      <c r="I6" s="93"/>
      <c r="J6" s="93"/>
      <c r="K6" s="93"/>
      <c r="L6" s="93"/>
      <c r="M6" s="93"/>
      <c r="N6" s="93"/>
      <c r="O6" s="94"/>
    </row>
    <row r="7" spans="1:16" ht="12" customHeight="1" thickBot="1">
      <c r="C7" s="11"/>
      <c r="D7" s="11"/>
      <c r="E7" s="11"/>
      <c r="F7" s="12"/>
      <c r="G7" s="12"/>
      <c r="H7" s="12"/>
      <c r="I7" s="12"/>
      <c r="J7" s="27"/>
      <c r="K7" s="11"/>
      <c r="L7" s="11"/>
      <c r="M7" s="27"/>
      <c r="N7" s="27"/>
      <c r="O7" s="27"/>
      <c r="P7" s="27"/>
    </row>
    <row r="8" spans="1:16" s="7" customFormat="1" ht="36.75" customHeight="1" thickBot="1">
      <c r="B8" s="72" t="s">
        <v>8</v>
      </c>
      <c r="C8" s="81"/>
      <c r="D8" s="81"/>
      <c r="E8" s="81"/>
      <c r="F8" s="81"/>
      <c r="G8" s="81"/>
      <c r="H8" s="81"/>
      <c r="I8" s="81"/>
      <c r="J8" s="81"/>
      <c r="K8" s="81"/>
      <c r="L8" s="81"/>
      <c r="M8" s="81"/>
      <c r="N8" s="81"/>
      <c r="O8" s="73"/>
    </row>
    <row r="9" spans="1:16" s="28" customFormat="1" ht="35.25" customHeight="1" thickBot="1">
      <c r="B9" s="72" t="s">
        <v>0</v>
      </c>
      <c r="C9" s="73"/>
      <c r="D9" s="58"/>
      <c r="E9" s="59"/>
      <c r="F9" s="59"/>
      <c r="G9" s="59"/>
      <c r="H9" s="59"/>
      <c r="I9" s="59"/>
      <c r="J9" s="60"/>
      <c r="K9" s="25" t="s">
        <v>4</v>
      </c>
      <c r="L9" s="63"/>
      <c r="M9" s="64"/>
      <c r="N9" s="64"/>
      <c r="O9" s="65"/>
    </row>
    <row r="10" spans="1:16" s="28" customFormat="1" ht="36" customHeight="1" thickBot="1">
      <c r="A10" s="10" t="s">
        <v>1</v>
      </c>
      <c r="B10" s="72" t="s">
        <v>1</v>
      </c>
      <c r="C10" s="73"/>
      <c r="D10" s="82"/>
      <c r="E10" s="83"/>
      <c r="F10" s="83"/>
      <c r="G10" s="83"/>
      <c r="H10" s="83"/>
      <c r="I10" s="83"/>
      <c r="J10" s="84"/>
      <c r="K10" s="36" t="s">
        <v>9</v>
      </c>
      <c r="L10" s="63"/>
      <c r="M10" s="64"/>
      <c r="N10" s="64"/>
      <c r="O10" s="65"/>
    </row>
    <row r="11" spans="1:16" s="28" customFormat="1" ht="36.75" customHeight="1">
      <c r="B11" s="61"/>
      <c r="C11" s="61"/>
      <c r="E11" s="37"/>
      <c r="F11" s="62"/>
      <c r="G11" s="62"/>
      <c r="H11" s="62"/>
      <c r="I11" s="62"/>
      <c r="J11" s="62"/>
      <c r="K11" s="41"/>
      <c r="L11" s="39"/>
      <c r="M11" s="39"/>
      <c r="N11" s="39"/>
      <c r="O11" s="39"/>
    </row>
    <row r="12" spans="1:16" s="28" customFormat="1" ht="36.75" customHeight="1">
      <c r="B12" s="77"/>
      <c r="C12" s="77"/>
      <c r="E12" s="11"/>
      <c r="F12" s="95"/>
      <c r="G12" s="95"/>
      <c r="H12" s="95"/>
      <c r="I12" s="95"/>
      <c r="J12" s="95"/>
      <c r="K12" s="10"/>
      <c r="L12" s="40"/>
      <c r="M12" s="40"/>
      <c r="N12" s="40"/>
      <c r="O12" s="40"/>
    </row>
    <row r="13" spans="1:16" s="28" customFormat="1" ht="27" customHeight="1">
      <c r="C13" s="91"/>
      <c r="D13" s="91"/>
      <c r="E13" s="9"/>
      <c r="F13" s="7"/>
      <c r="G13" s="7"/>
    </row>
    <row r="14" spans="1:16" s="11" customFormat="1" ht="144.75" customHeight="1">
      <c r="A14" s="13" t="s">
        <v>2</v>
      </c>
      <c r="B14" s="16" t="s">
        <v>10</v>
      </c>
      <c r="C14" s="16" t="s">
        <v>26</v>
      </c>
      <c r="D14" s="15" t="s">
        <v>27</v>
      </c>
      <c r="E14" s="15" t="s">
        <v>11</v>
      </c>
      <c r="F14" s="14" t="s">
        <v>12</v>
      </c>
      <c r="G14" s="16" t="s">
        <v>13</v>
      </c>
      <c r="H14" s="14" t="s">
        <v>14</v>
      </c>
      <c r="I14" s="16" t="s">
        <v>15</v>
      </c>
      <c r="J14" s="14" t="s">
        <v>16</v>
      </c>
      <c r="K14" s="13" t="s">
        <v>17</v>
      </c>
      <c r="L14" s="13" t="s">
        <v>18</v>
      </c>
      <c r="M14" s="17" t="s">
        <v>19</v>
      </c>
      <c r="N14" s="18" t="s">
        <v>25</v>
      </c>
      <c r="O14" s="13" t="s">
        <v>20</v>
      </c>
      <c r="P14" s="26" t="s">
        <v>21</v>
      </c>
    </row>
    <row r="15" spans="1:16" s="11" customFormat="1" ht="85.5">
      <c r="A15" s="19"/>
      <c r="B15" s="19" t="s">
        <v>38</v>
      </c>
      <c r="C15" s="24" t="s">
        <v>38</v>
      </c>
      <c r="D15" s="42" t="s">
        <v>70</v>
      </c>
      <c r="E15" s="44">
        <v>220195</v>
      </c>
      <c r="F15" s="20" t="s">
        <v>84</v>
      </c>
      <c r="G15" s="45">
        <v>132</v>
      </c>
      <c r="H15" s="38" t="s">
        <v>85</v>
      </c>
      <c r="I15" s="21" t="s">
        <v>55</v>
      </c>
      <c r="J15" s="23">
        <f>ROUND(H15*G15,2)</f>
        <v>57274.8</v>
      </c>
      <c r="K15" s="46"/>
      <c r="L15" s="46"/>
      <c r="M15" s="47"/>
      <c r="N15" s="48"/>
      <c r="O15" s="49">
        <f>ROUND(M15*G15,2)</f>
        <v>0</v>
      </c>
      <c r="P15" s="49">
        <f>ROUND(M15*(1+N15)*G15,2)</f>
        <v>0</v>
      </c>
    </row>
    <row r="16" spans="1:16" s="11" customFormat="1" ht="57">
      <c r="A16" s="19"/>
      <c r="B16" s="19" t="s">
        <v>39</v>
      </c>
      <c r="C16" s="24" t="s">
        <v>39</v>
      </c>
      <c r="D16" s="43" t="s">
        <v>71</v>
      </c>
      <c r="E16" s="44">
        <v>186171</v>
      </c>
      <c r="F16" s="20" t="s">
        <v>54</v>
      </c>
      <c r="G16" s="45">
        <v>1080</v>
      </c>
      <c r="H16" s="38" t="s">
        <v>56</v>
      </c>
      <c r="I16" s="21" t="s">
        <v>55</v>
      </c>
      <c r="J16" s="23">
        <f t="shared" ref="J16:J30" si="0">ROUND(H16*G16,2)</f>
        <v>97200</v>
      </c>
      <c r="K16" s="46"/>
      <c r="L16" s="46"/>
      <c r="M16" s="47"/>
      <c r="N16" s="48"/>
      <c r="O16" s="49">
        <f t="shared" ref="O16:O30" si="1">ROUND(M16*G16,2)</f>
        <v>0</v>
      </c>
      <c r="P16" s="49">
        <f t="shared" ref="P16:P30" si="2">ROUND(M16*(1+N16)*G16,2)</f>
        <v>0</v>
      </c>
    </row>
    <row r="17" spans="1:16" s="11" customFormat="1" ht="16.5">
      <c r="A17" s="19" t="s">
        <v>3</v>
      </c>
      <c r="B17" s="19" t="s">
        <v>40</v>
      </c>
      <c r="C17" s="24" t="s">
        <v>41</v>
      </c>
      <c r="D17" s="43" t="s">
        <v>36</v>
      </c>
      <c r="E17" s="44" t="s">
        <v>57</v>
      </c>
      <c r="F17" s="20" t="s">
        <v>58</v>
      </c>
      <c r="G17" s="45"/>
      <c r="H17" s="38" t="s">
        <v>58</v>
      </c>
      <c r="I17" s="21" t="s">
        <v>58</v>
      </c>
      <c r="J17" s="23">
        <f>SUM(J18:J25)</f>
        <v>144707.6</v>
      </c>
      <c r="K17" s="46"/>
      <c r="L17" s="46"/>
      <c r="M17" s="47"/>
      <c r="N17" s="48"/>
      <c r="O17" s="49">
        <f>SUM(O18:O25)</f>
        <v>0</v>
      </c>
      <c r="P17" s="49">
        <f>SUM(P18:P25)</f>
        <v>0</v>
      </c>
    </row>
    <row r="18" spans="1:16" s="11" customFormat="1" ht="85.5">
      <c r="A18" s="19"/>
      <c r="B18" s="19" t="s">
        <v>40</v>
      </c>
      <c r="C18" s="24" t="s">
        <v>40</v>
      </c>
      <c r="D18" s="43" t="s">
        <v>72</v>
      </c>
      <c r="E18" s="44">
        <v>186151</v>
      </c>
      <c r="F18" s="20" t="s">
        <v>54</v>
      </c>
      <c r="G18" s="45">
        <v>240</v>
      </c>
      <c r="H18" s="38" t="s">
        <v>59</v>
      </c>
      <c r="I18" s="21" t="s">
        <v>55</v>
      </c>
      <c r="J18" s="23">
        <f t="shared" si="0"/>
        <v>10776</v>
      </c>
      <c r="K18" s="46"/>
      <c r="L18" s="46"/>
      <c r="M18" s="47"/>
      <c r="N18" s="48"/>
      <c r="O18" s="49">
        <f t="shared" si="1"/>
        <v>0</v>
      </c>
      <c r="P18" s="49">
        <f t="shared" si="2"/>
        <v>0</v>
      </c>
    </row>
    <row r="19" spans="1:16" s="11" customFormat="1" ht="99.75">
      <c r="A19" s="19"/>
      <c r="B19" s="19" t="s">
        <v>40</v>
      </c>
      <c r="C19" s="24" t="s">
        <v>42</v>
      </c>
      <c r="D19" s="43" t="s">
        <v>73</v>
      </c>
      <c r="E19" s="44">
        <v>186152</v>
      </c>
      <c r="F19" s="20" t="s">
        <v>54</v>
      </c>
      <c r="G19" s="45">
        <v>100</v>
      </c>
      <c r="H19" s="38">
        <v>43.9</v>
      </c>
      <c r="I19" s="21" t="s">
        <v>55</v>
      </c>
      <c r="J19" s="23">
        <f t="shared" si="0"/>
        <v>4390</v>
      </c>
      <c r="K19" s="46"/>
      <c r="L19" s="46"/>
      <c r="M19" s="47"/>
      <c r="N19" s="48"/>
      <c r="O19" s="49">
        <f t="shared" si="1"/>
        <v>0</v>
      </c>
      <c r="P19" s="49">
        <f t="shared" si="2"/>
        <v>0</v>
      </c>
    </row>
    <row r="20" spans="1:16" s="11" customFormat="1" ht="85.5">
      <c r="A20" s="19"/>
      <c r="B20" s="19" t="s">
        <v>40</v>
      </c>
      <c r="C20" s="24" t="s">
        <v>43</v>
      </c>
      <c r="D20" s="43" t="s">
        <v>74</v>
      </c>
      <c r="E20" s="44">
        <v>186153</v>
      </c>
      <c r="F20" s="20" t="s">
        <v>54</v>
      </c>
      <c r="G20" s="45">
        <v>360</v>
      </c>
      <c r="H20" s="38">
        <v>115.5</v>
      </c>
      <c r="I20" s="21" t="s">
        <v>55</v>
      </c>
      <c r="J20" s="23">
        <f t="shared" si="0"/>
        <v>41580</v>
      </c>
      <c r="K20" s="46"/>
      <c r="L20" s="46"/>
      <c r="M20" s="47"/>
      <c r="N20" s="48"/>
      <c r="O20" s="49">
        <f t="shared" si="1"/>
        <v>0</v>
      </c>
      <c r="P20" s="49">
        <f t="shared" si="2"/>
        <v>0</v>
      </c>
    </row>
    <row r="21" spans="1:16" s="11" customFormat="1" ht="85.5">
      <c r="A21" s="19"/>
      <c r="B21" s="19" t="s">
        <v>40</v>
      </c>
      <c r="C21" s="24" t="s">
        <v>44</v>
      </c>
      <c r="D21" s="43" t="s">
        <v>75</v>
      </c>
      <c r="E21" s="44">
        <v>186154</v>
      </c>
      <c r="F21" s="20" t="s">
        <v>54</v>
      </c>
      <c r="G21" s="45">
        <v>20</v>
      </c>
      <c r="H21" s="38" t="s">
        <v>60</v>
      </c>
      <c r="I21" s="21" t="s">
        <v>55</v>
      </c>
      <c r="J21" s="23">
        <f t="shared" si="0"/>
        <v>1480</v>
      </c>
      <c r="K21" s="46"/>
      <c r="L21" s="46"/>
      <c r="M21" s="47"/>
      <c r="N21" s="48"/>
      <c r="O21" s="49">
        <f t="shared" si="1"/>
        <v>0</v>
      </c>
      <c r="P21" s="49">
        <f t="shared" si="2"/>
        <v>0</v>
      </c>
    </row>
    <row r="22" spans="1:16" s="11" customFormat="1" ht="85.5">
      <c r="A22" s="19"/>
      <c r="B22" s="19" t="s">
        <v>40</v>
      </c>
      <c r="C22" s="24" t="s">
        <v>45</v>
      </c>
      <c r="D22" s="43" t="s">
        <v>76</v>
      </c>
      <c r="E22" s="44">
        <v>186156</v>
      </c>
      <c r="F22" s="20" t="s">
        <v>54</v>
      </c>
      <c r="G22" s="45">
        <v>2</v>
      </c>
      <c r="H22" s="38" t="s">
        <v>61</v>
      </c>
      <c r="I22" s="21" t="s">
        <v>55</v>
      </c>
      <c r="J22" s="23">
        <f t="shared" si="0"/>
        <v>100</v>
      </c>
      <c r="K22" s="46"/>
      <c r="L22" s="46"/>
      <c r="M22" s="47"/>
      <c r="N22" s="48"/>
      <c r="O22" s="49">
        <f t="shared" si="1"/>
        <v>0</v>
      </c>
      <c r="P22" s="49">
        <f t="shared" si="2"/>
        <v>0</v>
      </c>
    </row>
    <row r="23" spans="1:16" s="11" customFormat="1" ht="85.5">
      <c r="A23" s="19"/>
      <c r="B23" s="19" t="s">
        <v>40</v>
      </c>
      <c r="C23" s="24" t="s">
        <v>46</v>
      </c>
      <c r="D23" s="43" t="s">
        <v>77</v>
      </c>
      <c r="E23" s="44">
        <v>186157</v>
      </c>
      <c r="F23" s="20" t="s">
        <v>54</v>
      </c>
      <c r="G23" s="45">
        <v>140</v>
      </c>
      <c r="H23" s="38" t="s">
        <v>62</v>
      </c>
      <c r="I23" s="21" t="s">
        <v>55</v>
      </c>
      <c r="J23" s="23">
        <f t="shared" si="0"/>
        <v>18620</v>
      </c>
      <c r="K23" s="46"/>
      <c r="L23" s="46"/>
      <c r="M23" s="47"/>
      <c r="N23" s="48"/>
      <c r="O23" s="49">
        <f t="shared" si="1"/>
        <v>0</v>
      </c>
      <c r="P23" s="49">
        <f t="shared" si="2"/>
        <v>0</v>
      </c>
    </row>
    <row r="24" spans="1:16" s="11" customFormat="1" ht="85.5">
      <c r="A24" s="19"/>
      <c r="B24" s="19" t="s">
        <v>40</v>
      </c>
      <c r="C24" s="24" t="s">
        <v>47</v>
      </c>
      <c r="D24" s="43" t="s">
        <v>78</v>
      </c>
      <c r="E24" s="44">
        <v>201215</v>
      </c>
      <c r="F24" s="20" t="s">
        <v>54</v>
      </c>
      <c r="G24" s="45">
        <v>180</v>
      </c>
      <c r="H24" s="38">
        <v>269</v>
      </c>
      <c r="I24" s="21" t="s">
        <v>55</v>
      </c>
      <c r="J24" s="23">
        <f t="shared" si="0"/>
        <v>48420</v>
      </c>
      <c r="K24" s="46"/>
      <c r="L24" s="46"/>
      <c r="M24" s="47"/>
      <c r="N24" s="48"/>
      <c r="O24" s="49">
        <f t="shared" si="1"/>
        <v>0</v>
      </c>
      <c r="P24" s="49">
        <f t="shared" si="2"/>
        <v>0</v>
      </c>
    </row>
    <row r="25" spans="1:16" s="11" customFormat="1" ht="99.75">
      <c r="A25" s="19"/>
      <c r="B25" s="19" t="s">
        <v>40</v>
      </c>
      <c r="C25" s="24" t="s">
        <v>48</v>
      </c>
      <c r="D25" s="43" t="s">
        <v>79</v>
      </c>
      <c r="E25" s="44">
        <v>186158</v>
      </c>
      <c r="F25" s="20" t="s">
        <v>54</v>
      </c>
      <c r="G25" s="45">
        <v>120</v>
      </c>
      <c r="H25" s="38">
        <v>161.18</v>
      </c>
      <c r="I25" s="21" t="s">
        <v>55</v>
      </c>
      <c r="J25" s="23">
        <f t="shared" si="0"/>
        <v>19341.599999999999</v>
      </c>
      <c r="K25" s="46"/>
      <c r="L25" s="46"/>
      <c r="M25" s="47"/>
      <c r="N25" s="48"/>
      <c r="O25" s="49">
        <f t="shared" si="1"/>
        <v>0</v>
      </c>
      <c r="P25" s="49">
        <f t="shared" si="2"/>
        <v>0</v>
      </c>
    </row>
    <row r="26" spans="1:16" s="11" customFormat="1" ht="16.5">
      <c r="A26" s="19"/>
      <c r="B26" s="19" t="s">
        <v>42</v>
      </c>
      <c r="C26" s="24" t="s">
        <v>49</v>
      </c>
      <c r="D26" s="43" t="s">
        <v>37</v>
      </c>
      <c r="E26" s="44" t="s">
        <v>63</v>
      </c>
      <c r="F26" s="20" t="s">
        <v>58</v>
      </c>
      <c r="G26" s="45"/>
      <c r="H26" s="38" t="s">
        <v>58</v>
      </c>
      <c r="I26" s="21" t="s">
        <v>58</v>
      </c>
      <c r="J26" s="23">
        <f>SUM(J27:J30)</f>
        <v>39023.9</v>
      </c>
      <c r="K26" s="46"/>
      <c r="L26" s="46"/>
      <c r="M26" s="47"/>
      <c r="N26" s="48"/>
      <c r="O26" s="49">
        <f>SUM(O27:O30)</f>
        <v>0</v>
      </c>
      <c r="P26" s="49">
        <f>SUM(P27:P30)</f>
        <v>0</v>
      </c>
    </row>
    <row r="27" spans="1:16" s="11" customFormat="1" ht="57">
      <c r="A27" s="19"/>
      <c r="B27" s="19" t="s">
        <v>42</v>
      </c>
      <c r="C27" s="24" t="s">
        <v>50</v>
      </c>
      <c r="D27" s="43" t="s">
        <v>80</v>
      </c>
      <c r="E27" s="44">
        <v>223370</v>
      </c>
      <c r="F27" s="20" t="s">
        <v>54</v>
      </c>
      <c r="G27" s="45">
        <v>20</v>
      </c>
      <c r="H27" s="38" t="s">
        <v>64</v>
      </c>
      <c r="I27" s="21" t="s">
        <v>55</v>
      </c>
      <c r="J27" s="23">
        <f t="shared" si="0"/>
        <v>1230.8</v>
      </c>
      <c r="K27" s="46"/>
      <c r="L27" s="46"/>
      <c r="M27" s="47"/>
      <c r="N27" s="48"/>
      <c r="O27" s="49">
        <f t="shared" si="1"/>
        <v>0</v>
      </c>
      <c r="P27" s="49">
        <f t="shared" si="2"/>
        <v>0</v>
      </c>
    </row>
    <row r="28" spans="1:16" s="11" customFormat="1" ht="71.25">
      <c r="A28" s="19"/>
      <c r="B28" s="19" t="s">
        <v>42</v>
      </c>
      <c r="C28" s="24" t="s">
        <v>51</v>
      </c>
      <c r="D28" s="43" t="s">
        <v>81</v>
      </c>
      <c r="E28" s="44">
        <v>223411</v>
      </c>
      <c r="F28" s="20" t="s">
        <v>54</v>
      </c>
      <c r="G28" s="45">
        <v>180</v>
      </c>
      <c r="H28" s="38" t="s">
        <v>65</v>
      </c>
      <c r="I28" s="21" t="s">
        <v>55</v>
      </c>
      <c r="J28" s="23">
        <f t="shared" si="0"/>
        <v>32067</v>
      </c>
      <c r="K28" s="46"/>
      <c r="L28" s="46"/>
      <c r="M28" s="47"/>
      <c r="N28" s="48"/>
      <c r="O28" s="49">
        <f t="shared" si="1"/>
        <v>0</v>
      </c>
      <c r="P28" s="49">
        <f t="shared" si="2"/>
        <v>0</v>
      </c>
    </row>
    <row r="29" spans="1:16" s="11" customFormat="1" ht="57">
      <c r="A29" s="19"/>
      <c r="B29" s="19" t="s">
        <v>42</v>
      </c>
      <c r="C29" s="24" t="s">
        <v>52</v>
      </c>
      <c r="D29" s="43" t="s">
        <v>82</v>
      </c>
      <c r="E29" s="44">
        <v>223412</v>
      </c>
      <c r="F29" s="20" t="s">
        <v>54</v>
      </c>
      <c r="G29" s="45">
        <v>20</v>
      </c>
      <c r="H29" s="38" t="s">
        <v>66</v>
      </c>
      <c r="I29" s="21" t="s">
        <v>55</v>
      </c>
      <c r="J29" s="23">
        <f t="shared" si="0"/>
        <v>2467.6</v>
      </c>
      <c r="K29" s="46"/>
      <c r="L29" s="46"/>
      <c r="M29" s="47"/>
      <c r="N29" s="48"/>
      <c r="O29" s="49">
        <f t="shared" si="1"/>
        <v>0</v>
      </c>
      <c r="P29" s="49">
        <f t="shared" si="2"/>
        <v>0</v>
      </c>
    </row>
    <row r="30" spans="1:16" s="11" customFormat="1" ht="71.25">
      <c r="A30" s="19"/>
      <c r="B30" s="19" t="s">
        <v>42</v>
      </c>
      <c r="C30" s="24" t="s">
        <v>53</v>
      </c>
      <c r="D30" s="43" t="s">
        <v>83</v>
      </c>
      <c r="E30" s="44">
        <v>223413</v>
      </c>
      <c r="F30" s="20" t="s">
        <v>54</v>
      </c>
      <c r="G30" s="45">
        <v>10</v>
      </c>
      <c r="H30" s="38" t="s">
        <v>67</v>
      </c>
      <c r="I30" s="21" t="s">
        <v>55</v>
      </c>
      <c r="J30" s="23">
        <f t="shared" si="0"/>
        <v>3258.5</v>
      </c>
      <c r="K30" s="46"/>
      <c r="L30" s="46"/>
      <c r="M30" s="47"/>
      <c r="N30" s="48"/>
      <c r="O30" s="49">
        <f t="shared" si="1"/>
        <v>0</v>
      </c>
      <c r="P30" s="49">
        <f t="shared" si="2"/>
        <v>0</v>
      </c>
    </row>
    <row r="31" spans="1:16" s="29" customFormat="1" ht="45.75" customHeight="1" thickBot="1">
      <c r="A31" s="1"/>
      <c r="B31" s="1"/>
      <c r="C31" s="88" t="s">
        <v>22</v>
      </c>
      <c r="D31" s="89"/>
      <c r="E31" s="90"/>
      <c r="F31" s="1"/>
      <c r="G31" s="2"/>
      <c r="H31" s="3"/>
      <c r="I31" s="3"/>
      <c r="J31" s="22">
        <f>SUM(J15:J30)-J17-J26</f>
        <v>338206.29999999993</v>
      </c>
      <c r="K31" s="4"/>
      <c r="L31" s="4"/>
      <c r="M31" s="5"/>
      <c r="N31" s="6"/>
      <c r="O31" s="22">
        <f>SUM(O15:O30)-O17-O26</f>
        <v>0</v>
      </c>
      <c r="P31" s="22">
        <f>SUM(P15:P30)-P17-P26</f>
        <v>0</v>
      </c>
    </row>
    <row r="32" spans="1:16" s="27" customFormat="1" ht="15">
      <c r="A32" s="30"/>
      <c r="B32" s="30"/>
      <c r="C32" s="31"/>
      <c r="D32" s="31"/>
      <c r="E32" s="32"/>
      <c r="F32" s="32"/>
      <c r="G32" s="31"/>
      <c r="H32" s="32"/>
      <c r="I32" s="32"/>
      <c r="J32" s="32"/>
      <c r="K32" s="33"/>
      <c r="L32" s="33"/>
      <c r="M32" s="33"/>
      <c r="N32" s="33"/>
      <c r="O32" s="33"/>
      <c r="P32" s="33"/>
    </row>
    <row r="33" spans="3:16" s="27" customFormat="1" ht="44.25" customHeight="1" thickBot="1">
      <c r="C33" s="34"/>
      <c r="D33" s="34"/>
      <c r="E33" s="34"/>
      <c r="F33" s="34"/>
      <c r="G33" s="34"/>
      <c r="H33" s="34"/>
      <c r="I33" s="34"/>
      <c r="J33" s="34"/>
      <c r="K33" s="34"/>
      <c r="L33" s="34"/>
      <c r="M33" s="34"/>
      <c r="N33" s="34"/>
      <c r="O33" s="34"/>
      <c r="P33" s="34"/>
    </row>
    <row r="34" spans="3:16" s="27" customFormat="1" ht="81" customHeight="1" thickBot="1">
      <c r="C34" s="67" t="s">
        <v>28</v>
      </c>
      <c r="D34" s="68"/>
      <c r="E34" s="68"/>
      <c r="F34" s="68"/>
      <c r="G34" s="68"/>
      <c r="H34" s="68"/>
      <c r="I34" s="68"/>
      <c r="J34" s="68"/>
      <c r="K34" s="68"/>
      <c r="L34" s="68"/>
      <c r="M34" s="68"/>
      <c r="N34" s="68"/>
      <c r="O34" s="69"/>
    </row>
    <row r="35" spans="3:16" s="27" customFormat="1" ht="36" customHeight="1" thickBot="1">
      <c r="C35" s="67" t="s">
        <v>31</v>
      </c>
      <c r="D35" s="68"/>
      <c r="E35" s="68"/>
      <c r="F35" s="68"/>
      <c r="G35" s="68"/>
      <c r="H35" s="68"/>
      <c r="I35" s="68"/>
      <c r="J35" s="68"/>
      <c r="K35" s="68"/>
      <c r="L35" s="68"/>
      <c r="M35" s="68"/>
      <c r="N35" s="68"/>
      <c r="O35" s="69"/>
    </row>
    <row r="36" spans="3:16" s="27" customFormat="1" ht="51" customHeight="1" thickBot="1">
      <c r="C36" s="51" t="s">
        <v>34</v>
      </c>
      <c r="D36" s="52"/>
      <c r="E36" s="52"/>
      <c r="F36" s="52"/>
      <c r="G36" s="52"/>
      <c r="H36" s="52"/>
      <c r="I36" s="52"/>
      <c r="J36" s="52"/>
      <c r="K36" s="52"/>
      <c r="L36" s="52"/>
      <c r="M36" s="52"/>
      <c r="N36" s="52"/>
      <c r="O36" s="53"/>
    </row>
    <row r="37" spans="3:16" s="27" customFormat="1" ht="81" customHeight="1" thickBot="1">
      <c r="C37" s="51" t="s">
        <v>32</v>
      </c>
      <c r="D37" s="52"/>
      <c r="E37" s="52"/>
      <c r="F37" s="52"/>
      <c r="G37" s="52"/>
      <c r="H37" s="52"/>
      <c r="I37" s="52"/>
      <c r="J37" s="52"/>
      <c r="K37" s="52"/>
      <c r="L37" s="52"/>
      <c r="M37" s="52"/>
      <c r="N37" s="52"/>
      <c r="O37" s="53"/>
    </row>
    <row r="38" spans="3:16" s="27" customFormat="1" ht="99" customHeight="1" thickBot="1">
      <c r="C38" s="51" t="s">
        <v>29</v>
      </c>
      <c r="D38" s="52"/>
      <c r="E38" s="52"/>
      <c r="F38" s="52"/>
      <c r="G38" s="52"/>
      <c r="H38" s="52"/>
      <c r="I38" s="52"/>
      <c r="J38" s="52"/>
      <c r="K38" s="52"/>
      <c r="L38" s="52"/>
      <c r="M38" s="52"/>
      <c r="N38" s="52"/>
      <c r="O38" s="53"/>
    </row>
    <row r="39" spans="3:16" s="27" customFormat="1" ht="46.5" customHeight="1" thickBot="1">
      <c r="C39" s="51" t="s">
        <v>23</v>
      </c>
      <c r="D39" s="52"/>
      <c r="E39" s="52"/>
      <c r="F39" s="52"/>
      <c r="G39" s="52"/>
      <c r="H39" s="52"/>
      <c r="I39" s="52"/>
      <c r="J39" s="52"/>
      <c r="K39" s="52"/>
      <c r="L39" s="52"/>
      <c r="M39" s="52"/>
      <c r="N39" s="52"/>
      <c r="O39" s="53"/>
    </row>
    <row r="40" spans="3:16" s="27" customFormat="1" ht="46.5" customHeight="1" thickBot="1">
      <c r="C40" s="51" t="s">
        <v>24</v>
      </c>
      <c r="D40" s="52"/>
      <c r="E40" s="52"/>
      <c r="F40" s="52"/>
      <c r="G40" s="52"/>
      <c r="H40" s="52"/>
      <c r="I40" s="52"/>
      <c r="J40" s="52"/>
      <c r="K40" s="52"/>
      <c r="L40" s="52"/>
      <c r="M40" s="52"/>
      <c r="N40" s="52"/>
      <c r="O40" s="53"/>
    </row>
    <row r="41" spans="3:16" s="27" customFormat="1" ht="70.5" customHeight="1" thickBot="1">
      <c r="C41" s="85" t="s">
        <v>35</v>
      </c>
      <c r="D41" s="86"/>
      <c r="E41" s="86"/>
      <c r="F41" s="86"/>
      <c r="G41" s="86"/>
      <c r="H41" s="86"/>
      <c r="I41" s="86"/>
      <c r="J41" s="86"/>
      <c r="K41" s="86"/>
      <c r="L41" s="86"/>
      <c r="M41" s="86"/>
      <c r="N41" s="86"/>
      <c r="O41" s="87"/>
    </row>
    <row r="42" spans="3:16" s="27" customFormat="1" ht="24.95" customHeight="1">
      <c r="D42" s="7"/>
    </row>
    <row r="43" spans="3:16" s="27" customFormat="1">
      <c r="D43" s="7"/>
    </row>
    <row r="44" spans="3:16" s="27" customFormat="1"/>
    <row r="45" spans="3:16" s="27" customFormat="1"/>
    <row r="46" spans="3:16" s="27" customFormat="1"/>
    <row r="47" spans="3:16" s="27" customFormat="1"/>
    <row r="48" spans="3:16" s="27" customFormat="1"/>
    <row r="49" s="27" customFormat="1"/>
    <row r="50" s="27" customFormat="1"/>
    <row r="51" s="27" customFormat="1"/>
    <row r="52" s="27" customFormat="1"/>
    <row r="53" s="27" customFormat="1"/>
    <row r="54" s="27" customFormat="1"/>
    <row r="55" s="27" customFormat="1"/>
    <row r="56" s="27" customFormat="1"/>
    <row r="57" s="27" customFormat="1"/>
    <row r="58" s="27" customFormat="1"/>
    <row r="59" s="27" customFormat="1"/>
    <row r="60" s="27" customFormat="1"/>
    <row r="61" s="27" customFormat="1"/>
    <row r="62" s="27" customFormat="1"/>
    <row r="63" s="27" customFormat="1"/>
    <row r="64" s="27" customFormat="1"/>
    <row r="65" s="27" customFormat="1"/>
    <row r="66" s="27" customFormat="1"/>
    <row r="67" s="27" customFormat="1"/>
    <row r="68" s="27" customFormat="1"/>
    <row r="69" s="27" customFormat="1"/>
    <row r="70" s="27" customFormat="1"/>
    <row r="71" s="27" customFormat="1"/>
    <row r="72" s="27" customFormat="1"/>
    <row r="73" s="27" customFormat="1"/>
    <row r="74" s="27" customFormat="1"/>
    <row r="75" s="27" customFormat="1"/>
    <row r="76" s="27" customFormat="1"/>
    <row r="77" s="27" customFormat="1"/>
    <row r="78" s="27" customFormat="1"/>
    <row r="79" s="27" customFormat="1"/>
    <row r="80" s="27" customFormat="1"/>
    <row r="81" s="27" customFormat="1"/>
    <row r="82" s="27" customFormat="1"/>
    <row r="83" s="27" customFormat="1"/>
    <row r="84" s="27" customFormat="1"/>
    <row r="85" s="27" customFormat="1"/>
    <row r="86" s="27" customFormat="1"/>
    <row r="87" s="27" customFormat="1"/>
    <row r="88" s="27" customFormat="1"/>
    <row r="89" s="27" customFormat="1"/>
    <row r="90" s="27" customFormat="1"/>
    <row r="91" s="27" customFormat="1"/>
    <row r="92" s="27" customFormat="1"/>
    <row r="93" s="27" customFormat="1"/>
    <row r="94" s="27" customFormat="1"/>
    <row r="95" s="27" customFormat="1"/>
    <row r="96" s="27" customFormat="1"/>
    <row r="97" s="27" customFormat="1"/>
    <row r="98" s="27" customFormat="1"/>
    <row r="99" s="27" customFormat="1"/>
    <row r="100" s="27" customFormat="1"/>
    <row r="101" s="27" customFormat="1"/>
    <row r="102" s="27" customFormat="1"/>
    <row r="103" s="27" customFormat="1"/>
    <row r="104" s="27" customFormat="1"/>
    <row r="105" s="27" customFormat="1"/>
    <row r="106" s="27" customFormat="1"/>
    <row r="107" s="27" customFormat="1"/>
    <row r="108" s="27" customFormat="1"/>
    <row r="109" s="27" customFormat="1"/>
    <row r="110" s="27" customFormat="1"/>
    <row r="111" s="27" customFormat="1"/>
    <row r="112" s="27" customFormat="1"/>
    <row r="113" s="27" customFormat="1"/>
    <row r="114" s="27" customFormat="1"/>
    <row r="115" s="27" customFormat="1"/>
    <row r="116" s="27" customFormat="1"/>
    <row r="117" s="27" customFormat="1"/>
    <row r="118" s="27" customFormat="1"/>
    <row r="119" s="27" customFormat="1"/>
    <row r="120" s="27" customFormat="1"/>
    <row r="121" s="27" customFormat="1"/>
    <row r="122" s="27" customFormat="1"/>
    <row r="123" s="27" customFormat="1"/>
    <row r="124" s="27" customFormat="1"/>
    <row r="125" s="27" customFormat="1"/>
    <row r="126" s="27" customFormat="1"/>
    <row r="127" s="27" customFormat="1"/>
    <row r="128" s="27" customFormat="1"/>
    <row r="129" spans="7:7" s="27" customFormat="1"/>
    <row r="130" spans="7:7" s="27" customFormat="1"/>
    <row r="131" spans="7:7" s="27" customFormat="1"/>
    <row r="132" spans="7:7" s="27" customFormat="1"/>
    <row r="133" spans="7:7" s="27" customFormat="1"/>
    <row r="134" spans="7:7" s="27" customFormat="1"/>
    <row r="135" spans="7:7" s="27" customFormat="1">
      <c r="G135" s="8"/>
    </row>
    <row r="136" spans="7:7" s="27" customFormat="1">
      <c r="G136" s="8"/>
    </row>
  </sheetData>
  <sheetProtection algorithmName="SHA-512" hashValue="Q8qVnyqUInWnqPIFRJEPRqOzOyfiN56wB9Sdwl/jnrREZ8JJ+xL7WKOenvOLWeQVUz8pWuz/z+jPvMYz0aeHQw==" saltValue="nVEcCs2xU0rh67tYuN/Icg==" spinCount="100000" sheet="1" objects="1" scenarios="1"/>
  <protectedRanges>
    <protectedRange sqref="D9:D10 L9:L10" name="Rango1"/>
    <protectedRange sqref="K15:N16 K18:N25 K27:N30" name="Rango1_1"/>
  </protectedRanges>
  <mergeCells count="29">
    <mergeCell ref="B12:C12"/>
    <mergeCell ref="D4:O4"/>
    <mergeCell ref="B8:O8"/>
    <mergeCell ref="D10:J10"/>
    <mergeCell ref="C41:O41"/>
    <mergeCell ref="C39:O39"/>
    <mergeCell ref="C31:E31"/>
    <mergeCell ref="C13:D13"/>
    <mergeCell ref="C34:O34"/>
    <mergeCell ref="D6:O6"/>
    <mergeCell ref="F12:J12"/>
    <mergeCell ref="C40:O40"/>
    <mergeCell ref="C37:O37"/>
    <mergeCell ref="C1:O1"/>
    <mergeCell ref="C38:O38"/>
    <mergeCell ref="B4:C4"/>
    <mergeCell ref="B5:C5"/>
    <mergeCell ref="D9:J9"/>
    <mergeCell ref="B11:C11"/>
    <mergeCell ref="F11:J11"/>
    <mergeCell ref="C36:O36"/>
    <mergeCell ref="L9:O9"/>
    <mergeCell ref="L10:O10"/>
    <mergeCell ref="C2:O2"/>
    <mergeCell ref="C35:O35"/>
    <mergeCell ref="B6:C6"/>
    <mergeCell ref="B9:C9"/>
    <mergeCell ref="D5:O5"/>
    <mergeCell ref="B10:C10"/>
  </mergeCells>
  <phoneticPr fontId="0" type="noConversion"/>
  <conditionalFormatting sqref="M15:M30">
    <cfRule type="expression" dxfId="1" priority="2" stopIfTrue="1">
      <formula>#REF!&gt;$H15</formula>
    </cfRule>
  </conditionalFormatting>
  <conditionalFormatting sqref="O15:O30">
    <cfRule type="cellIs" dxfId="0" priority="1" stopIfTrue="1" operator="greaterThan">
      <formula>$J15</formula>
    </cfRule>
  </conditionalFormatting>
  <dataValidations count="1">
    <dataValidation type="decimal" operator="equal" allowBlank="1" showInputMessage="1" showErrorMessage="1" errorTitle="2 DECIMALES" error="Se debe introducir un valor con 2 decimales" sqref="M15:M30" xr:uid="{6D326D8B-18AC-4438-80B5-0954D8BB89B0}">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1" fitToHeight="0" orientation="landscape" r:id="rId1"/>
  <headerFooter>
    <oddHeader>&amp;L&amp;G</oddHeader>
    <oddFooter>&amp;C&amp;18&amp;F&amp;R&amp;20&amp;P/&amp;N</oddFooter>
  </headerFooter>
  <rowBreaks count="1" manualBreakCount="1">
    <brk id="33"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6b81ef6e32e63c4d89b88476ba09273e">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c5d2b0a8817da067b9ecd6f1b43a78c4"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Props1.xml><?xml version="1.0" encoding="utf-8"?>
<ds:datastoreItem xmlns:ds="http://schemas.openxmlformats.org/officeDocument/2006/customXml" ds:itemID="{2016DE5C-462B-4E9C-851B-AF9CF452864B}"/>
</file>

<file path=customXml/itemProps2.xml><?xml version="1.0" encoding="utf-8"?>
<ds:datastoreItem xmlns:ds="http://schemas.openxmlformats.org/officeDocument/2006/customXml" ds:itemID="{DBC7AEB5-48B3-4BD8-A1F6-C45296F4A913}">
  <ds:schemaRefs>
    <ds:schemaRef ds:uri="http://schemas.microsoft.com/office/2006/metadata/longProperties"/>
  </ds:schemaRefs>
</ds:datastoreItem>
</file>

<file path=customXml/itemProps3.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4.xml><?xml version="1.0" encoding="utf-8"?>
<ds:datastoreItem xmlns:ds="http://schemas.openxmlformats.org/officeDocument/2006/customXml" ds:itemID="{BDD95DCF-1CB2-49A8-9AB1-915FDFE51747}">
  <ds:schemaRefs>
    <ds:schemaRef ds:uri="http://schemas.microsoft.com/office/2006/documentManagement/types"/>
    <ds:schemaRef ds:uri="http://purl.org/dc/dcmitype/"/>
    <ds:schemaRef ds:uri="http://purl.org/dc/elements/1.1/"/>
    <ds:schemaRef ds:uri="http://purl.org/dc/terms/"/>
    <ds:schemaRef ds:uri="f57226c6-72d7-41ac-8db2-2a3bfc210604"/>
    <ds:schemaRef ds:uri="http://schemas.microsoft.com/office/infopath/2007/PartnerControls"/>
    <ds:schemaRef ds:uri="http://schemas.openxmlformats.org/package/2006/metadata/core-properties"/>
    <ds:schemaRef ds:uri="44e8012d-71fe-413e-9307-5fe54acf1bd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2025-04-01T10:52:29Z</cp:lastPrinted>
  <dcterms:created xsi:type="dcterms:W3CDTF">2005-12-15T16:43:39Z</dcterms:created>
  <dcterms:modified xsi:type="dcterms:W3CDTF">2025-07-24T11:50:19Z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0x010100793DD31137F348468FD78E561520FA19</vt:lpwstr>
  </property>
  <property fmtid="{D5CDD505-2E9C-101B-9397-08002B2CF9AE}" pid="9" name="m5a8a5f48b14460cb8518b3038af7ce6">
    <vt:lpwstr/>
  </property>
</Properties>
</file>