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CONGELATS ÀGER I ST JOAN DE LES ABADESSES\Àger\"/>
    </mc:Choice>
  </mc:AlternateContent>
  <xr:revisionPtr revIDLastSave="0" documentId="13_ncr:1_{B1BC0460-894A-4827-86E7-F2F6712CD664}" xr6:coauthVersionLast="47" xr6:coauthVersionMax="47" xr10:uidLastSave="{00000000-0000-0000-0000-000000000000}"/>
  <bookViews>
    <workbookView xWindow="28680" yWindow="-75" windowWidth="29040" windowHeight="15720" xr2:uid="{7DA9D750-E69F-479F-808E-4B88026AF9CC}"/>
  </bookViews>
  <sheets>
    <sheet name="Hoja1" sheetId="1" r:id="rId1"/>
  </sheets>
  <externalReferences>
    <externalReference r:id="rId2"/>
  </externalReferences>
  <definedNames>
    <definedName name="_xlnm._FilterDatabase" localSheetId="0" hidden="1">Hoja1!$A$17:$N$209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8" i="1" l="1"/>
  <c r="J66" i="1"/>
  <c r="K19" i="1" l="1"/>
  <c r="M19" i="1" s="1"/>
  <c r="N19" i="1" s="1"/>
  <c r="K20" i="1"/>
  <c r="M20" i="1" s="1"/>
  <c r="N20" i="1" s="1"/>
  <c r="K22" i="1"/>
  <c r="M22" i="1" s="1"/>
  <c r="N22" i="1" s="1"/>
  <c r="K23" i="1"/>
  <c r="M23" i="1" s="1"/>
  <c r="N23" i="1" s="1"/>
  <c r="K27" i="1"/>
  <c r="M27" i="1" s="1"/>
  <c r="N27" i="1" s="1"/>
  <c r="K28" i="1"/>
  <c r="M28" i="1" s="1"/>
  <c r="N28" i="1" s="1"/>
  <c r="K29" i="1"/>
  <c r="M29" i="1" s="1"/>
  <c r="N29" i="1" s="1"/>
  <c r="K31" i="1"/>
  <c r="M31" i="1" s="1"/>
  <c r="N31" i="1" s="1"/>
  <c r="K33" i="1"/>
  <c r="M33" i="1" s="1"/>
  <c r="N33" i="1" s="1"/>
  <c r="K34" i="1"/>
  <c r="M34" i="1" s="1"/>
  <c r="N34" i="1" s="1"/>
  <c r="K35" i="1"/>
  <c r="M35" i="1" s="1"/>
  <c r="N35" i="1" s="1"/>
  <c r="K36" i="1"/>
  <c r="M36" i="1" s="1"/>
  <c r="N36" i="1" s="1"/>
  <c r="K37" i="1"/>
  <c r="M37" i="1" s="1"/>
  <c r="N37" i="1" s="1"/>
  <c r="K41" i="1"/>
  <c r="M41" i="1" s="1"/>
  <c r="N41" i="1" s="1"/>
  <c r="K42" i="1"/>
  <c r="M42" i="1" s="1"/>
  <c r="N42" i="1" s="1"/>
  <c r="K43" i="1"/>
  <c r="M43" i="1" s="1"/>
  <c r="N43" i="1" s="1"/>
  <c r="K44" i="1"/>
  <c r="M44" i="1" s="1"/>
  <c r="N44" i="1" s="1"/>
  <c r="K45" i="1"/>
  <c r="M45" i="1" s="1"/>
  <c r="N45" i="1" s="1"/>
  <c r="K47" i="1"/>
  <c r="M47" i="1" s="1"/>
  <c r="N47" i="1" s="1"/>
  <c r="K48" i="1"/>
  <c r="M48" i="1" s="1"/>
  <c r="N48" i="1" s="1"/>
  <c r="K50" i="1"/>
  <c r="M50" i="1" s="1"/>
  <c r="N50" i="1" s="1"/>
  <c r="K52" i="1"/>
  <c r="M52" i="1" s="1"/>
  <c r="N52" i="1" s="1"/>
  <c r="F28" i="1"/>
  <c r="H28" i="1" s="1"/>
  <c r="I28" i="1" s="1"/>
  <c r="F45" i="1"/>
  <c r="H45" i="1" s="1"/>
  <c r="I45" i="1" s="1"/>
  <c r="D69" i="1" l="1"/>
  <c r="D71" i="1"/>
  <c r="D72" i="1"/>
  <c r="D73" i="1"/>
  <c r="D74" i="1"/>
  <c r="D77" i="1"/>
  <c r="D78" i="1"/>
  <c r="D79" i="1"/>
  <c r="D80" i="1"/>
  <c r="K80" i="1" s="1"/>
  <c r="M80" i="1" s="1"/>
  <c r="N80" i="1" s="1"/>
  <c r="D81" i="1"/>
  <c r="K81" i="1" s="1"/>
  <c r="M81" i="1" s="1"/>
  <c r="N81" i="1" s="1"/>
  <c r="D82" i="1"/>
  <c r="K82" i="1" s="1"/>
  <c r="M82" i="1" s="1"/>
  <c r="N82" i="1" s="1"/>
  <c r="D83" i="1"/>
  <c r="K83" i="1" s="1"/>
  <c r="M83" i="1" s="1"/>
  <c r="N83" i="1" s="1"/>
  <c r="D84" i="1"/>
  <c r="D85" i="1"/>
  <c r="D86" i="1"/>
  <c r="D91" i="1"/>
  <c r="D94" i="1"/>
  <c r="K94" i="1" s="1"/>
  <c r="M94" i="1" s="1"/>
  <c r="N94" i="1" s="1"/>
  <c r="D95" i="1"/>
  <c r="D96" i="1"/>
  <c r="D97" i="1"/>
  <c r="D98" i="1"/>
  <c r="K98" i="1" s="1"/>
  <c r="M98" i="1" s="1"/>
  <c r="N98" i="1" s="1"/>
  <c r="D100" i="1"/>
  <c r="K100" i="1" s="1"/>
  <c r="M100" i="1" s="1"/>
  <c r="N100" i="1" s="1"/>
  <c r="D102" i="1"/>
  <c r="K102" i="1" s="1"/>
  <c r="M102" i="1" s="1"/>
  <c r="N102" i="1" s="1"/>
  <c r="D103" i="1"/>
  <c r="K103" i="1" s="1"/>
  <c r="M103" i="1" s="1"/>
  <c r="N103" i="1" s="1"/>
  <c r="D104" i="1"/>
  <c r="D105" i="1"/>
  <c r="D106" i="1"/>
  <c r="D107" i="1"/>
  <c r="K107" i="1" s="1"/>
  <c r="M107" i="1" s="1"/>
  <c r="N107" i="1" s="1"/>
  <c r="D108" i="1"/>
  <c r="F108" i="1" s="1"/>
  <c r="H108" i="1" s="1"/>
  <c r="I108" i="1" s="1"/>
  <c r="D109" i="1"/>
  <c r="D110" i="1"/>
  <c r="D111" i="1"/>
  <c r="K111" i="1" s="1"/>
  <c r="M111" i="1" s="1"/>
  <c r="N111" i="1" s="1"/>
  <c r="D113" i="1"/>
  <c r="K113" i="1" s="1"/>
  <c r="M113" i="1" s="1"/>
  <c r="N113" i="1" s="1"/>
  <c r="D114" i="1"/>
  <c r="K114" i="1" s="1"/>
  <c r="M114" i="1" s="1"/>
  <c r="N114" i="1" s="1"/>
  <c r="D115" i="1"/>
  <c r="K115" i="1" s="1"/>
  <c r="M115" i="1" s="1"/>
  <c r="N115" i="1" s="1"/>
  <c r="D116" i="1"/>
  <c r="K116" i="1" s="1"/>
  <c r="M116" i="1" s="1"/>
  <c r="N116" i="1" s="1"/>
  <c r="D117" i="1"/>
  <c r="D118" i="1"/>
  <c r="D120" i="1"/>
  <c r="K120" i="1" s="1"/>
  <c r="M120" i="1" s="1"/>
  <c r="N120" i="1" s="1"/>
  <c r="D121" i="1"/>
  <c r="F121" i="1" s="1"/>
  <c r="H121" i="1" s="1"/>
  <c r="I121" i="1" s="1"/>
  <c r="D124" i="1"/>
  <c r="K124" i="1" s="1"/>
  <c r="M124" i="1" s="1"/>
  <c r="N124" i="1" s="1"/>
  <c r="D125" i="1"/>
  <c r="K125" i="1" s="1"/>
  <c r="M125" i="1" s="1"/>
  <c r="N125" i="1" s="1"/>
  <c r="D126" i="1"/>
  <c r="D127" i="1"/>
  <c r="D128" i="1"/>
  <c r="K128" i="1" s="1"/>
  <c r="M128" i="1" s="1"/>
  <c r="N128" i="1" s="1"/>
  <c r="D129" i="1"/>
  <c r="D130" i="1"/>
  <c r="F130" i="1" s="1"/>
  <c r="H130" i="1" s="1"/>
  <c r="I130" i="1" s="1"/>
  <c r="D132" i="1"/>
  <c r="K132" i="1" s="1"/>
  <c r="M132" i="1" s="1"/>
  <c r="N132" i="1" s="1"/>
  <c r="D133" i="1"/>
  <c r="D134" i="1"/>
  <c r="D135" i="1"/>
  <c r="D136" i="1"/>
  <c r="D137" i="1"/>
  <c r="K137" i="1" s="1"/>
  <c r="M137" i="1" s="1"/>
  <c r="N137" i="1" s="1"/>
  <c r="D138" i="1"/>
  <c r="D139" i="1"/>
  <c r="K139" i="1" s="1"/>
  <c r="M139" i="1" s="1"/>
  <c r="N139" i="1" s="1"/>
  <c r="D141" i="1"/>
  <c r="D143" i="1"/>
  <c r="K143" i="1" s="1"/>
  <c r="M143" i="1" s="1"/>
  <c r="N143" i="1" s="1"/>
  <c r="D144" i="1"/>
  <c r="K144" i="1" s="1"/>
  <c r="M144" i="1" s="1"/>
  <c r="N144" i="1" s="1"/>
  <c r="D145" i="1"/>
  <c r="K145" i="1" s="1"/>
  <c r="M145" i="1" s="1"/>
  <c r="N145" i="1" s="1"/>
  <c r="D152" i="1"/>
  <c r="F152" i="1" s="1"/>
  <c r="H152" i="1" s="1"/>
  <c r="I152" i="1" s="1"/>
  <c r="D153" i="1"/>
  <c r="D154" i="1"/>
  <c r="D155" i="1"/>
  <c r="D159" i="1"/>
  <c r="K159" i="1" s="1"/>
  <c r="M159" i="1" s="1"/>
  <c r="N159" i="1" s="1"/>
  <c r="D160" i="1"/>
  <c r="K160" i="1" s="1"/>
  <c r="M160" i="1" s="1"/>
  <c r="N160" i="1" s="1"/>
  <c r="D161" i="1"/>
  <c r="K161" i="1" s="1"/>
  <c r="M161" i="1" s="1"/>
  <c r="N161" i="1" s="1"/>
  <c r="D164" i="1"/>
  <c r="D165" i="1"/>
  <c r="D168" i="1"/>
  <c r="K168" i="1" s="1"/>
  <c r="M168" i="1" s="1"/>
  <c r="N168" i="1" s="1"/>
  <c r="D169" i="1"/>
  <c r="K169" i="1" s="1"/>
  <c r="M169" i="1" s="1"/>
  <c r="N169" i="1" s="1"/>
  <c r="D170" i="1"/>
  <c r="K170" i="1" s="1"/>
  <c r="M170" i="1" s="1"/>
  <c r="N170" i="1" s="1"/>
  <c r="D171" i="1"/>
  <c r="K171" i="1" s="1"/>
  <c r="M171" i="1" s="1"/>
  <c r="N171" i="1" s="1"/>
  <c r="D172" i="1"/>
  <c r="D175" i="1"/>
  <c r="D176" i="1"/>
  <c r="D177" i="1"/>
  <c r="D178" i="1"/>
  <c r="K178" i="1" s="1"/>
  <c r="M178" i="1" s="1"/>
  <c r="N178" i="1" s="1"/>
  <c r="D179" i="1"/>
  <c r="K179" i="1" s="1"/>
  <c r="M179" i="1" s="1"/>
  <c r="N179" i="1" s="1"/>
  <c r="D180" i="1"/>
  <c r="K180" i="1" s="1"/>
  <c r="M180" i="1" s="1"/>
  <c r="N180" i="1" s="1"/>
  <c r="D181" i="1"/>
  <c r="K181" i="1" s="1"/>
  <c r="M181" i="1" s="1"/>
  <c r="N181" i="1" s="1"/>
  <c r="D187" i="1"/>
  <c r="K187" i="1" s="1"/>
  <c r="M187" i="1" s="1"/>
  <c r="N187" i="1" s="1"/>
  <c r="D189" i="1"/>
  <c r="K189" i="1" s="1"/>
  <c r="M189" i="1" s="1"/>
  <c r="N189" i="1" s="1"/>
  <c r="D191" i="1"/>
  <c r="D192" i="1"/>
  <c r="D193" i="1"/>
  <c r="D194" i="1"/>
  <c r="D195" i="1"/>
  <c r="D196" i="1"/>
  <c r="D197" i="1"/>
  <c r="K197" i="1" s="1"/>
  <c r="M197" i="1" s="1"/>
  <c r="N197" i="1" s="1"/>
  <c r="D198" i="1"/>
  <c r="K198" i="1" s="1"/>
  <c r="M198" i="1" s="1"/>
  <c r="N198" i="1" s="1"/>
  <c r="D199" i="1"/>
  <c r="K199" i="1" s="1"/>
  <c r="M199" i="1" s="1"/>
  <c r="N199" i="1" s="1"/>
  <c r="D200" i="1"/>
  <c r="D202" i="1"/>
  <c r="K202" i="1" s="1"/>
  <c r="M202" i="1" s="1"/>
  <c r="N202" i="1" s="1"/>
  <c r="D205" i="1"/>
  <c r="K205" i="1" s="1"/>
  <c r="M205" i="1" s="1"/>
  <c r="N205" i="1" s="1"/>
  <c r="D206" i="1"/>
  <c r="K206" i="1" s="1"/>
  <c r="M206" i="1" s="1"/>
  <c r="N206" i="1" s="1"/>
  <c r="D207" i="1"/>
  <c r="K207" i="1" s="1"/>
  <c r="M207" i="1" s="1"/>
  <c r="N207" i="1" s="1"/>
  <c r="D68" i="1"/>
  <c r="D21" i="1"/>
  <c r="K21" i="1" s="1"/>
  <c r="M21" i="1" s="1"/>
  <c r="N21" i="1" s="1"/>
  <c r="D24" i="1"/>
  <c r="K24" i="1" s="1"/>
  <c r="M24" i="1" s="1"/>
  <c r="N24" i="1" s="1"/>
  <c r="D25" i="1"/>
  <c r="K25" i="1" s="1"/>
  <c r="M25" i="1" s="1"/>
  <c r="N25" i="1" s="1"/>
  <c r="D26" i="1"/>
  <c r="K26" i="1" s="1"/>
  <c r="M26" i="1" s="1"/>
  <c r="N26" i="1" s="1"/>
  <c r="D30" i="1"/>
  <c r="K30" i="1" s="1"/>
  <c r="M30" i="1" s="1"/>
  <c r="N30" i="1" s="1"/>
  <c r="D32" i="1"/>
  <c r="K32" i="1" s="1"/>
  <c r="M32" i="1" s="1"/>
  <c r="N32" i="1" s="1"/>
  <c r="D38" i="1"/>
  <c r="K38" i="1" s="1"/>
  <c r="M38" i="1" s="1"/>
  <c r="N38" i="1" s="1"/>
  <c r="D39" i="1"/>
  <c r="K39" i="1" s="1"/>
  <c r="M39" i="1" s="1"/>
  <c r="N39" i="1" s="1"/>
  <c r="D40" i="1"/>
  <c r="K40" i="1" s="1"/>
  <c r="M40" i="1" s="1"/>
  <c r="N40" i="1" s="1"/>
  <c r="D46" i="1"/>
  <c r="K46" i="1" s="1"/>
  <c r="M46" i="1" s="1"/>
  <c r="N46" i="1" s="1"/>
  <c r="D49" i="1"/>
  <c r="D51" i="1"/>
  <c r="K51" i="1" s="1"/>
  <c r="M51" i="1" s="1"/>
  <c r="N51" i="1" s="1"/>
  <c r="D53" i="1"/>
  <c r="F53" i="1" s="1"/>
  <c r="H53" i="1" s="1"/>
  <c r="I53" i="1" s="1"/>
  <c r="D54" i="1"/>
  <c r="D55" i="1"/>
  <c r="D58" i="1"/>
  <c r="D60" i="1"/>
  <c r="D64" i="1"/>
  <c r="K64" i="1" s="1"/>
  <c r="M64" i="1" s="1"/>
  <c r="N64" i="1" s="1"/>
  <c r="D65" i="1"/>
  <c r="K65" i="1" s="1"/>
  <c r="M65" i="1" s="1"/>
  <c r="N65" i="1" s="1"/>
  <c r="K53" i="1"/>
  <c r="M53" i="1" s="1"/>
  <c r="N53" i="1" s="1"/>
  <c r="K108" i="1"/>
  <c r="M108" i="1" s="1"/>
  <c r="N108" i="1" s="1"/>
  <c r="K121" i="1"/>
  <c r="M121" i="1" s="1"/>
  <c r="N121" i="1" s="1"/>
  <c r="K130" i="1"/>
  <c r="M130" i="1" s="1"/>
  <c r="N130" i="1" s="1"/>
  <c r="K69" i="1"/>
  <c r="M69" i="1" s="1"/>
  <c r="N69" i="1" s="1"/>
  <c r="K70" i="1"/>
  <c r="M70" i="1" s="1"/>
  <c r="N70" i="1" s="1"/>
  <c r="K71" i="1"/>
  <c r="M71" i="1" s="1"/>
  <c r="N71" i="1" s="1"/>
  <c r="K72" i="1"/>
  <c r="M72" i="1" s="1"/>
  <c r="N72" i="1" s="1"/>
  <c r="K73" i="1"/>
  <c r="M73" i="1" s="1"/>
  <c r="N73" i="1" s="1"/>
  <c r="K74" i="1"/>
  <c r="M74" i="1" s="1"/>
  <c r="N74" i="1" s="1"/>
  <c r="K75" i="1"/>
  <c r="M75" i="1" s="1"/>
  <c r="N75" i="1" s="1"/>
  <c r="K76" i="1"/>
  <c r="M76" i="1" s="1"/>
  <c r="N76" i="1" s="1"/>
  <c r="K77" i="1"/>
  <c r="M77" i="1" s="1"/>
  <c r="N77" i="1" s="1"/>
  <c r="K78" i="1"/>
  <c r="M78" i="1" s="1"/>
  <c r="N78" i="1" s="1"/>
  <c r="K79" i="1"/>
  <c r="M79" i="1" s="1"/>
  <c r="N79" i="1" s="1"/>
  <c r="K84" i="1"/>
  <c r="M84" i="1" s="1"/>
  <c r="N84" i="1" s="1"/>
  <c r="K85" i="1"/>
  <c r="M85" i="1" s="1"/>
  <c r="N85" i="1" s="1"/>
  <c r="K86" i="1"/>
  <c r="M86" i="1" s="1"/>
  <c r="N86" i="1" s="1"/>
  <c r="K87" i="1"/>
  <c r="M87" i="1" s="1"/>
  <c r="N87" i="1" s="1"/>
  <c r="K88" i="1"/>
  <c r="M88" i="1" s="1"/>
  <c r="N88" i="1" s="1"/>
  <c r="K89" i="1"/>
  <c r="M89" i="1" s="1"/>
  <c r="N89" i="1" s="1"/>
  <c r="K90" i="1"/>
  <c r="M90" i="1" s="1"/>
  <c r="N90" i="1" s="1"/>
  <c r="K91" i="1"/>
  <c r="M91" i="1" s="1"/>
  <c r="N91" i="1" s="1"/>
  <c r="K92" i="1"/>
  <c r="M92" i="1" s="1"/>
  <c r="N92" i="1" s="1"/>
  <c r="K93" i="1"/>
  <c r="M93" i="1" s="1"/>
  <c r="N93" i="1" s="1"/>
  <c r="K95" i="1"/>
  <c r="M95" i="1" s="1"/>
  <c r="N95" i="1" s="1"/>
  <c r="K96" i="1"/>
  <c r="M96" i="1" s="1"/>
  <c r="N96" i="1" s="1"/>
  <c r="K97" i="1"/>
  <c r="M97" i="1" s="1"/>
  <c r="N97" i="1" s="1"/>
  <c r="K99" i="1"/>
  <c r="M99" i="1" s="1"/>
  <c r="N99" i="1" s="1"/>
  <c r="K101" i="1"/>
  <c r="M101" i="1" s="1"/>
  <c r="N101" i="1" s="1"/>
  <c r="K104" i="1"/>
  <c r="M104" i="1" s="1"/>
  <c r="N104" i="1" s="1"/>
  <c r="K105" i="1"/>
  <c r="M105" i="1" s="1"/>
  <c r="N105" i="1" s="1"/>
  <c r="K106" i="1"/>
  <c r="M106" i="1" s="1"/>
  <c r="N106" i="1" s="1"/>
  <c r="K109" i="1"/>
  <c r="M109" i="1" s="1"/>
  <c r="N109" i="1" s="1"/>
  <c r="K110" i="1"/>
  <c r="M110" i="1" s="1"/>
  <c r="N110" i="1" s="1"/>
  <c r="K112" i="1"/>
  <c r="M112" i="1" s="1"/>
  <c r="N112" i="1" s="1"/>
  <c r="K117" i="1"/>
  <c r="M117" i="1" s="1"/>
  <c r="N117" i="1" s="1"/>
  <c r="K118" i="1"/>
  <c r="M118" i="1" s="1"/>
  <c r="N118" i="1" s="1"/>
  <c r="K119" i="1"/>
  <c r="M119" i="1" s="1"/>
  <c r="N119" i="1" s="1"/>
  <c r="K122" i="1"/>
  <c r="M122" i="1" s="1"/>
  <c r="N122" i="1" s="1"/>
  <c r="K123" i="1"/>
  <c r="M123" i="1" s="1"/>
  <c r="N123" i="1" s="1"/>
  <c r="K126" i="1"/>
  <c r="M126" i="1" s="1"/>
  <c r="N126" i="1" s="1"/>
  <c r="K127" i="1"/>
  <c r="M127" i="1" s="1"/>
  <c r="N127" i="1" s="1"/>
  <c r="K129" i="1"/>
  <c r="M129" i="1" s="1"/>
  <c r="N129" i="1" s="1"/>
  <c r="K131" i="1"/>
  <c r="M131" i="1" s="1"/>
  <c r="N131" i="1" s="1"/>
  <c r="K133" i="1"/>
  <c r="M133" i="1" s="1"/>
  <c r="N133" i="1" s="1"/>
  <c r="K134" i="1"/>
  <c r="M134" i="1" s="1"/>
  <c r="N134" i="1" s="1"/>
  <c r="K135" i="1"/>
  <c r="M135" i="1" s="1"/>
  <c r="N135" i="1" s="1"/>
  <c r="K136" i="1"/>
  <c r="M136" i="1" s="1"/>
  <c r="N136" i="1" s="1"/>
  <c r="K138" i="1"/>
  <c r="M138" i="1" s="1"/>
  <c r="N138" i="1" s="1"/>
  <c r="K140" i="1"/>
  <c r="M140" i="1" s="1"/>
  <c r="N140" i="1" s="1"/>
  <c r="K141" i="1"/>
  <c r="M141" i="1" s="1"/>
  <c r="N141" i="1" s="1"/>
  <c r="K142" i="1"/>
  <c r="M142" i="1" s="1"/>
  <c r="N142" i="1" s="1"/>
  <c r="K146" i="1"/>
  <c r="M146" i="1" s="1"/>
  <c r="N146" i="1" s="1"/>
  <c r="K147" i="1"/>
  <c r="M147" i="1" s="1"/>
  <c r="N147" i="1" s="1"/>
  <c r="K148" i="1"/>
  <c r="M148" i="1" s="1"/>
  <c r="N148" i="1" s="1"/>
  <c r="K149" i="1"/>
  <c r="M149" i="1" s="1"/>
  <c r="N149" i="1" s="1"/>
  <c r="K150" i="1"/>
  <c r="M150" i="1" s="1"/>
  <c r="N150" i="1" s="1"/>
  <c r="K151" i="1"/>
  <c r="M151" i="1" s="1"/>
  <c r="N151" i="1" s="1"/>
  <c r="K153" i="1"/>
  <c r="M153" i="1" s="1"/>
  <c r="N153" i="1" s="1"/>
  <c r="K154" i="1"/>
  <c r="M154" i="1" s="1"/>
  <c r="N154" i="1" s="1"/>
  <c r="K155" i="1"/>
  <c r="M155" i="1" s="1"/>
  <c r="N155" i="1" s="1"/>
  <c r="K156" i="1"/>
  <c r="M156" i="1" s="1"/>
  <c r="N156" i="1" s="1"/>
  <c r="K157" i="1"/>
  <c r="M157" i="1" s="1"/>
  <c r="N157" i="1" s="1"/>
  <c r="K158" i="1"/>
  <c r="M158" i="1" s="1"/>
  <c r="N158" i="1" s="1"/>
  <c r="K162" i="1"/>
  <c r="M162" i="1" s="1"/>
  <c r="N162" i="1" s="1"/>
  <c r="K163" i="1"/>
  <c r="M163" i="1" s="1"/>
  <c r="N163" i="1" s="1"/>
  <c r="K164" i="1"/>
  <c r="M164" i="1" s="1"/>
  <c r="N164" i="1" s="1"/>
  <c r="K165" i="1"/>
  <c r="M165" i="1" s="1"/>
  <c r="N165" i="1" s="1"/>
  <c r="K166" i="1"/>
  <c r="M166" i="1" s="1"/>
  <c r="N166" i="1" s="1"/>
  <c r="K167" i="1"/>
  <c r="M167" i="1" s="1"/>
  <c r="N167" i="1" s="1"/>
  <c r="K172" i="1"/>
  <c r="M172" i="1" s="1"/>
  <c r="N172" i="1" s="1"/>
  <c r="K173" i="1"/>
  <c r="M173" i="1" s="1"/>
  <c r="N173" i="1" s="1"/>
  <c r="K174" i="1"/>
  <c r="M174" i="1" s="1"/>
  <c r="N174" i="1" s="1"/>
  <c r="K175" i="1"/>
  <c r="M175" i="1" s="1"/>
  <c r="N175" i="1" s="1"/>
  <c r="K176" i="1"/>
  <c r="M176" i="1" s="1"/>
  <c r="N176" i="1" s="1"/>
  <c r="K177" i="1"/>
  <c r="M177" i="1" s="1"/>
  <c r="N177" i="1" s="1"/>
  <c r="K182" i="1"/>
  <c r="M182" i="1" s="1"/>
  <c r="N182" i="1" s="1"/>
  <c r="K183" i="1"/>
  <c r="M183" i="1" s="1"/>
  <c r="N183" i="1" s="1"/>
  <c r="K184" i="1"/>
  <c r="M184" i="1" s="1"/>
  <c r="N184" i="1" s="1"/>
  <c r="K185" i="1"/>
  <c r="M185" i="1" s="1"/>
  <c r="N185" i="1" s="1"/>
  <c r="K186" i="1"/>
  <c r="M186" i="1" s="1"/>
  <c r="N186" i="1" s="1"/>
  <c r="K188" i="1"/>
  <c r="M188" i="1" s="1"/>
  <c r="N188" i="1" s="1"/>
  <c r="K190" i="1"/>
  <c r="M190" i="1" s="1"/>
  <c r="N190" i="1" s="1"/>
  <c r="K191" i="1"/>
  <c r="M191" i="1" s="1"/>
  <c r="N191" i="1" s="1"/>
  <c r="K192" i="1"/>
  <c r="M192" i="1" s="1"/>
  <c r="N192" i="1" s="1"/>
  <c r="K193" i="1"/>
  <c r="M193" i="1" s="1"/>
  <c r="N193" i="1" s="1"/>
  <c r="K194" i="1"/>
  <c r="M194" i="1" s="1"/>
  <c r="N194" i="1" s="1"/>
  <c r="K195" i="1"/>
  <c r="M195" i="1" s="1"/>
  <c r="N195" i="1" s="1"/>
  <c r="K196" i="1"/>
  <c r="M196" i="1" s="1"/>
  <c r="N196" i="1" s="1"/>
  <c r="K200" i="1"/>
  <c r="M200" i="1" s="1"/>
  <c r="N200" i="1" s="1"/>
  <c r="K201" i="1"/>
  <c r="M201" i="1" s="1"/>
  <c r="N201" i="1" s="1"/>
  <c r="K203" i="1"/>
  <c r="M203" i="1" s="1"/>
  <c r="N203" i="1" s="1"/>
  <c r="K204" i="1"/>
  <c r="M204" i="1" s="1"/>
  <c r="N204" i="1" s="1"/>
  <c r="K68" i="1"/>
  <c r="M68" i="1" s="1"/>
  <c r="N68" i="1" s="1"/>
  <c r="K54" i="1"/>
  <c r="M54" i="1" s="1"/>
  <c r="N54" i="1" s="1"/>
  <c r="K55" i="1"/>
  <c r="M55" i="1" s="1"/>
  <c r="N55" i="1" s="1"/>
  <c r="K56" i="1"/>
  <c r="M56" i="1" s="1"/>
  <c r="N56" i="1" s="1"/>
  <c r="K57" i="1"/>
  <c r="M57" i="1" s="1"/>
  <c r="N57" i="1" s="1"/>
  <c r="K58" i="1"/>
  <c r="M58" i="1" s="1"/>
  <c r="N58" i="1" s="1"/>
  <c r="K59" i="1"/>
  <c r="M59" i="1" s="1"/>
  <c r="N59" i="1" s="1"/>
  <c r="K60" i="1"/>
  <c r="M60" i="1" s="1"/>
  <c r="N60" i="1" s="1"/>
  <c r="K61" i="1"/>
  <c r="M61" i="1" s="1"/>
  <c r="N61" i="1" s="1"/>
  <c r="K62" i="1"/>
  <c r="M62" i="1" s="1"/>
  <c r="N62" i="1" s="1"/>
  <c r="K63" i="1"/>
  <c r="M63" i="1" s="1"/>
  <c r="N63" i="1" s="1"/>
  <c r="K18" i="1"/>
  <c r="M18" i="1" s="1"/>
  <c r="N18" i="1" s="1"/>
  <c r="K152" i="1" l="1"/>
  <c r="M152" i="1" s="1"/>
  <c r="N152" i="1" s="1"/>
  <c r="F49" i="1"/>
  <c r="H49" i="1" s="1"/>
  <c r="I49" i="1" s="1"/>
  <c r="K49" i="1"/>
  <c r="M49" i="1" s="1"/>
  <c r="N49" i="1" s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2" i="1"/>
  <c r="F123" i="1"/>
  <c r="F124" i="1"/>
  <c r="F125" i="1"/>
  <c r="F126" i="1"/>
  <c r="F127" i="1"/>
  <c r="F128" i="1"/>
  <c r="F129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6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50" i="1"/>
  <c r="F51" i="1"/>
  <c r="F52" i="1"/>
  <c r="F54" i="1"/>
  <c r="F55" i="1"/>
  <c r="H55" i="1" s="1"/>
  <c r="I55" i="1" s="1"/>
  <c r="F56" i="1"/>
  <c r="F57" i="1"/>
  <c r="F58" i="1"/>
  <c r="F59" i="1"/>
  <c r="F60" i="1"/>
  <c r="F61" i="1"/>
  <c r="F62" i="1"/>
  <c r="F63" i="1"/>
  <c r="F64" i="1"/>
  <c r="F65" i="1"/>
  <c r="F18" i="1"/>
  <c r="H197" i="1" l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184" i="1"/>
  <c r="I184" i="1" s="1"/>
  <c r="H175" i="1"/>
  <c r="I175" i="1" s="1"/>
  <c r="H174" i="1"/>
  <c r="I174" i="1" s="1"/>
  <c r="H163" i="1"/>
  <c r="I163" i="1" s="1"/>
  <c r="H162" i="1"/>
  <c r="I162" i="1" s="1"/>
  <c r="H159" i="1"/>
  <c r="I159" i="1" s="1"/>
  <c r="H151" i="1"/>
  <c r="I151" i="1" s="1"/>
  <c r="H146" i="1"/>
  <c r="I146" i="1" s="1"/>
  <c r="H140" i="1"/>
  <c r="I140" i="1" s="1"/>
  <c r="H139" i="1"/>
  <c r="I139" i="1" s="1"/>
  <c r="H127" i="1"/>
  <c r="I127" i="1" s="1"/>
  <c r="H124" i="1"/>
  <c r="I124" i="1" s="1"/>
  <c r="H115" i="1"/>
  <c r="I115" i="1" s="1"/>
  <c r="H112" i="1"/>
  <c r="I112" i="1" s="1"/>
  <c r="H106" i="1"/>
  <c r="I106" i="1" s="1"/>
  <c r="H105" i="1"/>
  <c r="I105" i="1" s="1"/>
  <c r="H102" i="1"/>
  <c r="I102" i="1" s="1"/>
  <c r="H100" i="1"/>
  <c r="I100" i="1" s="1"/>
  <c r="H95" i="1"/>
  <c r="I95" i="1" s="1"/>
  <c r="H94" i="1"/>
  <c r="I94" i="1" s="1"/>
  <c r="H93" i="1"/>
  <c r="I93" i="1" s="1"/>
  <c r="H83" i="1"/>
  <c r="I83" i="1" s="1"/>
  <c r="H82" i="1"/>
  <c r="I82" i="1" s="1"/>
  <c r="H79" i="1"/>
  <c r="I79" i="1" s="1"/>
  <c r="H78" i="1"/>
  <c r="I78" i="1" s="1"/>
  <c r="H75" i="1"/>
  <c r="I75" i="1" s="1"/>
  <c r="H74" i="1"/>
  <c r="I74" i="1" s="1"/>
  <c r="H69" i="1"/>
  <c r="I69" i="1" s="1"/>
  <c r="H68" i="1"/>
  <c r="I68" i="1" s="1"/>
  <c r="H196" i="1"/>
  <c r="I196" i="1" s="1"/>
  <c r="H195" i="1"/>
  <c r="I195" i="1" s="1"/>
  <c r="H194" i="1"/>
  <c r="I194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3" i="1"/>
  <c r="I183" i="1" s="1"/>
  <c r="H182" i="1"/>
  <c r="I182" i="1" s="1"/>
  <c r="H180" i="1"/>
  <c r="I180" i="1" s="1"/>
  <c r="H179" i="1"/>
  <c r="I179" i="1" s="1"/>
  <c r="H178" i="1"/>
  <c r="I178" i="1" s="1"/>
  <c r="H177" i="1"/>
  <c r="I177" i="1" s="1"/>
  <c r="H176" i="1"/>
  <c r="I176" i="1" s="1"/>
  <c r="H173" i="1"/>
  <c r="I173" i="1" s="1"/>
  <c r="H172" i="1"/>
  <c r="I172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1" i="1"/>
  <c r="I161" i="1" s="1"/>
  <c r="H160" i="1"/>
  <c r="I160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0" i="1"/>
  <c r="I150" i="1" s="1"/>
  <c r="H149" i="1"/>
  <c r="I149" i="1" s="1"/>
  <c r="H147" i="1"/>
  <c r="I147" i="1" s="1"/>
  <c r="H145" i="1"/>
  <c r="I145" i="1" s="1"/>
  <c r="H144" i="1"/>
  <c r="I144" i="1" s="1"/>
  <c r="H143" i="1"/>
  <c r="I143" i="1" s="1"/>
  <c r="H142" i="1"/>
  <c r="I142" i="1" s="1"/>
  <c r="H141" i="1"/>
  <c r="I141" i="1" s="1"/>
  <c r="H138" i="1"/>
  <c r="I138" i="1" s="1"/>
  <c r="H137" i="1"/>
  <c r="I137" i="1" s="1"/>
  <c r="H135" i="1"/>
  <c r="I135" i="1" s="1"/>
  <c r="H133" i="1"/>
  <c r="I133" i="1" s="1"/>
  <c r="H132" i="1"/>
  <c r="I132" i="1" s="1"/>
  <c r="H131" i="1"/>
  <c r="I131" i="1" s="1"/>
  <c r="H129" i="1"/>
  <c r="I129" i="1" s="1"/>
  <c r="H126" i="1"/>
  <c r="I126" i="1" s="1"/>
  <c r="H125" i="1"/>
  <c r="I125" i="1" s="1"/>
  <c r="H123" i="1"/>
  <c r="I123" i="1" s="1"/>
  <c r="H122" i="1"/>
  <c r="I122" i="1" s="1"/>
  <c r="H120" i="1"/>
  <c r="I120" i="1" s="1"/>
  <c r="H119" i="1"/>
  <c r="I119" i="1" s="1"/>
  <c r="H118" i="1"/>
  <c r="I118" i="1" s="1"/>
  <c r="H117" i="1"/>
  <c r="I117" i="1" s="1"/>
  <c r="H116" i="1"/>
  <c r="I116" i="1" s="1"/>
  <c r="H114" i="1"/>
  <c r="I114" i="1" s="1"/>
  <c r="H113" i="1"/>
  <c r="I113" i="1" s="1"/>
  <c r="H110" i="1"/>
  <c r="I110" i="1" s="1"/>
  <c r="H109" i="1"/>
  <c r="I109" i="1" s="1"/>
  <c r="H107" i="1"/>
  <c r="I107" i="1" s="1"/>
  <c r="H104" i="1"/>
  <c r="I104" i="1" s="1"/>
  <c r="H101" i="1"/>
  <c r="I101" i="1" s="1"/>
  <c r="H99" i="1"/>
  <c r="I99" i="1" s="1"/>
  <c r="H98" i="1"/>
  <c r="I98" i="1" s="1"/>
  <c r="H97" i="1"/>
  <c r="I97" i="1" s="1"/>
  <c r="H96" i="1"/>
  <c r="I96" i="1" s="1"/>
  <c r="H90" i="1"/>
  <c r="I90" i="1" s="1"/>
  <c r="H89" i="1"/>
  <c r="I89" i="1" s="1"/>
  <c r="H88" i="1"/>
  <c r="I88" i="1" s="1"/>
  <c r="H85" i="1"/>
  <c r="I85" i="1" s="1"/>
  <c r="H84" i="1"/>
  <c r="I84" i="1" s="1"/>
  <c r="H81" i="1"/>
  <c r="I81" i="1" s="1"/>
  <c r="H77" i="1"/>
  <c r="I77" i="1" s="1"/>
  <c r="H76" i="1"/>
  <c r="I76" i="1" s="1"/>
  <c r="H73" i="1"/>
  <c r="I73" i="1" s="1"/>
  <c r="H72" i="1"/>
  <c r="I72" i="1" s="1"/>
  <c r="H87" i="1" l="1"/>
  <c r="I87" i="1" s="1"/>
  <c r="H70" i="1"/>
  <c r="I70" i="1" s="1"/>
  <c r="H111" i="1"/>
  <c r="I111" i="1" s="1"/>
  <c r="H80" i="1"/>
  <c r="I80" i="1" s="1"/>
  <c r="H134" i="1"/>
  <c r="I134" i="1" s="1"/>
  <c r="H193" i="1"/>
  <c r="I193" i="1" s="1"/>
  <c r="H171" i="1"/>
  <c r="I171" i="1" s="1"/>
  <c r="H92" i="1"/>
  <c r="I92" i="1" s="1"/>
  <c r="H181" i="1"/>
  <c r="I181" i="1" s="1"/>
  <c r="H148" i="1"/>
  <c r="I148" i="1" s="1"/>
  <c r="H185" i="1"/>
  <c r="I185" i="1" s="1"/>
  <c r="H136" i="1"/>
  <c r="I136" i="1" s="1"/>
  <c r="H128" i="1"/>
  <c r="I128" i="1" s="1"/>
  <c r="H71" i="1"/>
  <c r="I71" i="1" s="1"/>
  <c r="H86" i="1"/>
  <c r="I86" i="1" s="1"/>
  <c r="H91" i="1"/>
  <c r="I91" i="1" s="1"/>
  <c r="H103" i="1"/>
  <c r="I103" i="1" s="1"/>
  <c r="H208" i="1" l="1"/>
  <c r="K208" i="1"/>
  <c r="M208" i="1"/>
  <c r="H19" i="1" l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6" i="1"/>
  <c r="I46" i="1" s="1"/>
  <c r="H47" i="1"/>
  <c r="I47" i="1" s="1"/>
  <c r="H48" i="1"/>
  <c r="I48" i="1" s="1"/>
  <c r="H50" i="1"/>
  <c r="I50" i="1" s="1"/>
  <c r="H51" i="1"/>
  <c r="I51" i="1" s="1"/>
  <c r="H52" i="1"/>
  <c r="I52" i="1" s="1"/>
  <c r="H54" i="1"/>
  <c r="I54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18" i="1" l="1"/>
  <c r="I18" i="1" s="1"/>
  <c r="F66" i="1"/>
  <c r="K66" i="1"/>
  <c r="F208" i="1"/>
  <c r="I208" i="1" s="1"/>
  <c r="N208" i="1"/>
  <c r="H66" i="1" l="1"/>
  <c r="I66" i="1"/>
  <c r="J5" i="1"/>
  <c r="K209" i="1"/>
  <c r="N66" i="1"/>
  <c r="M66" i="1"/>
  <c r="K5" i="1" s="1"/>
  <c r="F209" i="1"/>
  <c r="B7" i="1" s="1"/>
  <c r="L5" i="1" l="1"/>
  <c r="N209" i="1"/>
  <c r="M209" i="1"/>
  <c r="H209" i="1"/>
  <c r="C7" i="1" l="1"/>
  <c r="I209" i="1"/>
  <c r="D7" i="1" s="1"/>
</calcChain>
</file>

<file path=xl/sharedStrings.xml><?xml version="1.0" encoding="utf-8"?>
<sst xmlns="http://schemas.openxmlformats.org/spreadsheetml/2006/main" count="599" uniqueCount="402">
  <si>
    <t>Preu</t>
  </si>
  <si>
    <t>IVA</t>
  </si>
  <si>
    <t>Import total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</si>
  <si>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</si>
  <si>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</si>
  <si>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</si>
  <si>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</si>
  <si>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</si>
  <si>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</si>
  <si>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</si>
  <si>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</si>
  <si>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</si>
  <si>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</si>
  <si>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t xml:space="preserve">BACALLÀ ESQUEIXAT PBO </t>
  </si>
  <si>
    <t xml:space="preserve">CALAMAR A TIRES </t>
  </si>
  <si>
    <t xml:space="preserve">CALAMAR NET (20-40) </t>
  </si>
  <si>
    <t xml:space="preserve">CALAMAR TROSSOS - DAUS </t>
  </si>
  <si>
    <t xml:space="preserve">CLOÏSA MARRÓ 60/80 </t>
  </si>
  <si>
    <t xml:space="preserve">CLOÏSSA BLANCA DEL PACÍFIC  </t>
  </si>
  <si>
    <t xml:space="preserve">GAMBA LLAGOSTINERA Nº 2 </t>
  </si>
  <si>
    <t xml:space="preserve">GAMBA LLAGOSTINERA Nº3 </t>
  </si>
  <si>
    <t xml:space="preserve">GAMBA PELADA 30/50 </t>
  </si>
  <si>
    <t xml:space="preserve">GAMBA PELADA 50/70   </t>
  </si>
  <si>
    <t xml:space="preserve">LLOM LLUÇ SENSE PELL PBO 90/110G </t>
  </si>
  <si>
    <t xml:space="preserve">LLUÇ VENTRESCA PBO </t>
  </si>
  <si>
    <t>MUSCLO 1/2 CLOSCA</t>
  </si>
  <si>
    <t xml:space="preserve">POTON DAUS  </t>
  </si>
  <si>
    <t xml:space="preserve">PREPARAT PAELLA S/CLOSCA BÀSICA  </t>
  </si>
  <si>
    <t xml:space="preserve">RAP CAP  </t>
  </si>
  <si>
    <t>RAP CUA (150-200)</t>
  </si>
  <si>
    <t xml:space="preserve">RAP CUA (200-300) </t>
  </si>
  <si>
    <t xml:space="preserve">RAP DAUS </t>
  </si>
  <si>
    <t xml:space="preserve">SALPICO MARISC </t>
  </si>
  <si>
    <t xml:space="preserve">SEPIA 8/12 </t>
  </si>
  <si>
    <t xml:space="preserve">SEPIA DAUS (2X2)CM </t>
  </si>
  <si>
    <t xml:space="preserve">SEPIA NETA INDIA 2/4  </t>
  </si>
  <si>
    <t>PEIX</t>
  </si>
  <si>
    <t>POLLASTRE PERNILETS  IQF</t>
  </si>
  <si>
    <t xml:space="preserve">BUNYOL VENT 10G </t>
  </si>
  <si>
    <t xml:space="preserve">GELAT TARRINA LLIMONA  </t>
  </si>
  <si>
    <t>GELAT TARRINA TORRO</t>
  </si>
  <si>
    <t xml:space="preserve">GELAT TARRINA VAINILLA I XOCOLATA </t>
  </si>
  <si>
    <t xml:space="preserve">GELAT TARRINA VAINILLA-XOCOL S/SUCRE  </t>
  </si>
  <si>
    <t xml:space="preserve">GELAT VAS INDIVIDUAL VAINILLA I XOCOLATA </t>
  </si>
  <si>
    <t xml:space="preserve">PLANXA 3 XOCOLATES </t>
  </si>
  <si>
    <t xml:space="preserve">PLANXA CREMA CATALANA </t>
  </si>
  <si>
    <t xml:space="preserve">PLANXA LLIMONA  </t>
  </si>
  <si>
    <t xml:space="preserve">PLANXA MADUIXA  </t>
  </si>
  <si>
    <t xml:space="preserve">PLANXA PASTÍS FORMATGE AMB NABIUS </t>
  </si>
  <si>
    <t xml:space="preserve">PLANXA SAN MARC </t>
  </si>
  <si>
    <t xml:space="preserve">PLANXA SELVA TRUFA  </t>
  </si>
  <si>
    <t xml:space="preserve">PLANXA TIRAMISÚ  </t>
  </si>
  <si>
    <t xml:space="preserve">PROFITEROLS NATA </t>
  </si>
  <si>
    <t xml:space="preserve">TRUFES GELADES </t>
  </si>
  <si>
    <t xml:space="preserve">XURROS LLAÇ (30-40g/u)  </t>
  </si>
  <si>
    <t xml:space="preserve">AMANIDA D'ARRÒS  </t>
  </si>
  <si>
    <t xml:space="preserve">ARROS 3 DELÍCIES </t>
  </si>
  <si>
    <t>BUNYOLS BACALLÀ</t>
  </si>
  <si>
    <t>CALAMARS ROMANA</t>
  </si>
  <si>
    <t xml:space="preserve">CANELONS CARN  S/BEIXAMEL  </t>
  </si>
  <si>
    <t xml:space="preserve">CANELONS ESPINACS </t>
  </si>
  <si>
    <t xml:space="preserve">CANELONS FOIE D'ÀNEC  </t>
  </si>
  <si>
    <t xml:space="preserve">CANELONS MARISC  </t>
  </si>
  <si>
    <t xml:space="preserve">CARBASSÓ ARREBOSSAT </t>
  </si>
  <si>
    <t xml:space="preserve">CEBA ROSTIT  </t>
  </si>
  <si>
    <t xml:space="preserve">CRESTES TONYINA  </t>
  </si>
  <si>
    <t xml:space="preserve">CROQUETA BACALLÀ </t>
  </si>
  <si>
    <t xml:space="preserve">CROQUETA DE LLUÇ I GAMBES  </t>
  </si>
  <si>
    <t xml:space="preserve">CROQUETA PERNIL  </t>
  </si>
  <si>
    <t xml:space="preserve">CROQUETA POLLASTRE  </t>
  </si>
  <si>
    <t>CROQUETA ROSTIT/COCIDO</t>
  </si>
  <si>
    <t xml:space="preserve">CUIXETES MAR  </t>
  </si>
  <si>
    <t xml:space="preserve">ESCALIVADA MIXTA </t>
  </si>
  <si>
    <t xml:space="preserve">ESCALIVADA SENSE CEBA  </t>
  </si>
  <si>
    <t xml:space="preserve">LASSANYA BOLONYESA PLAQUES  </t>
  </si>
  <si>
    <t xml:space="preserve">LLAGOSTI CUIT </t>
  </si>
  <si>
    <t xml:space="preserve">LLIBRET PERNIL I FORMATGE  </t>
  </si>
  <si>
    <t xml:space="preserve">LLUÇ FILET ARREBOSSAT (95-100) </t>
  </si>
  <si>
    <t xml:space="preserve">LLUÇ RODANXA ARREBOSSAT  </t>
  </si>
  <si>
    <t xml:space="preserve">PATATES OLOT ARTESANES </t>
  </si>
  <si>
    <t xml:space="preserve">PIQUILLO BACALLÀ  </t>
  </si>
  <si>
    <t xml:space="preserve">PISTO DE VERDURES  </t>
  </si>
  <si>
    <t xml:space="preserve">PIZZA FORMATGE I PERNIL DOLÇ 30X40  </t>
  </si>
  <si>
    <t xml:space="preserve">POLLASTRE NUGGETS </t>
  </si>
  <si>
    <t xml:space="preserve">REMENAT ALL-GAMBA- ESPÀRRECS </t>
  </si>
  <si>
    <t>SALTEJAT VERDURES ROSTIDES</t>
  </si>
  <si>
    <t xml:space="preserve">SEITÓ ARREBOSSAT SENSE ESPINA  </t>
  </si>
  <si>
    <t>SOPA DE PEIX</t>
  </si>
  <si>
    <t xml:space="preserve">TEMPURA VERDURA ESPECIAL  </t>
  </si>
  <si>
    <t xml:space="preserve">TRUITA FRANCESA (75G)  </t>
  </si>
  <si>
    <t xml:space="preserve">TRUITA FRANCESA PERNIL DOLÇ (75G) </t>
  </si>
  <si>
    <t>TRUITA PATATA I CARBASSÓ</t>
  </si>
  <si>
    <t>TRUITA PATATA I CEBA</t>
  </si>
  <si>
    <t xml:space="preserve">TRUITA PATATA I ESPINACS </t>
  </si>
  <si>
    <t xml:space="preserve">TRUITA PATATA I TONYINA </t>
  </si>
  <si>
    <t xml:space="preserve">TWISTER DE LLAGOSTÍ </t>
  </si>
  <si>
    <t xml:space="preserve">VARETES CRANC  </t>
  </si>
  <si>
    <t xml:space="preserve">VERDURES BARREJA BRASA </t>
  </si>
  <si>
    <t xml:space="preserve">ESCALOPA DE POLLASTRE </t>
  </si>
  <si>
    <t>ALBERGÍNIA ROSTIT (CONGELATS)</t>
  </si>
  <si>
    <t xml:space="preserve">BLEDA FULLES PORCIONS  </t>
  </si>
  <si>
    <t xml:space="preserve">BOLETS BARREJA </t>
  </si>
  <si>
    <t xml:space="preserve">BRÒQUIL  </t>
  </si>
  <si>
    <t xml:space="preserve">CARBASSA DAUS  (10X10MM) </t>
  </si>
  <si>
    <t xml:space="preserve">CARXOFA TROSSOS  </t>
  </si>
  <si>
    <t xml:space="preserve">CEBA DAUS  </t>
  </si>
  <si>
    <t xml:space="preserve">COLIFLOR  </t>
  </si>
  <si>
    <t xml:space="preserve">CORS CARXOFA </t>
  </si>
  <si>
    <t xml:space="preserve">DAUS ALBERGÍNIA 10X10 </t>
  </si>
  <si>
    <t xml:space="preserve">ENSALADILLA  </t>
  </si>
  <si>
    <t xml:space="preserve">ESPÀRRECS MITJANS  </t>
  </si>
  <si>
    <t xml:space="preserve">ESPÀRRECS VERDS MARGE GRUIXUTS </t>
  </si>
  <si>
    <t xml:space="preserve">ESPINACS FULLA </t>
  </si>
  <si>
    <t xml:space="preserve">HABA BABY </t>
  </si>
  <si>
    <t xml:space="preserve">MENESTRA ESPECIAL </t>
  </si>
  <si>
    <t xml:space="preserve">MENESTRA SENSE CARXOFA  </t>
  </si>
  <si>
    <t xml:space="preserve">MONGETA EXTRAFINA RODONA </t>
  </si>
  <si>
    <t xml:space="preserve">MONGETA PERONA/PLANA </t>
  </si>
  <si>
    <t xml:space="preserve">MONGETA RODONA TROSSOS </t>
  </si>
  <si>
    <t xml:space="preserve">PASTANAGA A RODANXES </t>
  </si>
  <si>
    <t xml:space="preserve">PASTANAGA BABY  </t>
  </si>
  <si>
    <t xml:space="preserve">PASTANAGA DAUS  </t>
  </si>
  <si>
    <t xml:space="preserve">PATATA 10MM  </t>
  </si>
  <si>
    <t xml:space="preserve">PATATA DAUS </t>
  </si>
  <si>
    <t xml:space="preserve">PEBROT TRICOLOR  </t>
  </si>
  <si>
    <t xml:space="preserve">PEBROT VERD DAUS  </t>
  </si>
  <si>
    <t xml:space="preserve">PEBROT VERMELL DAUS  </t>
  </si>
  <si>
    <t xml:space="preserve">PÈSOL COMÚ </t>
  </si>
  <si>
    <t xml:space="preserve">PÈSOL EXTRAFI  </t>
  </si>
  <si>
    <t xml:space="preserve">PORRO TROSSOS 50/50  </t>
  </si>
  <si>
    <t>SALTEJAT CAMPESTRE TRADICIONAL</t>
  </si>
  <si>
    <t xml:space="preserve">SALTEJAT VERDURES TRADICIONAL  </t>
  </si>
  <si>
    <t xml:space="preserve">VERDURES PER SOPA  </t>
  </si>
  <si>
    <t xml:space="preserve">XAMPINYÓ LAMINAT  </t>
  </si>
  <si>
    <t xml:space="preserve">HAMBURGUESA LLUÇ I GAMBES  </t>
  </si>
  <si>
    <t xml:space="preserve">HAMBURGUESA VERDURES </t>
  </si>
  <si>
    <t xml:space="preserve">MANDONGUILLES CARN MIXTA  </t>
  </si>
  <si>
    <t xml:space="preserve">MANDONGUILLES LLUÇ I POTA  </t>
  </si>
  <si>
    <t xml:space="preserve">MINIROTLLE PERNIL I FORMATGE </t>
  </si>
  <si>
    <t>Total</t>
  </si>
  <si>
    <t xml:space="preserve"> CRITERI PREU . 1 TOTAL PUNTAUCIÓ 30 PUNTS</t>
  </si>
  <si>
    <t>A10000</t>
  </si>
  <si>
    <t>A10001</t>
  </si>
  <si>
    <t>BACALLÀ FILET  PBO</t>
  </si>
  <si>
    <t>A10002</t>
  </si>
  <si>
    <t>BACALLÀ TROSSOS (150-225G) PBO</t>
  </si>
  <si>
    <t>A10003</t>
  </si>
  <si>
    <t>CAÇÓ/CAELLA RODANXA PBO</t>
  </si>
  <si>
    <t>A10004</t>
  </si>
  <si>
    <t>A10005</t>
  </si>
  <si>
    <t>A10006</t>
  </si>
  <si>
    <t>A10007</t>
  </si>
  <si>
    <t>A10008</t>
  </si>
  <si>
    <t>A10010</t>
  </si>
  <si>
    <t>FILET DE VERAT PBO</t>
  </si>
  <si>
    <t>A10011</t>
  </si>
  <si>
    <t>FILET LLUÇ 2/4 PBO</t>
  </si>
  <si>
    <t>A10012</t>
  </si>
  <si>
    <t>FILET LLOBARRO  PBO</t>
  </si>
  <si>
    <t>A10013</t>
  </si>
  <si>
    <t>FILET DAURADA140/160  PBO</t>
  </si>
  <si>
    <t>A10015</t>
  </si>
  <si>
    <t>GALLINETA FILET AMB PELL PBO</t>
  </si>
  <si>
    <t>A10016</t>
  </si>
  <si>
    <t>A10017</t>
  </si>
  <si>
    <t>A10018</t>
  </si>
  <si>
    <t>A10019</t>
  </si>
  <si>
    <t>A10021</t>
  </si>
  <si>
    <t xml:space="preserve">Limanda Filet PBO Sense Pell Sense Espines </t>
  </si>
  <si>
    <t>A10022</t>
  </si>
  <si>
    <t>LLOM BACALLÀ 400/600 PBO</t>
  </si>
  <si>
    <t>A10023</t>
  </si>
  <si>
    <t>LLOM BACALLÀ DESSALAT PBO</t>
  </si>
  <si>
    <t>A10024</t>
  </si>
  <si>
    <t>A10025</t>
  </si>
  <si>
    <t>LLUÇ CUES(60-200)  PBO</t>
  </si>
  <si>
    <t>A10026</t>
  </si>
  <si>
    <t>LLUÇ FILET 115-170 PBO</t>
  </si>
  <si>
    <t>A10027</t>
  </si>
  <si>
    <t>LLUÇ FILET SENSE PELL 140-160 PBO</t>
  </si>
  <si>
    <t>A10028</t>
  </si>
  <si>
    <t>LLUÇ LLOM  SELECTE PBO</t>
  </si>
  <si>
    <t>A10029</t>
  </si>
  <si>
    <t>LLUÇ RODANXA (110-200)  PBO</t>
  </si>
  <si>
    <t>A10030</t>
  </si>
  <si>
    <t>A10031</t>
  </si>
  <si>
    <t>MAIRA FILET PBO</t>
  </si>
  <si>
    <t>A10033</t>
  </si>
  <si>
    <t>A10034</t>
  </si>
  <si>
    <t xml:space="preserve">MUSCLO CARN (190-200)  </t>
  </si>
  <si>
    <t>A10035</t>
  </si>
  <si>
    <t>A10036</t>
  </si>
  <si>
    <t>A10037</t>
  </si>
  <si>
    <t>A10038</t>
  </si>
  <si>
    <t>A10039</t>
  </si>
  <si>
    <t>A10040</t>
  </si>
  <si>
    <t>A10042</t>
  </si>
  <si>
    <t>ROSADA FILET S/PELL PBO</t>
  </si>
  <si>
    <t>A10044</t>
  </si>
  <si>
    <t>SALMÓ FILET  PBO</t>
  </si>
  <si>
    <t>A10045</t>
  </si>
  <si>
    <t>SALMÓ PORCIONS PBO</t>
  </si>
  <si>
    <t>A10046</t>
  </si>
  <si>
    <t>SALMÓ PORCIONS AMB PELL  PBO</t>
  </si>
  <si>
    <t>A10047</t>
  </si>
  <si>
    <t>A10048</t>
  </si>
  <si>
    <t>SARDINA FILET SENSE ESPINES PBO</t>
  </si>
  <si>
    <t>A10049</t>
  </si>
  <si>
    <t>A10050</t>
  </si>
  <si>
    <t>A10051</t>
  </si>
  <si>
    <t>A10052</t>
  </si>
  <si>
    <t>TILAPIA FILET S/PELL (80-140) PBO</t>
  </si>
  <si>
    <t>A10053</t>
  </si>
  <si>
    <t>TONYINA DAUS PBO</t>
  </si>
  <si>
    <t>A10055</t>
  </si>
  <si>
    <t>A10056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</si>
  <si>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</si>
  <si>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</si>
  <si>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</si>
  <si>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</si>
  <si>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</si>
  <si>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</si>
  <si>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</si>
  <si>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</si>
  <si>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</si>
  <si>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</si>
  <si>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</si>
  <si>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</si>
  <si>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</si>
  <si>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</si>
  <si>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</si>
  <si>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</si>
  <si>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</si>
  <si>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</si>
  <si>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</si>
  <si>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</si>
  <si>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</si>
  <si>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A10171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</si>
  <si>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</si>
  <si>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</si>
  <si>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</si>
  <si>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</si>
  <si>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</si>
  <si>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</si>
  <si>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</si>
  <si>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</si>
  <si>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</si>
  <si>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</si>
  <si>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</si>
  <si>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</si>
  <si>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</si>
  <si>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</si>
  <si>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</si>
  <si>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TRONC NADAL</t>
  </si>
  <si>
    <t>A10188</t>
  </si>
  <si>
    <t>A10189</t>
  </si>
  <si>
    <t>A10117</t>
  </si>
  <si>
    <t>A10118</t>
  </si>
  <si>
    <t>A10120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</si>
  <si>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</si>
  <si>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</si>
  <si>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</si>
  <si>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</si>
  <si>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</si>
  <si>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</si>
  <si>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</si>
  <si>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</si>
  <si>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</si>
  <si>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</si>
  <si>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</si>
  <si>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</si>
  <si>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</si>
  <si>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</si>
  <si>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</si>
  <si>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</si>
  <si>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A10139</t>
  </si>
  <si>
    <t>A10141</t>
  </si>
  <si>
    <t>A10142</t>
  </si>
  <si>
    <t>A10143</t>
  </si>
  <si>
    <t>A10144</t>
  </si>
  <si>
    <t>A10145</t>
  </si>
  <si>
    <t>A10146</t>
  </si>
  <si>
    <t xml:space="preserve">PEBROT VERMELL ROSTIT   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</si>
  <si>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</si>
  <si>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</si>
  <si>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</si>
  <si>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</si>
  <si>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</si>
  <si>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</si>
  <si>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</si>
  <si>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</si>
  <si>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</si>
  <si>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</si>
  <si>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</si>
  <si>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</si>
  <si>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</si>
  <si>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</si>
  <si>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</si>
  <si>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</si>
  <si>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</si>
  <si>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</si>
  <si>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A10138</t>
  </si>
  <si>
    <t>A10140</t>
  </si>
  <si>
    <t xml:space="preserve">LASSANYA VEGETAL SENSE BEIXAMEL  </t>
  </si>
  <si>
    <t>A10078</t>
  </si>
  <si>
    <t>A10084</t>
  </si>
  <si>
    <t xml:space="preserve">CARBASSÓ DAUS  </t>
  </si>
  <si>
    <t>A10080</t>
  </si>
  <si>
    <t>A10081</t>
  </si>
  <si>
    <t>A10082</t>
  </si>
  <si>
    <t>A10083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</si>
  <si>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</si>
  <si>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</si>
  <si>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</si>
  <si>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</si>
  <si>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</si>
  <si>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</si>
  <si>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</si>
  <si>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</si>
  <si>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</si>
  <si>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</si>
  <si>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</si>
  <si>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</si>
  <si>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</si>
  <si>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</si>
  <si>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</si>
  <si>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</si>
  <si>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</si>
  <si>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</si>
  <si>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</si>
  <si>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</si>
  <si>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</si>
  <si>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</si>
  <si>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</si>
  <si>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</si>
  <si>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</si>
  <si>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</si>
  <si>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</si>
  <si>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</si>
  <si>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</si>
  <si>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</si>
  <si>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A10165</t>
  </si>
  <si>
    <t>A10166</t>
  </si>
  <si>
    <t>A10167</t>
  </si>
  <si>
    <t>A10168</t>
  </si>
  <si>
    <t>A10169</t>
  </si>
  <si>
    <t>A10493</t>
  </si>
  <si>
    <t>A10494</t>
  </si>
  <si>
    <t>A10172</t>
  </si>
  <si>
    <t>A10496</t>
  </si>
  <si>
    <t>A10497</t>
  </si>
  <si>
    <t>A10498</t>
  </si>
  <si>
    <t>A10500</t>
  </si>
  <si>
    <t>A10502</t>
  </si>
  <si>
    <t>A10495</t>
  </si>
  <si>
    <t>A10499</t>
  </si>
  <si>
    <t>A10501</t>
  </si>
  <si>
    <t>A10503</t>
  </si>
  <si>
    <t xml:space="preserve">LASANYA CARN S/GLUTEN 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</si>
  <si>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</si>
  <si>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FORMAT</t>
  </si>
  <si>
    <t xml:space="preserve">  </t>
  </si>
  <si>
    <t>KG</t>
  </si>
  <si>
    <t>L'empresa licitadora únicament haurà d'omplir la columna J (marcada en groc)</t>
  </si>
  <si>
    <t>RESTA CONGELATS</t>
  </si>
  <si>
    <t>Annex 2: Sub. Categoria 9 CONGELAT RESIDÈNCIA D'ÀGER</t>
  </si>
  <si>
    <t xml:space="preserve"> RESIDÈNCIA D'ÀGER</t>
  </si>
  <si>
    <t>CONGELAT  RESIDÈNCIA D'ÀGER</t>
  </si>
  <si>
    <t>BISTEC DE VEDELLA IQF</t>
  </si>
  <si>
    <t>BLANQUETA DE GALL D'INDI IQF</t>
  </si>
  <si>
    <t>CONILL A 1/4 IQF</t>
  </si>
  <si>
    <t>CONILL SENCER IQF</t>
  </si>
  <si>
    <t>CUIXES DE POLLASTRE IQF</t>
  </si>
  <si>
    <t>DAUS DE VEDELLA PER ESTOFAR IQF</t>
  </si>
  <si>
    <t>FILET DE VEDELLA</t>
  </si>
  <si>
    <t xml:space="preserve">LLATA DE VEDELLA </t>
  </si>
  <si>
    <t>LLOM DE PORC A FILETS IQF</t>
  </si>
  <si>
    <t>PEUS DE PORC CUITS IQF</t>
  </si>
  <si>
    <t>PINXOS DE POLLASTRE IQF</t>
  </si>
  <si>
    <t>PINXOS DE PORC IQF</t>
  </si>
  <si>
    <t>PIT DE GALL D'INDI A FILETS IQF</t>
  </si>
  <si>
    <t>PIT DE POLLASTRE SENCER IQF</t>
  </si>
  <si>
    <t>SALSITXES DE PORC IQF</t>
  </si>
  <si>
    <t xml:space="preserve">HAMBURGUESES VEDELLA/PORC 120G IQF </t>
  </si>
  <si>
    <t>HAMBURGUESES POLLASTRE 120G IQF</t>
  </si>
  <si>
    <t>CARN MAGRA DE PORC A DAUS IQF</t>
  </si>
  <si>
    <t xml:space="preserve">PIZZA MARGARITA S/GLUTEN </t>
  </si>
  <si>
    <t xml:space="preserve">PASTÍS BROWNIE INDIV. S/GLUTEN </t>
  </si>
  <si>
    <t>FINGERS POLLASTRE S/GLUTEN</t>
  </si>
  <si>
    <t xml:space="preserve">CON NATA I XOCOLATA S/GLUTEN S/LACTOSA </t>
  </si>
  <si>
    <t xml:space="preserve">GELAT SORBET LLIMONA S/GLUTEN-S/LACTOSA </t>
  </si>
  <si>
    <t xml:space="preserve">GELAT SORBET MADUIXA S/GLUTEN-S/LACTOSA </t>
  </si>
  <si>
    <t>CROQUETA PERNIL S/GLUTEN S/LACTOSA</t>
  </si>
  <si>
    <t xml:space="preserve">CROQUETA POLLASTRE S/GLUTEN S/LACTOSA </t>
  </si>
  <si>
    <t xml:space="preserve">CUIXETES DE MAR S/PINÇA S/GLUTEN S/LACTOSA </t>
  </si>
  <si>
    <t>CANELONS CARN BOLONYESA S/GLUTEN</t>
  </si>
  <si>
    <t>PIT DE POLLASTRE FILETEJAT IQF</t>
  </si>
  <si>
    <t>BOTIFARRA DE PORC IQF</t>
  </si>
  <si>
    <t>CARN PICADA BARREJADA</t>
  </si>
  <si>
    <t>CUIXES DE POLLASTRES DESOSSADES IQF</t>
  </si>
  <si>
    <t>ANELLES A LA ROMANA S/GLUTEN</t>
  </si>
  <si>
    <t>Sub Categoria 9 –  RESIDÈNCIA D'ÀGER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</si>
</sst>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4" fillId="9" borderId="9" xfId="3" applyNumberFormat="1" applyFont="1" applyFill="1" applyBorder="1" applyAlignment="1" applyProtection="1">
      <alignment horizontal="center"/>
      <protection locked="0"/>
    </xf>
    <xf numFmtId="0" fontId="4" fillId="9" borderId="10" xfId="3" applyFont="1" applyFill="1" applyBorder="1" applyAlignment="1" applyProtection="1">
      <alignment horizontal="center"/>
      <protection locked="0"/>
    </xf>
    <xf numFmtId="0" fontId="4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4" fillId="10" borderId="3" xfId="3" applyFont="1" applyFill="1" applyBorder="1" applyAlignment="1" applyProtection="1">
      <alignment horizontal="center"/>
      <protection locked="0"/>
    </xf>
    <xf numFmtId="0" fontId="4" fillId="10" borderId="4" xfId="3" applyFont="1" applyFill="1" applyBorder="1" applyAlignment="1" applyProtection="1">
      <alignment horizontal="center"/>
      <protection locked="0"/>
    </xf>
    <xf numFmtId="9" fontId="4" fillId="10" borderId="4" xfId="2" applyFont="1" applyFill="1" applyBorder="1" applyAlignment="1" applyProtection="1">
      <alignment horizontal="center" vertical="center"/>
      <protection locked="0"/>
    </xf>
    <xf numFmtId="9" fontId="4" fillId="10" borderId="4" xfId="2" applyFont="1" applyFill="1" applyBorder="1" applyAlignment="1" applyProtection="1">
      <alignment horizontal="center"/>
      <protection locked="0"/>
    </xf>
    <xf numFmtId="9" fontId="4" fillId="10" borderId="5" xfId="2" applyFont="1" applyFill="1" applyBorder="1" applyAlignment="1" applyProtection="1">
      <alignment horizontal="center"/>
      <protection locked="0"/>
    </xf>
    <xf numFmtId="9" fontId="0" fillId="6" borderId="2" xfId="2" applyFont="1" applyFill="1" applyBorder="1" applyAlignment="1" applyProtection="1">
      <alignment horizontal="center" vertical="center"/>
    </xf>
    <xf numFmtId="9" fontId="0" fillId="6" borderId="1" xfId="2" applyFont="1" applyFill="1" applyBorder="1" applyAlignment="1" applyProtection="1">
      <alignment horizontal="center" vertical="center"/>
    </xf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164" fontId="0" fillId="3" borderId="3" xfId="0" applyNumberFormat="1" applyFill="1" applyBorder="1" applyAlignment="1" applyProtection="1">
      <alignment horizontal="right"/>
      <protection locked="0"/>
    </xf>
    <xf numFmtId="9" fontId="0" fillId="0" borderId="2" xfId="2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4" fillId="7" borderId="6" xfId="0" applyFont="1" applyFill="1" applyBorder="1" applyAlignment="1" applyProtection="1">
      <alignment horizontal="center"/>
      <protection locked="0"/>
    </xf>
    <xf numFmtId="0" fontId="4" fillId="7" borderId="7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6" xfId="3" applyFont="1" applyFill="1" applyBorder="1" applyAlignment="1" applyProtection="1">
      <alignment horizontal="center"/>
      <protection locked="0"/>
    </xf>
    <xf numFmtId="0" fontId="4" fillId="7" borderId="7" xfId="3" applyFont="1" applyFill="1" applyBorder="1" applyAlignment="1" applyProtection="1">
      <alignment horizontal="center"/>
      <protection locked="0"/>
    </xf>
    <xf numFmtId="0" fontId="4" fillId="7" borderId="8" xfId="3" applyFont="1" applyFill="1" applyBorder="1" applyAlignment="1" applyProtection="1">
      <alignment horizontal="center"/>
      <protection locked="0"/>
    </xf>
    <xf numFmtId="0" fontId="2" fillId="8" borderId="19" xfId="3" applyFont="1" applyFill="1" applyBorder="1" applyAlignment="1" applyProtection="1">
      <alignment horizontal="center"/>
      <protection locked="0"/>
    </xf>
    <xf numFmtId="0" fontId="2" fillId="8" borderId="0" xfId="3" applyFont="1" applyFill="1" applyAlignment="1" applyProtection="1">
      <alignment horizontal="center"/>
      <protection locked="0"/>
    </xf>
    <xf numFmtId="0" fontId="2" fillId="8" borderId="20" xfId="3" applyFont="1" applyFill="1" applyBorder="1" applyAlignment="1" applyProtection="1">
      <alignment horizontal="center"/>
      <protection locked="0"/>
    </xf>
    <xf numFmtId="164" fontId="0" fillId="12" borderId="2" xfId="1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2" fillId="2" borderId="2" xfId="3" applyFont="1" applyFill="1" applyBorder="1" applyAlignment="1" applyProtection="1">
      <alignment horizontal="center"/>
    </xf>
    <xf numFmtId="0" fontId="4" fillId="3" borderId="21" xfId="3" applyFont="1" applyFill="1" applyBorder="1" applyAlignment="1" applyProtection="1">
      <alignment horizontal="center"/>
    </xf>
    <xf numFmtId="0" fontId="4" fillId="3" borderId="22" xfId="3" applyFont="1" applyFill="1" applyBorder="1" applyAlignment="1" applyProtection="1">
      <alignment horizontal="center"/>
    </xf>
    <xf numFmtId="0" fontId="4" fillId="3" borderId="23" xfId="3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44" fontId="6" fillId="6" borderId="2" xfId="0" applyNumberFormat="1" applyFont="1" applyFill="1" applyBorder="1" applyAlignment="1" applyProtection="1">
      <alignment horizontal="center" vertical="center" wrapText="1"/>
    </xf>
    <xf numFmtId="44" fontId="6" fillId="0" borderId="2" xfId="0" applyNumberFormat="1" applyFont="1" applyBorder="1" applyAlignment="1" applyProtection="1">
      <alignment horizontal="center" vertical="center" wrapText="1"/>
    </xf>
    <xf numFmtId="44" fontId="6" fillId="0" borderId="0" xfId="0" applyNumberFormat="1" applyFont="1" applyAlignment="1" applyProtection="1">
      <alignment horizontal="center" vertical="center" wrapText="1"/>
    </xf>
    <xf numFmtId="44" fontId="0" fillId="0" borderId="0" xfId="0" applyNumberFormat="1" applyProtection="1"/>
    <xf numFmtId="0" fontId="4" fillId="11" borderId="6" xfId="0" applyFont="1" applyFill="1" applyBorder="1" applyAlignment="1" applyProtection="1">
      <alignment horizontal="center"/>
    </xf>
    <xf numFmtId="0" fontId="4" fillId="11" borderId="7" xfId="0" applyFont="1" applyFill="1" applyBorder="1" applyAlignment="1" applyProtection="1">
      <alignment horizontal="center"/>
    </xf>
    <xf numFmtId="0" fontId="4" fillId="11" borderId="7" xfId="0" applyFont="1" applyFill="1" applyBorder="1" applyProtection="1"/>
    <xf numFmtId="0" fontId="4" fillId="11" borderId="8" xfId="0" applyFont="1" applyFill="1" applyBorder="1" applyProtection="1"/>
    <xf numFmtId="1" fontId="0" fillId="0" borderId="13" xfId="0" applyNumberFormat="1" applyBorder="1" applyProtection="1"/>
    <xf numFmtId="165" fontId="0" fillId="0" borderId="2" xfId="0" applyNumberFormat="1" applyBorder="1" applyAlignment="1" applyProtection="1">
      <alignment horizontal="center"/>
    </xf>
    <xf numFmtId="164" fontId="0" fillId="0" borderId="2" xfId="1" applyNumberFormat="1" applyFont="1" applyFill="1" applyBorder="1" applyAlignment="1" applyProtection="1">
      <alignment horizontal="center"/>
    </xf>
    <xf numFmtId="44" fontId="0" fillId="6" borderId="2" xfId="0" applyNumberFormat="1" applyFill="1" applyBorder="1" applyProtection="1"/>
    <xf numFmtId="44" fontId="0" fillId="6" borderId="15" xfId="0" applyNumberFormat="1" applyFill="1" applyBorder="1" applyProtection="1"/>
    <xf numFmtId="44" fontId="0" fillId="0" borderId="13" xfId="0" applyNumberFormat="1" applyBorder="1" applyAlignment="1" applyProtection="1">
      <alignment horizontal="center"/>
    </xf>
    <xf numFmtId="44" fontId="0" fillId="0" borderId="2" xfId="0" applyNumberFormat="1" applyBorder="1" applyProtection="1"/>
    <xf numFmtId="44" fontId="0" fillId="0" borderId="15" xfId="0" applyNumberFormat="1" applyBorder="1" applyProtection="1"/>
    <xf numFmtId="2" fontId="0" fillId="0" borderId="6" xfId="0" applyNumberFormat="1" applyBorder="1" applyProtection="1"/>
    <xf numFmtId="2" fontId="0" fillId="0" borderId="7" xfId="0" applyNumberFormat="1" applyBorder="1" applyProtection="1"/>
    <xf numFmtId="2" fontId="0" fillId="0" borderId="8" xfId="0" applyNumberFormat="1" applyBorder="1" applyProtection="1"/>
    <xf numFmtId="44" fontId="0" fillId="6" borderId="1" xfId="0" applyNumberFormat="1" applyFill="1" applyBorder="1" applyProtection="1"/>
    <xf numFmtId="44" fontId="0" fillId="6" borderId="13" xfId="0" applyNumberFormat="1" applyFill="1" applyBorder="1" applyProtection="1"/>
    <xf numFmtId="44" fontId="0" fillId="6" borderId="14" xfId="0" applyNumberFormat="1" applyFill="1" applyBorder="1" applyProtection="1"/>
    <xf numFmtId="1" fontId="0" fillId="0" borderId="2" xfId="0" applyNumberFormat="1" applyBorder="1" applyProtection="1"/>
    <xf numFmtId="9" fontId="0" fillId="0" borderId="2" xfId="2" applyFont="1" applyBorder="1" applyAlignment="1" applyProtection="1">
      <alignment horizontal="center" vertical="center"/>
    </xf>
    <xf numFmtId="1" fontId="0" fillId="0" borderId="16" xfId="0" applyNumberFormat="1" applyBorder="1" applyProtection="1"/>
    <xf numFmtId="164" fontId="0" fillId="0" borderId="2" xfId="0" applyNumberFormat="1" applyBorder="1" applyProtection="1"/>
    <xf numFmtId="0" fontId="4" fillId="11" borderId="17" xfId="0" applyFont="1" applyFill="1" applyBorder="1" applyProtection="1"/>
    <xf numFmtId="0" fontId="4" fillId="11" borderId="18" xfId="0" applyFont="1" applyFill="1" applyBorder="1" applyProtection="1"/>
    <xf numFmtId="44" fontId="4" fillId="11" borderId="18" xfId="0" applyNumberFormat="1" applyFont="1" applyFill="1" applyBorder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44" fontId="2" fillId="2" borderId="4" xfId="0" applyNumberFormat="1" applyFont="1" applyFill="1" applyBorder="1" applyProtection="1"/>
    <xf numFmtId="44" fontId="2" fillId="2" borderId="5" xfId="0" applyNumberFormat="1" applyFont="1" applyFill="1" applyBorder="1" applyProtection="1"/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</cellXfs>
  <cellStyles count="4">
    <cellStyle name="Moneda" xfId="1" builtinId="4"/>
    <cellStyle name="Normal" xfId="0" builtinId="0"/>
    <cellStyle name="Normal 2" xfId="3" xr:uid="{7621DFA3-FF7E-434B-B15C-5C09048D4EC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255271</xdr:colOff>
      <xdr:row>8</xdr:row>
      <xdr:rowOff>83573</xdr:rowOff>
    </xdr:from>
    <xdr:to>
      <xdr:col>8</xdr:col>
      <xdr:colOff>782956</xdr:colOff>
      <xdr:row>11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E18439-268C-4378-B625-F59561EB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7796" y="1550423"/>
          <a:ext cx="523875" cy="520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REA%20JURIDICA\Contractacio\CONTRACTACI&#211;\Contractaci&#243;%202025\1.%20PROCEDIMENTS%20OBERTS\EN%20PREPARACI&#211;\CONGELATS%20&#192;GER%20I%20ST%20JOAN%20DE%20LES%20ABADESSES\&#192;ger\Pressupost%20bo%20(1).xlsx" TargetMode="External"/><Relationship Id="rId1" Type="http://schemas.openxmlformats.org/officeDocument/2006/relationships/externalLinkPath" Target="Pressupost%20b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</sheetNames>
    <sheetDataSet>
      <sheetData sheetId="0">
        <row r="3">
          <cell r="K3" t="str">
            <v>SERIE</v>
          </cell>
        </row>
        <row r="4">
          <cell r="K4" t="str">
            <v>VC</v>
          </cell>
        </row>
        <row r="6">
          <cell r="K6" t="str">
            <v>CANTIDAD</v>
          </cell>
        </row>
        <row r="7">
          <cell r="I7" t="str">
            <v>A10080</v>
          </cell>
          <cell r="J7" t="str">
            <v>A10080</v>
          </cell>
          <cell r="K7">
            <v>40</v>
          </cell>
        </row>
        <row r="8">
          <cell r="I8" t="str">
            <v>A10004</v>
          </cell>
          <cell r="J8" t="str">
            <v>A10004</v>
          </cell>
          <cell r="K8">
            <v>100</v>
          </cell>
        </row>
        <row r="9">
          <cell r="I9" t="str">
            <v>A10120</v>
          </cell>
          <cell r="J9" t="str">
            <v>A10120</v>
          </cell>
          <cell r="K9">
            <v>5</v>
          </cell>
        </row>
        <row r="10">
          <cell r="I10" t="str">
            <v>A10119</v>
          </cell>
          <cell r="J10" t="e">
            <v>#N/A</v>
          </cell>
          <cell r="K10">
            <v>180</v>
          </cell>
        </row>
        <row r="11">
          <cell r="I11" t="str">
            <v>A10000</v>
          </cell>
          <cell r="J11" t="str">
            <v>A10000</v>
          </cell>
          <cell r="K11">
            <v>20</v>
          </cell>
        </row>
        <row r="12">
          <cell r="I12" t="str">
            <v>A10002</v>
          </cell>
          <cell r="J12" t="str">
            <v>A10002</v>
          </cell>
          <cell r="K12">
            <v>15</v>
          </cell>
        </row>
        <row r="13">
          <cell r="I13" t="str">
            <v>A10159</v>
          </cell>
          <cell r="J13" t="str">
            <v>A10159</v>
          </cell>
          <cell r="K13">
            <v>90</v>
          </cell>
        </row>
        <row r="14">
          <cell r="I14" t="str">
            <v>A10082</v>
          </cell>
          <cell r="J14" t="str">
            <v>A10082</v>
          </cell>
          <cell r="K14">
            <v>80</v>
          </cell>
        </row>
        <row r="15">
          <cell r="I15" t="str">
            <v>A10122</v>
          </cell>
          <cell r="J15" t="str">
            <v>A10122</v>
          </cell>
          <cell r="K15">
            <v>38</v>
          </cell>
        </row>
        <row r="16">
          <cell r="I16" t="str">
            <v>A10087</v>
          </cell>
          <cell r="J16" t="str">
            <v>A10087</v>
          </cell>
          <cell r="K16">
            <v>120</v>
          </cell>
        </row>
        <row r="17">
          <cell r="I17" t="str">
            <v>A10502</v>
          </cell>
          <cell r="J17" t="str">
            <v>A10502</v>
          </cell>
          <cell r="K17">
            <v>40</v>
          </cell>
        </row>
        <row r="18">
          <cell r="I18" t="str">
            <v>A10133</v>
          </cell>
          <cell r="J18" t="str">
            <v>A10133</v>
          </cell>
          <cell r="K18">
            <v>20</v>
          </cell>
        </row>
        <row r="19">
          <cell r="I19" t="str">
            <v>A10129</v>
          </cell>
          <cell r="J19" t="str">
            <v>A10129</v>
          </cell>
          <cell r="K19">
            <v>12</v>
          </cell>
        </row>
        <row r="20">
          <cell r="I20" t="str">
            <v>A10090</v>
          </cell>
          <cell r="J20" t="str">
            <v>A10090</v>
          </cell>
          <cell r="K20">
            <v>120</v>
          </cell>
        </row>
        <row r="21">
          <cell r="I21" t="str">
            <v>A10093</v>
          </cell>
          <cell r="J21" t="str">
            <v>A10093</v>
          </cell>
          <cell r="K21">
            <v>120</v>
          </cell>
        </row>
        <row r="22">
          <cell r="I22" t="str">
            <v>A10015</v>
          </cell>
          <cell r="J22" t="str">
            <v>A10015</v>
          </cell>
          <cell r="K22">
            <v>15</v>
          </cell>
        </row>
        <row r="23">
          <cell r="I23" t="str">
            <v>A10016</v>
          </cell>
          <cell r="J23" t="str">
            <v>A10016</v>
          </cell>
          <cell r="K23">
            <v>30</v>
          </cell>
        </row>
        <row r="24">
          <cell r="I24" t="str">
            <v>A10017</v>
          </cell>
          <cell r="J24" t="str">
            <v>A10017</v>
          </cell>
          <cell r="K24">
            <v>15</v>
          </cell>
        </row>
        <row r="25">
          <cell r="I25" t="str">
            <v>A10018</v>
          </cell>
          <cell r="J25" t="str">
            <v>A10018</v>
          </cell>
          <cell r="K25">
            <v>25</v>
          </cell>
        </row>
        <row r="26">
          <cell r="I26" t="str">
            <v>A10019</v>
          </cell>
          <cell r="J26" t="str">
            <v>A10019</v>
          </cell>
          <cell r="K26">
            <v>5</v>
          </cell>
        </row>
        <row r="27">
          <cell r="I27" t="str">
            <v>A10152</v>
          </cell>
          <cell r="J27" t="str">
            <v>A10152</v>
          </cell>
          <cell r="K27">
            <v>12</v>
          </cell>
        </row>
        <row r="28">
          <cell r="I28" t="str">
            <v>A10110</v>
          </cell>
          <cell r="J28" t="str">
            <v>A10110</v>
          </cell>
          <cell r="K28">
            <v>90</v>
          </cell>
        </row>
        <row r="29">
          <cell r="I29" t="str">
            <v>A10097</v>
          </cell>
          <cell r="J29" t="str">
            <v>A10097</v>
          </cell>
          <cell r="K29">
            <v>13</v>
          </cell>
        </row>
        <row r="30">
          <cell r="I30" t="str">
            <v>A10098</v>
          </cell>
          <cell r="J30" t="str">
            <v>A10098</v>
          </cell>
          <cell r="K30">
            <v>315</v>
          </cell>
        </row>
        <row r="31">
          <cell r="I31" t="str">
            <v>A10021</v>
          </cell>
          <cell r="J31" t="str">
            <v>A10021</v>
          </cell>
          <cell r="K31">
            <v>110</v>
          </cell>
        </row>
        <row r="32">
          <cell r="I32" t="str">
            <v>A10034</v>
          </cell>
          <cell r="J32" t="str">
            <v>A10034</v>
          </cell>
          <cell r="K32">
            <v>40</v>
          </cell>
        </row>
        <row r="33">
          <cell r="I33" t="str">
            <v>A10095</v>
          </cell>
          <cell r="J33" t="str">
            <v>A10095</v>
          </cell>
          <cell r="K33">
            <v>10</v>
          </cell>
        </row>
        <row r="34">
          <cell r="I34" t="str">
            <v>A10096</v>
          </cell>
          <cell r="J34" t="str">
            <v>A10096</v>
          </cell>
          <cell r="K34">
            <v>300</v>
          </cell>
        </row>
        <row r="35">
          <cell r="I35" t="str">
            <v>A10026</v>
          </cell>
          <cell r="J35" t="str">
            <v>A10026</v>
          </cell>
          <cell r="K35">
            <v>280</v>
          </cell>
        </row>
        <row r="36">
          <cell r="I36" t="str">
            <v>A10029</v>
          </cell>
          <cell r="J36" t="str">
            <v>A10029</v>
          </cell>
          <cell r="K36">
            <v>15</v>
          </cell>
        </row>
        <row r="37">
          <cell r="I37" t="str">
            <v>A10155</v>
          </cell>
          <cell r="J37" t="str">
            <v>A10155</v>
          </cell>
          <cell r="K37">
            <v>10</v>
          </cell>
        </row>
        <row r="38">
          <cell r="I38" t="str">
            <v>A10163</v>
          </cell>
          <cell r="J38" t="str">
            <v>A10163</v>
          </cell>
          <cell r="K38">
            <v>15</v>
          </cell>
        </row>
        <row r="39">
          <cell r="I39" t="str">
            <v>A10148</v>
          </cell>
          <cell r="J39" t="str">
            <v>A10148</v>
          </cell>
          <cell r="K39">
            <v>100</v>
          </cell>
        </row>
        <row r="40">
          <cell r="I40" t="str">
            <v>A10179</v>
          </cell>
          <cell r="J40" t="str">
            <v>A10179</v>
          </cell>
          <cell r="K40">
            <v>20</v>
          </cell>
        </row>
        <row r="41">
          <cell r="I41" t="str">
            <v>A10047</v>
          </cell>
          <cell r="J41" t="str">
            <v>A10047</v>
          </cell>
          <cell r="K41">
            <v>14</v>
          </cell>
        </row>
        <row r="42">
          <cell r="I42" t="str">
            <v>A10036</v>
          </cell>
          <cell r="J42" t="str">
            <v>A10036</v>
          </cell>
          <cell r="K42">
            <v>2</v>
          </cell>
        </row>
        <row r="43">
          <cell r="J43" t="e">
            <v>#N/A</v>
          </cell>
          <cell r="K43">
            <v>29</v>
          </cell>
        </row>
        <row r="44">
          <cell r="I44" t="str">
            <v>A10038</v>
          </cell>
          <cell r="J44" t="str">
            <v>A10038</v>
          </cell>
          <cell r="K44">
            <v>29</v>
          </cell>
        </row>
        <row r="45">
          <cell r="I45" t="str">
            <v>A10045</v>
          </cell>
          <cell r="J45" t="str">
            <v>A10045</v>
          </cell>
          <cell r="K45">
            <v>40</v>
          </cell>
        </row>
        <row r="46">
          <cell r="I46" t="str">
            <v>A10113</v>
          </cell>
          <cell r="J46" t="str">
            <v>A10113</v>
          </cell>
          <cell r="K46">
            <v>30</v>
          </cell>
        </row>
        <row r="47">
          <cell r="I47" t="str">
            <v>A10114</v>
          </cell>
          <cell r="J47" t="str">
            <v>A10114</v>
          </cell>
          <cell r="K47">
            <v>15</v>
          </cell>
        </row>
        <row r="48">
          <cell r="I48" t="str">
            <v>A10142</v>
          </cell>
          <cell r="J48" t="str">
            <v>A10142</v>
          </cell>
          <cell r="K48">
            <v>15</v>
          </cell>
        </row>
        <row r="49">
          <cell r="I49" t="str">
            <v>A10048</v>
          </cell>
          <cell r="J49" t="str">
            <v>A10048</v>
          </cell>
          <cell r="K49">
            <v>30</v>
          </cell>
        </row>
        <row r="50">
          <cell r="I50" t="str">
            <v>A10049</v>
          </cell>
          <cell r="J50" t="str">
            <v>A10049</v>
          </cell>
          <cell r="K50">
            <v>1</v>
          </cell>
        </row>
        <row r="51">
          <cell r="I51" t="str">
            <v>A10051</v>
          </cell>
          <cell r="J51" t="str">
            <v>A10051</v>
          </cell>
          <cell r="K51">
            <v>22</v>
          </cell>
        </row>
        <row r="52">
          <cell r="I52" t="str">
            <v>A10177</v>
          </cell>
          <cell r="J52" t="str">
            <v>A10177</v>
          </cell>
          <cell r="K52">
            <v>10</v>
          </cell>
        </row>
        <row r="53">
          <cell r="I53" t="str">
            <v>A10115</v>
          </cell>
          <cell r="J53" t="str">
            <v>A10115</v>
          </cell>
          <cell r="K53">
            <v>430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97A2-1835-4A15-A073-66CF96DBE809}">
  <dimension ref="A1:P220"/>
  <sheetViews>
    <sheetView tabSelected="1" workbookViewId="0">
      <selection activeCell="J18" sqref="J18"/>
    </sheetView>
  </sheetViews>
  <sheetFormatPr baseColWidth="10" defaultRowHeight="14.4" x14ac:dyDescent="0.3"/>
  <cols>
    <col min="1" max="1" width="11.5546875" style="38"/>
    <col min="2" max="2" width="43.88671875" style="38" customWidth="1"/>
    <col min="3" max="3" width="11.5546875" style="38"/>
    <col min="4" max="4" width="12.44140625" style="38" bestFit="1" customWidth="1"/>
    <col min="5" max="5" width="12" style="38" bestFit="1" customWidth="1"/>
    <col min="6" max="6" width="11.5546875" style="38"/>
    <col min="7" max="7" width="12" style="38" bestFit="1" customWidth="1"/>
    <col min="8" max="8" width="13" style="38" bestFit="1" customWidth="1"/>
    <col min="9" max="9" width="17.109375" style="38" customWidth="1"/>
    <col min="10" max="10" width="19.6640625" style="38" customWidth="1"/>
    <col min="11" max="11" width="22.6640625" style="38" customWidth="1"/>
    <col min="12" max="12" width="18.44140625" style="38" customWidth="1"/>
    <col min="13" max="13" width="12" style="38" bestFit="1" customWidth="1"/>
    <col min="14" max="16384" width="11.5546875" style="38"/>
  </cols>
  <sheetData>
    <row r="1" spans="1:16" ht="15" thickBot="1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5" thickBot="1" x14ac:dyDescent="0.35">
      <c r="A2" s="1"/>
      <c r="B2" s="78" t="s">
        <v>365</v>
      </c>
      <c r="C2" s="79"/>
      <c r="D2" s="80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3">
      <c r="A3" s="1"/>
      <c r="B3" s="1"/>
      <c r="C3" s="2"/>
      <c r="D3" s="3"/>
      <c r="E3" s="1"/>
      <c r="F3" s="1"/>
      <c r="G3" s="1"/>
      <c r="H3" s="1"/>
      <c r="I3" s="1"/>
      <c r="J3" s="40" t="s">
        <v>366</v>
      </c>
      <c r="K3" s="41"/>
      <c r="L3" s="42"/>
      <c r="M3" s="1"/>
    </row>
    <row r="4" spans="1:16" x14ac:dyDescent="0.3">
      <c r="A4" s="1"/>
      <c r="B4" s="1"/>
      <c r="C4" s="2"/>
      <c r="D4" s="3"/>
      <c r="E4" s="1"/>
      <c r="F4" s="1"/>
      <c r="G4" s="1"/>
      <c r="H4" s="1"/>
      <c r="I4" s="1"/>
      <c r="J4" s="44" t="s">
        <v>0</v>
      </c>
      <c r="K4" s="44" t="s">
        <v>1</v>
      </c>
      <c r="L4" s="44" t="s">
        <v>2</v>
      </c>
      <c r="M4" s="1"/>
    </row>
    <row r="5" spans="1:16" x14ac:dyDescent="0.3">
      <c r="A5" s="1"/>
      <c r="B5" s="39" t="s">
        <v>401</v>
      </c>
      <c r="C5" s="39"/>
      <c r="D5" s="39"/>
      <c r="E5" s="1"/>
      <c r="F5" s="1"/>
      <c r="G5" s="1"/>
      <c r="H5" s="1"/>
      <c r="J5" s="46">
        <f>K66+K208</f>
        <v>0</v>
      </c>
      <c r="K5" s="46">
        <f>M66+M208</f>
        <v>0</v>
      </c>
      <c r="L5" s="46">
        <f>N66+N208</f>
        <v>0</v>
      </c>
    </row>
    <row r="6" spans="1:16" x14ac:dyDescent="0.3">
      <c r="A6" s="1"/>
      <c r="B6" s="43" t="s">
        <v>0</v>
      </c>
      <c r="C6" s="43" t="s">
        <v>1</v>
      </c>
      <c r="D6" s="43" t="s">
        <v>2</v>
      </c>
      <c r="E6" s="1"/>
      <c r="F6" s="1"/>
      <c r="G6" s="1"/>
      <c r="H6" s="1"/>
    </row>
    <row r="7" spans="1:16" x14ac:dyDescent="0.3">
      <c r="A7" s="1"/>
      <c r="B7" s="45">
        <f>F209</f>
        <v>15219.94</v>
      </c>
      <c r="C7" s="45">
        <f>H209</f>
        <v>1340.7178000000001</v>
      </c>
      <c r="D7" s="45">
        <f>+I209</f>
        <v>16560.657800000001</v>
      </c>
      <c r="E7" s="1"/>
      <c r="F7" s="1"/>
      <c r="G7" s="1"/>
      <c r="H7" s="1"/>
      <c r="N7" s="1"/>
      <c r="O7" s="1"/>
    </row>
    <row r="8" spans="1:16" x14ac:dyDescent="0.3">
      <c r="A8" s="1"/>
      <c r="B8" s="47"/>
      <c r="C8" s="47"/>
      <c r="D8" s="47"/>
      <c r="E8" s="1"/>
      <c r="F8" s="1"/>
      <c r="G8" s="1"/>
      <c r="H8" s="1"/>
      <c r="I8" s="47"/>
      <c r="J8" s="47"/>
      <c r="K8" s="47"/>
      <c r="L8" s="1"/>
      <c r="M8" s="1"/>
      <c r="N8" s="1"/>
      <c r="O8" s="1"/>
    </row>
    <row r="9" spans="1:16" x14ac:dyDescent="0.3">
      <c r="A9" s="1"/>
      <c r="B9" s="48"/>
      <c r="C9" s="48"/>
      <c r="D9" s="48"/>
      <c r="E9" s="1"/>
      <c r="F9" s="1"/>
      <c r="G9" s="1"/>
      <c r="H9" s="1"/>
      <c r="J9" s="26" t="s">
        <v>363</v>
      </c>
      <c r="K9" s="26"/>
      <c r="L9" s="26"/>
      <c r="M9" s="26"/>
      <c r="N9" s="26"/>
      <c r="O9" s="26"/>
      <c r="P9" s="26"/>
    </row>
    <row r="10" spans="1:16" ht="15.6" x14ac:dyDescent="0.3">
      <c r="A10" s="1"/>
      <c r="B10" s="48"/>
      <c r="C10" s="48"/>
      <c r="D10" s="48"/>
      <c r="E10" s="1"/>
      <c r="F10" s="1"/>
      <c r="G10" s="1"/>
      <c r="H10" s="1"/>
      <c r="J10" s="4" t="s">
        <v>3</v>
      </c>
      <c r="K10" s="5"/>
      <c r="L10" s="5"/>
      <c r="M10" s="5"/>
      <c r="N10" s="5"/>
      <c r="O10" s="5"/>
      <c r="P10" s="5"/>
    </row>
    <row r="11" spans="1:16" ht="15" customHeight="1" x14ac:dyDescent="0.3">
      <c r="A11" s="1"/>
      <c r="B11" s="1"/>
      <c r="C11" s="1"/>
      <c r="D11" s="1"/>
      <c r="E11" s="1"/>
      <c r="F11" s="1"/>
      <c r="G11" s="1"/>
      <c r="H11" s="1"/>
      <c r="J11" s="27" t="s">
        <v>359</v>
      </c>
      <c r="K11" s="27"/>
      <c r="L11" s="27"/>
      <c r="M11" s="27"/>
      <c r="N11" s="27"/>
      <c r="O11" s="1"/>
      <c r="P11" s="1"/>
    </row>
    <row r="12" spans="1:16" x14ac:dyDescent="0.3">
      <c r="A12" s="1"/>
      <c r="B12" s="1"/>
      <c r="C12" s="1"/>
      <c r="D12" s="1"/>
      <c r="E12" s="1"/>
      <c r="F12" s="1"/>
      <c r="G12" s="1"/>
      <c r="H12" s="1"/>
      <c r="J12" s="27"/>
      <c r="K12" s="27"/>
      <c r="L12" s="27"/>
      <c r="M12" s="27"/>
      <c r="N12" s="27"/>
      <c r="O12" s="1"/>
      <c r="P12" s="1"/>
    </row>
    <row r="13" spans="1:16" ht="15" thickBot="1" x14ac:dyDescent="0.35">
      <c r="A13" s="1"/>
      <c r="B13" s="1"/>
      <c r="C13" s="2"/>
      <c r="D13" s="3"/>
      <c r="E13" s="1"/>
      <c r="F13" s="1"/>
      <c r="G13" s="1"/>
      <c r="H13" s="1"/>
      <c r="J13" s="1"/>
      <c r="K13" s="1"/>
      <c r="L13" s="1"/>
      <c r="M13" s="1"/>
      <c r="N13" s="1"/>
      <c r="O13" s="1"/>
    </row>
    <row r="14" spans="1:16" ht="15" thickBot="1" x14ac:dyDescent="0.35">
      <c r="A14" s="1"/>
      <c r="B14" s="1"/>
      <c r="C14" s="1"/>
      <c r="D14" s="1"/>
      <c r="E14" s="1"/>
      <c r="F14" s="1"/>
      <c r="G14" s="1"/>
      <c r="H14" s="1"/>
      <c r="J14" s="28" t="s">
        <v>4</v>
      </c>
      <c r="K14" s="29"/>
      <c r="L14" s="29"/>
      <c r="M14" s="29"/>
      <c r="N14" s="30"/>
      <c r="O14" s="1" t="s">
        <v>361</v>
      </c>
    </row>
    <row r="15" spans="1:16" ht="15" thickBot="1" x14ac:dyDescent="0.35">
      <c r="A15" s="34" t="s">
        <v>367</v>
      </c>
      <c r="B15" s="35"/>
      <c r="C15" s="35"/>
      <c r="D15" s="35"/>
      <c r="E15" s="35"/>
      <c r="F15" s="35"/>
      <c r="G15" s="35"/>
      <c r="H15" s="35"/>
      <c r="I15" s="36"/>
      <c r="J15" s="31" t="s">
        <v>366</v>
      </c>
      <c r="K15" s="32"/>
      <c r="L15" s="32"/>
      <c r="M15" s="32"/>
      <c r="N15" s="33"/>
      <c r="O15" s="1"/>
    </row>
    <row r="16" spans="1:16" ht="15" thickBot="1" x14ac:dyDescent="0.35">
      <c r="A16" s="6" t="s">
        <v>5</v>
      </c>
      <c r="B16" s="7" t="s">
        <v>6</v>
      </c>
      <c r="C16" s="8" t="s">
        <v>360</v>
      </c>
      <c r="D16" s="8" t="s">
        <v>7</v>
      </c>
      <c r="E16" s="9" t="s">
        <v>8</v>
      </c>
      <c r="F16" s="9" t="s">
        <v>9</v>
      </c>
      <c r="G16" s="10" t="s">
        <v>1</v>
      </c>
      <c r="H16" s="11" t="s">
        <v>10</v>
      </c>
      <c r="I16" s="12" t="s">
        <v>11</v>
      </c>
      <c r="J16" s="13" t="s">
        <v>12</v>
      </c>
      <c r="K16" s="14" t="s">
        <v>9</v>
      </c>
      <c r="L16" s="15" t="s">
        <v>1</v>
      </c>
      <c r="M16" s="16" t="s">
        <v>10</v>
      </c>
      <c r="N16" s="17" t="s">
        <v>11</v>
      </c>
      <c r="O16" s="1"/>
      <c r="P16" s="1"/>
    </row>
    <row r="17" spans="1:16" ht="15" thickBot="1" x14ac:dyDescent="0.35">
      <c r="A17" s="49" t="s">
        <v>36</v>
      </c>
      <c r="B17" s="50"/>
      <c r="C17" s="50"/>
      <c r="D17" s="50"/>
      <c r="E17" s="50"/>
      <c r="F17" s="50"/>
      <c r="G17" s="50"/>
      <c r="H17" s="50"/>
      <c r="I17" s="51"/>
      <c r="J17" s="51"/>
      <c r="K17" s="51"/>
      <c r="L17" s="51"/>
      <c r="M17" s="51"/>
      <c r="N17" s="52"/>
      <c r="O17" s="1"/>
      <c r="P17" s="1"/>
    </row>
    <row r="18" spans="1:16" x14ac:dyDescent="0.3">
      <c r="A18" s="53" t="s">
        <v>141</v>
      </c>
      <c r="B18" s="53" t="s">
        <v>13</v>
      </c>
      <c r="C18" s="54" t="s">
        <v>362</v>
      </c>
      <c r="D18" s="54">
        <v>50</v>
      </c>
      <c r="E18" s="55">
        <v>9.4499999999999993</v>
      </c>
      <c r="F18" s="56">
        <f>D18*E18</f>
        <v>472.49999999999994</v>
      </c>
      <c r="G18" s="18">
        <v>0.1</v>
      </c>
      <c r="H18" s="56">
        <f t="shared" ref="H18:H65" si="0">F18*G18</f>
        <v>47.25</v>
      </c>
      <c r="I18" s="57">
        <f t="shared" ref="I18:I75" si="1">H18+F18</f>
        <v>519.75</v>
      </c>
      <c r="J18" s="37"/>
      <c r="K18" s="58" t="str">
        <f>IF(J18&gt;E18,"PREU SUPERIOR AL DEMANAT",IF(J18=0,"FALTA PREU",IF(J18="","FALTA PREU",ROUND((J18*D18),2))))</f>
        <v>FALTA PREU</v>
      </c>
      <c r="L18" s="25">
        <v>0.1</v>
      </c>
      <c r="M18" s="59" t="str">
        <f>IFERROR((K18*L18),"")</f>
        <v/>
      </c>
      <c r="N18" s="60" t="str">
        <f>IFERROR((M18+K18),"")</f>
        <v/>
      </c>
      <c r="O18" s="1"/>
      <c r="P18" s="23"/>
    </row>
    <row r="19" spans="1:16" x14ac:dyDescent="0.3">
      <c r="A19" s="53" t="s">
        <v>142</v>
      </c>
      <c r="B19" s="53" t="s">
        <v>143</v>
      </c>
      <c r="C19" s="54" t="s">
        <v>362</v>
      </c>
      <c r="D19" s="54">
        <v>10</v>
      </c>
      <c r="E19" s="55">
        <v>6.74</v>
      </c>
      <c r="F19" s="56">
        <f t="shared" ref="F19:F65" si="2">D19*E19</f>
        <v>67.400000000000006</v>
      </c>
      <c r="G19" s="18">
        <v>0.1</v>
      </c>
      <c r="H19" s="56">
        <f t="shared" si="0"/>
        <v>6.7400000000000011</v>
      </c>
      <c r="I19" s="57">
        <f t="shared" si="1"/>
        <v>74.14</v>
      </c>
      <c r="J19" s="37"/>
      <c r="K19" s="58" t="str">
        <f t="shared" ref="K19:K52" si="3">IF(J19&gt;E19,"PREU SUPERIOR AL DEMANAT",IF(J19=0,"FALTA PREU",IF(J19="","FALTA PREU",ROUND((J19*D19),2))))</f>
        <v>FALTA PREU</v>
      </c>
      <c r="L19" s="25">
        <v>0.1</v>
      </c>
      <c r="M19" s="59" t="str">
        <f t="shared" ref="M19:M65" si="4">IFERROR((K19*L19),"")</f>
        <v/>
      </c>
      <c r="N19" s="60" t="str">
        <f t="shared" ref="N19:N65" si="5">IFERROR((M19+K19),"")</f>
        <v/>
      </c>
      <c r="O19" s="1"/>
      <c r="P19" s="23"/>
    </row>
    <row r="20" spans="1:16" x14ac:dyDescent="0.3">
      <c r="A20" s="53" t="s">
        <v>144</v>
      </c>
      <c r="B20" s="53" t="s">
        <v>145</v>
      </c>
      <c r="C20" s="54" t="s">
        <v>362</v>
      </c>
      <c r="D20" s="54">
        <v>20</v>
      </c>
      <c r="E20" s="55">
        <v>6.89</v>
      </c>
      <c r="F20" s="56">
        <f t="shared" si="2"/>
        <v>137.79999999999998</v>
      </c>
      <c r="G20" s="18">
        <v>0.1</v>
      </c>
      <c r="H20" s="56">
        <f t="shared" si="0"/>
        <v>13.78</v>
      </c>
      <c r="I20" s="57">
        <f t="shared" si="1"/>
        <v>151.57999999999998</v>
      </c>
      <c r="J20" s="37"/>
      <c r="K20" s="58" t="str">
        <f t="shared" si="3"/>
        <v>FALTA PREU</v>
      </c>
      <c r="L20" s="25">
        <v>0.1</v>
      </c>
      <c r="M20" s="59" t="str">
        <f t="shared" si="4"/>
        <v/>
      </c>
      <c r="N20" s="60" t="str">
        <f t="shared" si="5"/>
        <v/>
      </c>
      <c r="O20" s="1"/>
      <c r="P20" s="23"/>
    </row>
    <row r="21" spans="1:16" x14ac:dyDescent="0.3">
      <c r="A21" s="53" t="s">
        <v>146</v>
      </c>
      <c r="B21" s="53" t="s">
        <v>147</v>
      </c>
      <c r="C21" s="54" t="s">
        <v>362</v>
      </c>
      <c r="D21" s="54">
        <f>IFERROR(VLOOKUP(A21,'[1]Table 1'!$I:$K,3,FALSE),2)</f>
        <v>2</v>
      </c>
      <c r="E21" s="55">
        <v>4.49</v>
      </c>
      <c r="F21" s="56">
        <f t="shared" si="2"/>
        <v>8.98</v>
      </c>
      <c r="G21" s="18">
        <v>0.1</v>
      </c>
      <c r="H21" s="56">
        <f t="shared" si="0"/>
        <v>0.89800000000000013</v>
      </c>
      <c r="I21" s="57">
        <f t="shared" si="1"/>
        <v>9.8780000000000001</v>
      </c>
      <c r="J21" s="37"/>
      <c r="K21" s="58" t="str">
        <f t="shared" si="3"/>
        <v>FALTA PREU</v>
      </c>
      <c r="L21" s="25">
        <v>0.1</v>
      </c>
      <c r="M21" s="59" t="str">
        <f t="shared" si="4"/>
        <v/>
      </c>
      <c r="N21" s="60" t="str">
        <f t="shared" si="5"/>
        <v/>
      </c>
      <c r="O21" s="1"/>
      <c r="P21" s="23"/>
    </row>
    <row r="22" spans="1:16" x14ac:dyDescent="0.3">
      <c r="A22" s="53" t="s">
        <v>148</v>
      </c>
      <c r="B22" s="53" t="s">
        <v>14</v>
      </c>
      <c r="C22" s="54" t="s">
        <v>362</v>
      </c>
      <c r="D22" s="54">
        <v>150</v>
      </c>
      <c r="E22" s="55">
        <v>3.75</v>
      </c>
      <c r="F22" s="56">
        <f t="shared" si="2"/>
        <v>562.5</v>
      </c>
      <c r="G22" s="18">
        <v>0.1</v>
      </c>
      <c r="H22" s="56">
        <f t="shared" si="0"/>
        <v>56.25</v>
      </c>
      <c r="I22" s="57">
        <f t="shared" si="1"/>
        <v>618.75</v>
      </c>
      <c r="J22" s="37"/>
      <c r="K22" s="58" t="str">
        <f t="shared" si="3"/>
        <v>FALTA PREU</v>
      </c>
      <c r="L22" s="25">
        <v>0.1</v>
      </c>
      <c r="M22" s="59" t="str">
        <f t="shared" si="4"/>
        <v/>
      </c>
      <c r="N22" s="60" t="str">
        <f t="shared" si="5"/>
        <v/>
      </c>
      <c r="O22" s="1"/>
      <c r="P22" s="23"/>
    </row>
    <row r="23" spans="1:16" x14ac:dyDescent="0.3">
      <c r="A23" s="53" t="s">
        <v>149</v>
      </c>
      <c r="B23" s="53" t="s">
        <v>15</v>
      </c>
      <c r="C23" s="54" t="s">
        <v>362</v>
      </c>
      <c r="D23" s="54">
        <v>20</v>
      </c>
      <c r="E23" s="55">
        <v>5.71</v>
      </c>
      <c r="F23" s="56">
        <f t="shared" si="2"/>
        <v>114.2</v>
      </c>
      <c r="G23" s="18">
        <v>0.1</v>
      </c>
      <c r="H23" s="56">
        <f t="shared" si="0"/>
        <v>11.420000000000002</v>
      </c>
      <c r="I23" s="57">
        <f t="shared" si="1"/>
        <v>125.62</v>
      </c>
      <c r="J23" s="37"/>
      <c r="K23" s="58" t="str">
        <f t="shared" si="3"/>
        <v>FALTA PREU</v>
      </c>
      <c r="L23" s="25">
        <v>0.1</v>
      </c>
      <c r="M23" s="59" t="str">
        <f t="shared" si="4"/>
        <v/>
      </c>
      <c r="N23" s="60" t="str">
        <f t="shared" si="5"/>
        <v/>
      </c>
      <c r="O23" s="1"/>
      <c r="P23" s="23"/>
    </row>
    <row r="24" spans="1:16" x14ac:dyDescent="0.3">
      <c r="A24" s="53" t="s">
        <v>150</v>
      </c>
      <c r="B24" s="53" t="s">
        <v>16</v>
      </c>
      <c r="C24" s="54" t="s">
        <v>362</v>
      </c>
      <c r="D24" s="54">
        <f>IFERROR(VLOOKUP(A24,'[1]Table 1'!$I:$K,3,FALSE),2)</f>
        <v>2</v>
      </c>
      <c r="E24" s="55">
        <v>6.1</v>
      </c>
      <c r="F24" s="56">
        <f t="shared" si="2"/>
        <v>12.2</v>
      </c>
      <c r="G24" s="18">
        <v>0.1</v>
      </c>
      <c r="H24" s="56">
        <f t="shared" si="0"/>
        <v>1.22</v>
      </c>
      <c r="I24" s="57">
        <f t="shared" si="1"/>
        <v>13.42</v>
      </c>
      <c r="J24" s="37"/>
      <c r="K24" s="58" t="str">
        <f t="shared" si="3"/>
        <v>FALTA PREU</v>
      </c>
      <c r="L24" s="25">
        <v>0.1</v>
      </c>
      <c r="M24" s="59" t="str">
        <f t="shared" si="4"/>
        <v/>
      </c>
      <c r="N24" s="60" t="str">
        <f t="shared" si="5"/>
        <v/>
      </c>
      <c r="O24" s="1"/>
      <c r="P24" s="23"/>
    </row>
    <row r="25" spans="1:16" x14ac:dyDescent="0.3">
      <c r="A25" s="53" t="s">
        <v>151</v>
      </c>
      <c r="B25" s="53" t="s">
        <v>17</v>
      </c>
      <c r="C25" s="54" t="s">
        <v>362</v>
      </c>
      <c r="D25" s="54">
        <f>IFERROR(VLOOKUP(A25,'[1]Table 1'!$I:$K,3,FALSE),2)</f>
        <v>2</v>
      </c>
      <c r="E25" s="55">
        <v>3.37</v>
      </c>
      <c r="F25" s="56">
        <f t="shared" si="2"/>
        <v>6.74</v>
      </c>
      <c r="G25" s="18">
        <v>0.1</v>
      </c>
      <c r="H25" s="56">
        <f t="shared" si="0"/>
        <v>0.67400000000000004</v>
      </c>
      <c r="I25" s="57">
        <f t="shared" si="1"/>
        <v>7.4140000000000006</v>
      </c>
      <c r="J25" s="37"/>
      <c r="K25" s="58" t="str">
        <f t="shared" si="3"/>
        <v>FALTA PREU</v>
      </c>
      <c r="L25" s="25">
        <v>0.1</v>
      </c>
      <c r="M25" s="59" t="str">
        <f t="shared" si="4"/>
        <v/>
      </c>
      <c r="N25" s="60" t="str">
        <f t="shared" si="5"/>
        <v/>
      </c>
      <c r="O25" s="1"/>
      <c r="P25" s="23"/>
    </row>
    <row r="26" spans="1:16" x14ac:dyDescent="0.3">
      <c r="A26" s="53" t="s">
        <v>152</v>
      </c>
      <c r="B26" s="53" t="s">
        <v>18</v>
      </c>
      <c r="C26" s="54" t="s">
        <v>362</v>
      </c>
      <c r="D26" s="54">
        <f>IFERROR(VLOOKUP(A26,'[1]Table 1'!$I:$K,3,FALSE),2)</f>
        <v>2</v>
      </c>
      <c r="E26" s="55">
        <v>3.05</v>
      </c>
      <c r="F26" s="56">
        <f t="shared" si="2"/>
        <v>6.1</v>
      </c>
      <c r="G26" s="18">
        <v>0.1</v>
      </c>
      <c r="H26" s="56">
        <f t="shared" si="0"/>
        <v>0.61</v>
      </c>
      <c r="I26" s="57">
        <f t="shared" si="1"/>
        <v>6.71</v>
      </c>
      <c r="J26" s="37"/>
      <c r="K26" s="58" t="str">
        <f t="shared" si="3"/>
        <v>FALTA PREU</v>
      </c>
      <c r="L26" s="25">
        <v>0.1</v>
      </c>
      <c r="M26" s="59" t="str">
        <f t="shared" si="4"/>
        <v/>
      </c>
      <c r="N26" s="60" t="str">
        <f t="shared" si="5"/>
        <v/>
      </c>
      <c r="O26" s="1"/>
      <c r="P26" s="23"/>
    </row>
    <row r="27" spans="1:16" x14ac:dyDescent="0.3">
      <c r="A27" s="53" t="s">
        <v>159</v>
      </c>
      <c r="B27" s="53" t="s">
        <v>160</v>
      </c>
      <c r="C27" s="54" t="s">
        <v>362</v>
      </c>
      <c r="D27" s="54">
        <v>10</v>
      </c>
      <c r="E27" s="55">
        <v>9.86</v>
      </c>
      <c r="F27" s="56">
        <f t="shared" si="2"/>
        <v>98.6</v>
      </c>
      <c r="G27" s="18">
        <v>0.1</v>
      </c>
      <c r="H27" s="56">
        <f t="shared" si="0"/>
        <v>9.86</v>
      </c>
      <c r="I27" s="57">
        <f t="shared" si="1"/>
        <v>108.46</v>
      </c>
      <c r="J27" s="37"/>
      <c r="K27" s="58" t="str">
        <f t="shared" si="3"/>
        <v>FALTA PREU</v>
      </c>
      <c r="L27" s="25">
        <v>0.1</v>
      </c>
      <c r="M27" s="59" t="str">
        <f t="shared" si="4"/>
        <v/>
      </c>
      <c r="N27" s="60" t="str">
        <f t="shared" si="5"/>
        <v/>
      </c>
      <c r="O27" s="1"/>
      <c r="P27" s="23"/>
    </row>
    <row r="28" spans="1:16" x14ac:dyDescent="0.3">
      <c r="A28" s="53" t="s">
        <v>153</v>
      </c>
      <c r="B28" s="53" t="s">
        <v>154</v>
      </c>
      <c r="C28" s="54" t="s">
        <v>362</v>
      </c>
      <c r="D28" s="54">
        <v>5</v>
      </c>
      <c r="E28" s="55">
        <v>4.8899999999999997</v>
      </c>
      <c r="F28" s="56">
        <f t="shared" si="2"/>
        <v>24.45</v>
      </c>
      <c r="G28" s="18">
        <v>0.1</v>
      </c>
      <c r="H28" s="56">
        <f t="shared" si="0"/>
        <v>2.4450000000000003</v>
      </c>
      <c r="I28" s="57">
        <f t="shared" si="1"/>
        <v>26.895</v>
      </c>
      <c r="J28" s="37"/>
      <c r="K28" s="58" t="str">
        <f t="shared" si="3"/>
        <v>FALTA PREU</v>
      </c>
      <c r="L28" s="25">
        <v>0.1</v>
      </c>
      <c r="M28" s="59" t="str">
        <f t="shared" si="4"/>
        <v/>
      </c>
      <c r="N28" s="60" t="str">
        <f t="shared" si="5"/>
        <v/>
      </c>
      <c r="O28" s="1"/>
      <c r="P28" s="23"/>
    </row>
    <row r="29" spans="1:16" x14ac:dyDescent="0.3">
      <c r="A29" s="53" t="s">
        <v>157</v>
      </c>
      <c r="B29" s="53" t="s">
        <v>158</v>
      </c>
      <c r="C29" s="54" t="s">
        <v>362</v>
      </c>
      <c r="D29" s="54">
        <v>10</v>
      </c>
      <c r="E29" s="55">
        <v>9.6999999999999993</v>
      </c>
      <c r="F29" s="56">
        <f t="shared" si="2"/>
        <v>97</v>
      </c>
      <c r="G29" s="18">
        <v>0.1</v>
      </c>
      <c r="H29" s="56">
        <f t="shared" si="0"/>
        <v>9.7000000000000011</v>
      </c>
      <c r="I29" s="57">
        <f t="shared" si="1"/>
        <v>106.7</v>
      </c>
      <c r="J29" s="37"/>
      <c r="K29" s="58" t="str">
        <f t="shared" si="3"/>
        <v>FALTA PREU</v>
      </c>
      <c r="L29" s="25">
        <v>0.1</v>
      </c>
      <c r="M29" s="59" t="str">
        <f t="shared" si="4"/>
        <v/>
      </c>
      <c r="N29" s="60" t="str">
        <f t="shared" si="5"/>
        <v/>
      </c>
      <c r="O29" s="1"/>
      <c r="P29" s="23"/>
    </row>
    <row r="30" spans="1:16" x14ac:dyDescent="0.3">
      <c r="A30" s="53" t="s">
        <v>155</v>
      </c>
      <c r="B30" s="53" t="s">
        <v>156</v>
      </c>
      <c r="C30" s="54" t="s">
        <v>362</v>
      </c>
      <c r="D30" s="54">
        <f>IFERROR(VLOOKUP(A30,'[1]Table 1'!$I:$K,3,FALSE),2)</f>
        <v>2</v>
      </c>
      <c r="E30" s="55">
        <v>6.27</v>
      </c>
      <c r="F30" s="56">
        <f t="shared" si="2"/>
        <v>12.54</v>
      </c>
      <c r="G30" s="18">
        <v>0.1</v>
      </c>
      <c r="H30" s="56">
        <f t="shared" si="0"/>
        <v>1.254</v>
      </c>
      <c r="I30" s="57">
        <f t="shared" si="1"/>
        <v>13.793999999999999</v>
      </c>
      <c r="J30" s="37"/>
      <c r="K30" s="58" t="str">
        <f t="shared" si="3"/>
        <v>FALTA PREU</v>
      </c>
      <c r="L30" s="25">
        <v>0.1</v>
      </c>
      <c r="M30" s="59" t="str">
        <f t="shared" si="4"/>
        <v/>
      </c>
      <c r="N30" s="60" t="str">
        <f t="shared" si="5"/>
        <v/>
      </c>
      <c r="O30" s="1"/>
      <c r="P30" s="23"/>
    </row>
    <row r="31" spans="1:16" x14ac:dyDescent="0.3">
      <c r="A31" s="53" t="s">
        <v>161</v>
      </c>
      <c r="B31" s="53" t="s">
        <v>162</v>
      </c>
      <c r="C31" s="54" t="s">
        <v>362</v>
      </c>
      <c r="D31" s="54">
        <v>20</v>
      </c>
      <c r="E31" s="55">
        <v>4.67</v>
      </c>
      <c r="F31" s="56">
        <f t="shared" si="2"/>
        <v>93.4</v>
      </c>
      <c r="G31" s="18">
        <v>0.1</v>
      </c>
      <c r="H31" s="56">
        <f t="shared" si="0"/>
        <v>9.3400000000000016</v>
      </c>
      <c r="I31" s="57">
        <f t="shared" si="1"/>
        <v>102.74000000000001</v>
      </c>
      <c r="J31" s="37"/>
      <c r="K31" s="58" t="str">
        <f t="shared" si="3"/>
        <v>FALTA PREU</v>
      </c>
      <c r="L31" s="25">
        <v>0.1</v>
      </c>
      <c r="M31" s="59" t="str">
        <f t="shared" si="4"/>
        <v/>
      </c>
      <c r="N31" s="60" t="str">
        <f t="shared" si="5"/>
        <v/>
      </c>
      <c r="O31" s="1"/>
      <c r="P31" s="23"/>
    </row>
    <row r="32" spans="1:16" x14ac:dyDescent="0.3">
      <c r="A32" s="53" t="s">
        <v>163</v>
      </c>
      <c r="B32" s="53" t="s">
        <v>19</v>
      </c>
      <c r="C32" s="54" t="s">
        <v>362</v>
      </c>
      <c r="D32" s="54">
        <f>IFERROR(VLOOKUP(A32,'[1]Table 1'!$I:$K,3,FALSE),2)</f>
        <v>30</v>
      </c>
      <c r="E32" s="55">
        <v>9.5299999999999994</v>
      </c>
      <c r="F32" s="56">
        <f t="shared" si="2"/>
        <v>285.89999999999998</v>
      </c>
      <c r="G32" s="18">
        <v>0.1</v>
      </c>
      <c r="H32" s="56">
        <f t="shared" si="0"/>
        <v>28.59</v>
      </c>
      <c r="I32" s="57">
        <f t="shared" si="1"/>
        <v>314.48999999999995</v>
      </c>
      <c r="J32" s="37"/>
      <c r="K32" s="58" t="str">
        <f t="shared" si="3"/>
        <v>FALTA PREU</v>
      </c>
      <c r="L32" s="25">
        <v>0.1</v>
      </c>
      <c r="M32" s="59" t="str">
        <f t="shared" si="4"/>
        <v/>
      </c>
      <c r="N32" s="60" t="str">
        <f t="shared" si="5"/>
        <v/>
      </c>
      <c r="O32" s="1"/>
      <c r="P32" s="23"/>
    </row>
    <row r="33" spans="1:16" x14ac:dyDescent="0.3">
      <c r="A33" s="53" t="s">
        <v>164</v>
      </c>
      <c r="B33" s="53" t="s">
        <v>20</v>
      </c>
      <c r="C33" s="54" t="s">
        <v>362</v>
      </c>
      <c r="D33" s="54">
        <v>20</v>
      </c>
      <c r="E33" s="55">
        <v>10.01</v>
      </c>
      <c r="F33" s="56">
        <f t="shared" si="2"/>
        <v>200.2</v>
      </c>
      <c r="G33" s="18">
        <v>0.1</v>
      </c>
      <c r="H33" s="56">
        <f t="shared" si="0"/>
        <v>20.02</v>
      </c>
      <c r="I33" s="57">
        <f t="shared" si="1"/>
        <v>220.22</v>
      </c>
      <c r="J33" s="37"/>
      <c r="K33" s="58" t="str">
        <f t="shared" si="3"/>
        <v>FALTA PREU</v>
      </c>
      <c r="L33" s="25">
        <v>0.1</v>
      </c>
      <c r="M33" s="59" t="str">
        <f t="shared" si="4"/>
        <v/>
      </c>
      <c r="N33" s="60" t="str">
        <f t="shared" si="5"/>
        <v/>
      </c>
      <c r="O33" s="1"/>
      <c r="P33" s="23"/>
    </row>
    <row r="34" spans="1:16" x14ac:dyDescent="0.3">
      <c r="A34" s="53" t="s">
        <v>165</v>
      </c>
      <c r="B34" s="53" t="s">
        <v>21</v>
      </c>
      <c r="C34" s="54" t="s">
        <v>362</v>
      </c>
      <c r="D34" s="54">
        <v>50</v>
      </c>
      <c r="E34" s="55">
        <v>7.3</v>
      </c>
      <c r="F34" s="56">
        <f t="shared" si="2"/>
        <v>365</v>
      </c>
      <c r="G34" s="18">
        <v>0.1</v>
      </c>
      <c r="H34" s="56">
        <f t="shared" si="0"/>
        <v>36.5</v>
      </c>
      <c r="I34" s="57">
        <f t="shared" si="1"/>
        <v>401.5</v>
      </c>
      <c r="J34" s="37"/>
      <c r="K34" s="58" t="str">
        <f t="shared" si="3"/>
        <v>FALTA PREU</v>
      </c>
      <c r="L34" s="25">
        <v>0.1</v>
      </c>
      <c r="M34" s="59" t="str">
        <f t="shared" si="4"/>
        <v/>
      </c>
      <c r="N34" s="60" t="str">
        <f t="shared" si="5"/>
        <v/>
      </c>
      <c r="O34" s="1"/>
      <c r="P34" s="23"/>
    </row>
    <row r="35" spans="1:16" x14ac:dyDescent="0.3">
      <c r="A35" s="53" t="s">
        <v>166</v>
      </c>
      <c r="B35" s="53" t="s">
        <v>22</v>
      </c>
      <c r="C35" s="54" t="s">
        <v>362</v>
      </c>
      <c r="D35" s="54">
        <v>10</v>
      </c>
      <c r="E35" s="55">
        <v>7.21</v>
      </c>
      <c r="F35" s="56">
        <f t="shared" si="2"/>
        <v>72.099999999999994</v>
      </c>
      <c r="G35" s="18">
        <v>0.1</v>
      </c>
      <c r="H35" s="56">
        <f t="shared" si="0"/>
        <v>7.21</v>
      </c>
      <c r="I35" s="57">
        <f t="shared" si="1"/>
        <v>79.309999999999988</v>
      </c>
      <c r="J35" s="37"/>
      <c r="K35" s="58" t="str">
        <f t="shared" si="3"/>
        <v>FALTA PREU</v>
      </c>
      <c r="L35" s="25">
        <v>0.1</v>
      </c>
      <c r="M35" s="59" t="str">
        <f t="shared" si="4"/>
        <v/>
      </c>
      <c r="N35" s="60" t="str">
        <f t="shared" si="5"/>
        <v/>
      </c>
      <c r="O35" s="1"/>
      <c r="P35" s="23"/>
    </row>
    <row r="36" spans="1:16" x14ac:dyDescent="0.3">
      <c r="A36" s="53" t="s">
        <v>167</v>
      </c>
      <c r="B36" s="53" t="s">
        <v>168</v>
      </c>
      <c r="C36" s="54" t="s">
        <v>362</v>
      </c>
      <c r="D36" s="54">
        <v>150</v>
      </c>
      <c r="E36" s="55">
        <v>5.31</v>
      </c>
      <c r="F36" s="56">
        <f t="shared" si="2"/>
        <v>796.49999999999989</v>
      </c>
      <c r="G36" s="18">
        <v>0.1</v>
      </c>
      <c r="H36" s="56">
        <f t="shared" si="0"/>
        <v>79.649999999999991</v>
      </c>
      <c r="I36" s="57">
        <f t="shared" si="1"/>
        <v>876.14999999999986</v>
      </c>
      <c r="J36" s="37"/>
      <c r="K36" s="58" t="str">
        <f t="shared" si="3"/>
        <v>FALTA PREU</v>
      </c>
      <c r="L36" s="25">
        <v>0.1</v>
      </c>
      <c r="M36" s="59" t="str">
        <f t="shared" si="4"/>
        <v/>
      </c>
      <c r="N36" s="60" t="str">
        <f t="shared" si="5"/>
        <v/>
      </c>
      <c r="O36" s="1"/>
      <c r="P36" s="23"/>
    </row>
    <row r="37" spans="1:16" x14ac:dyDescent="0.3">
      <c r="A37" s="53" t="s">
        <v>169</v>
      </c>
      <c r="B37" s="53" t="s">
        <v>170</v>
      </c>
      <c r="C37" s="54" t="s">
        <v>362</v>
      </c>
      <c r="D37" s="54">
        <v>50</v>
      </c>
      <c r="E37" s="55">
        <v>9.24</v>
      </c>
      <c r="F37" s="56">
        <f t="shared" si="2"/>
        <v>462</v>
      </c>
      <c r="G37" s="18">
        <v>0.1</v>
      </c>
      <c r="H37" s="56">
        <f t="shared" si="0"/>
        <v>46.2</v>
      </c>
      <c r="I37" s="57">
        <f t="shared" si="1"/>
        <v>508.2</v>
      </c>
      <c r="J37" s="37"/>
      <c r="K37" s="58" t="str">
        <f t="shared" si="3"/>
        <v>FALTA PREU</v>
      </c>
      <c r="L37" s="25">
        <v>0.1</v>
      </c>
      <c r="M37" s="59" t="str">
        <f t="shared" si="4"/>
        <v/>
      </c>
      <c r="N37" s="60" t="str">
        <f t="shared" si="5"/>
        <v/>
      </c>
      <c r="O37" s="1"/>
      <c r="P37" s="23"/>
    </row>
    <row r="38" spans="1:16" x14ac:dyDescent="0.3">
      <c r="A38" s="53" t="s">
        <v>171</v>
      </c>
      <c r="B38" s="53" t="s">
        <v>172</v>
      </c>
      <c r="C38" s="54" t="s">
        <v>362</v>
      </c>
      <c r="D38" s="54">
        <f>IFERROR(VLOOKUP(A38,'[1]Table 1'!$I:$K,3,FALSE),2)</f>
        <v>2</v>
      </c>
      <c r="E38" s="55">
        <v>11.21</v>
      </c>
      <c r="F38" s="56">
        <f t="shared" si="2"/>
        <v>22.42</v>
      </c>
      <c r="G38" s="18">
        <v>0.1</v>
      </c>
      <c r="H38" s="56">
        <f t="shared" si="0"/>
        <v>2.2420000000000004</v>
      </c>
      <c r="I38" s="57">
        <f t="shared" si="1"/>
        <v>24.662000000000003</v>
      </c>
      <c r="J38" s="37"/>
      <c r="K38" s="58" t="str">
        <f t="shared" si="3"/>
        <v>FALTA PREU</v>
      </c>
      <c r="L38" s="25">
        <v>0.1</v>
      </c>
      <c r="M38" s="59" t="str">
        <f t="shared" si="4"/>
        <v/>
      </c>
      <c r="N38" s="60" t="str">
        <f t="shared" si="5"/>
        <v/>
      </c>
      <c r="O38" s="1"/>
      <c r="P38" s="23"/>
    </row>
    <row r="39" spans="1:16" x14ac:dyDescent="0.3">
      <c r="A39" s="53" t="s">
        <v>173</v>
      </c>
      <c r="B39" s="53" t="s">
        <v>23</v>
      </c>
      <c r="C39" s="54" t="s">
        <v>362</v>
      </c>
      <c r="D39" s="54">
        <f>IFERROR(VLOOKUP(A39,'[1]Table 1'!$I:$K,3,FALSE),2)</f>
        <v>2</v>
      </c>
      <c r="E39" s="55">
        <v>8</v>
      </c>
      <c r="F39" s="56">
        <f t="shared" si="2"/>
        <v>16</v>
      </c>
      <c r="G39" s="18">
        <v>0.1</v>
      </c>
      <c r="H39" s="56">
        <f t="shared" si="0"/>
        <v>1.6</v>
      </c>
      <c r="I39" s="57">
        <f t="shared" si="1"/>
        <v>17.600000000000001</v>
      </c>
      <c r="J39" s="37"/>
      <c r="K39" s="58" t="str">
        <f t="shared" si="3"/>
        <v>FALTA PREU</v>
      </c>
      <c r="L39" s="25">
        <v>0.1</v>
      </c>
      <c r="M39" s="59" t="str">
        <f t="shared" si="4"/>
        <v/>
      </c>
      <c r="N39" s="60" t="str">
        <f t="shared" si="5"/>
        <v/>
      </c>
      <c r="O39" s="1"/>
      <c r="P39" s="23"/>
    </row>
    <row r="40" spans="1:16" x14ac:dyDescent="0.3">
      <c r="A40" s="53" t="s">
        <v>174</v>
      </c>
      <c r="B40" s="53" t="s">
        <v>175</v>
      </c>
      <c r="C40" s="54" t="s">
        <v>362</v>
      </c>
      <c r="D40" s="54">
        <f>IFERROR(VLOOKUP(A40,'[1]Table 1'!$I:$K,3,FALSE),2)</f>
        <v>2</v>
      </c>
      <c r="E40" s="55">
        <v>3.45</v>
      </c>
      <c r="F40" s="56">
        <f t="shared" si="2"/>
        <v>6.9</v>
      </c>
      <c r="G40" s="18">
        <v>0.1</v>
      </c>
      <c r="H40" s="56">
        <f t="shared" si="0"/>
        <v>0.69000000000000006</v>
      </c>
      <c r="I40" s="57">
        <f t="shared" si="1"/>
        <v>7.5900000000000007</v>
      </c>
      <c r="J40" s="37"/>
      <c r="K40" s="58" t="str">
        <f t="shared" si="3"/>
        <v>FALTA PREU</v>
      </c>
      <c r="L40" s="25">
        <v>0.1</v>
      </c>
      <c r="M40" s="59" t="str">
        <f t="shared" si="4"/>
        <v/>
      </c>
      <c r="N40" s="60" t="str">
        <f t="shared" si="5"/>
        <v/>
      </c>
      <c r="O40" s="1"/>
      <c r="P40" s="23"/>
    </row>
    <row r="41" spans="1:16" x14ac:dyDescent="0.3">
      <c r="A41" s="53" t="s">
        <v>176</v>
      </c>
      <c r="B41" s="53" t="s">
        <v>177</v>
      </c>
      <c r="C41" s="54" t="s">
        <v>362</v>
      </c>
      <c r="D41" s="54">
        <v>300</v>
      </c>
      <c r="E41" s="55">
        <v>6.8</v>
      </c>
      <c r="F41" s="56">
        <f t="shared" si="2"/>
        <v>2040</v>
      </c>
      <c r="G41" s="18">
        <v>0.1</v>
      </c>
      <c r="H41" s="56">
        <f t="shared" si="0"/>
        <v>204</v>
      </c>
      <c r="I41" s="57">
        <f t="shared" si="1"/>
        <v>2244</v>
      </c>
      <c r="J41" s="37"/>
      <c r="K41" s="58" t="str">
        <f t="shared" si="3"/>
        <v>FALTA PREU</v>
      </c>
      <c r="L41" s="25">
        <v>0.1</v>
      </c>
      <c r="M41" s="59" t="str">
        <f t="shared" si="4"/>
        <v/>
      </c>
      <c r="N41" s="60" t="str">
        <f t="shared" si="5"/>
        <v/>
      </c>
      <c r="O41" s="1"/>
      <c r="P41" s="23"/>
    </row>
    <row r="42" spans="1:16" x14ac:dyDescent="0.3">
      <c r="A42" s="53" t="s">
        <v>178</v>
      </c>
      <c r="B42" s="53" t="s">
        <v>179</v>
      </c>
      <c r="C42" s="54" t="s">
        <v>362</v>
      </c>
      <c r="D42" s="54">
        <v>20</v>
      </c>
      <c r="E42" s="55">
        <v>7.45</v>
      </c>
      <c r="F42" s="56">
        <f t="shared" si="2"/>
        <v>149</v>
      </c>
      <c r="G42" s="18">
        <v>0.1</v>
      </c>
      <c r="H42" s="56">
        <f t="shared" si="0"/>
        <v>14.9</v>
      </c>
      <c r="I42" s="57">
        <f>H42+F42</f>
        <v>163.9</v>
      </c>
      <c r="J42" s="37"/>
      <c r="K42" s="58" t="str">
        <f t="shared" si="3"/>
        <v>FALTA PREU</v>
      </c>
      <c r="L42" s="25">
        <v>0.1</v>
      </c>
      <c r="M42" s="59" t="str">
        <f t="shared" si="4"/>
        <v/>
      </c>
      <c r="N42" s="60" t="str">
        <f t="shared" si="5"/>
        <v/>
      </c>
      <c r="O42" s="1"/>
      <c r="P42" s="23"/>
    </row>
    <row r="43" spans="1:16" x14ac:dyDescent="0.3">
      <c r="A43" s="53" t="s">
        <v>180</v>
      </c>
      <c r="B43" s="53" t="s">
        <v>181</v>
      </c>
      <c r="C43" s="54" t="s">
        <v>362</v>
      </c>
      <c r="D43" s="54">
        <v>20</v>
      </c>
      <c r="E43" s="55">
        <v>9.9499999999999993</v>
      </c>
      <c r="F43" s="56">
        <f t="shared" si="2"/>
        <v>199</v>
      </c>
      <c r="G43" s="18">
        <v>0.1</v>
      </c>
      <c r="H43" s="56">
        <f t="shared" si="0"/>
        <v>19.900000000000002</v>
      </c>
      <c r="I43" s="57">
        <f t="shared" si="1"/>
        <v>218.9</v>
      </c>
      <c r="J43" s="37"/>
      <c r="K43" s="58" t="str">
        <f t="shared" si="3"/>
        <v>FALTA PREU</v>
      </c>
      <c r="L43" s="25">
        <v>0.1</v>
      </c>
      <c r="M43" s="59" t="str">
        <f t="shared" si="4"/>
        <v/>
      </c>
      <c r="N43" s="60" t="str">
        <f t="shared" si="5"/>
        <v/>
      </c>
      <c r="O43" s="1"/>
      <c r="P43" s="23"/>
    </row>
    <row r="44" spans="1:16" x14ac:dyDescent="0.3">
      <c r="A44" s="53" t="s">
        <v>182</v>
      </c>
      <c r="B44" s="53" t="s">
        <v>183</v>
      </c>
      <c r="C44" s="54" t="s">
        <v>362</v>
      </c>
      <c r="D44" s="54">
        <v>20</v>
      </c>
      <c r="E44" s="55">
        <v>5.8</v>
      </c>
      <c r="F44" s="56">
        <f t="shared" si="2"/>
        <v>116</v>
      </c>
      <c r="G44" s="18">
        <v>0.1</v>
      </c>
      <c r="H44" s="56">
        <f t="shared" si="0"/>
        <v>11.600000000000001</v>
      </c>
      <c r="I44" s="57">
        <f t="shared" si="1"/>
        <v>127.6</v>
      </c>
      <c r="J44" s="37"/>
      <c r="K44" s="58" t="str">
        <f t="shared" si="3"/>
        <v>FALTA PREU</v>
      </c>
      <c r="L44" s="25">
        <v>0.1</v>
      </c>
      <c r="M44" s="59" t="str">
        <f t="shared" si="4"/>
        <v/>
      </c>
      <c r="N44" s="60" t="str">
        <f t="shared" si="5"/>
        <v/>
      </c>
      <c r="O44" s="1"/>
      <c r="P44" s="23"/>
    </row>
    <row r="45" spans="1:16" x14ac:dyDescent="0.3">
      <c r="A45" s="53" t="s">
        <v>184</v>
      </c>
      <c r="B45" s="53" t="s">
        <v>24</v>
      </c>
      <c r="C45" s="54" t="s">
        <v>362</v>
      </c>
      <c r="D45" s="54">
        <v>1</v>
      </c>
      <c r="E45" s="55">
        <v>6.17</v>
      </c>
      <c r="F45" s="56">
        <f t="shared" si="2"/>
        <v>6.17</v>
      </c>
      <c r="G45" s="18">
        <v>0.1</v>
      </c>
      <c r="H45" s="56">
        <f t="shared" si="0"/>
        <v>0.61699999999999999</v>
      </c>
      <c r="I45" s="57">
        <f t="shared" si="1"/>
        <v>6.7869999999999999</v>
      </c>
      <c r="J45" s="37"/>
      <c r="K45" s="58" t="str">
        <f t="shared" si="3"/>
        <v>FALTA PREU</v>
      </c>
      <c r="L45" s="25">
        <v>0.1</v>
      </c>
      <c r="M45" s="59" t="str">
        <f t="shared" si="4"/>
        <v/>
      </c>
      <c r="N45" s="60" t="str">
        <f t="shared" si="5"/>
        <v/>
      </c>
      <c r="O45" s="1"/>
      <c r="P45" s="23"/>
    </row>
    <row r="46" spans="1:16" x14ac:dyDescent="0.3">
      <c r="A46" s="53" t="s">
        <v>185</v>
      </c>
      <c r="B46" s="53" t="s">
        <v>186</v>
      </c>
      <c r="C46" s="54" t="s">
        <v>362</v>
      </c>
      <c r="D46" s="54">
        <f>IFERROR(VLOOKUP(A46,'[1]Table 1'!$I:$K,3,FALSE),2)</f>
        <v>2</v>
      </c>
      <c r="E46" s="55">
        <v>4.6100000000000003</v>
      </c>
      <c r="F46" s="56">
        <f t="shared" si="2"/>
        <v>9.2200000000000006</v>
      </c>
      <c r="G46" s="18">
        <v>0.1</v>
      </c>
      <c r="H46" s="56">
        <f t="shared" si="0"/>
        <v>0.92200000000000015</v>
      </c>
      <c r="I46" s="57">
        <f t="shared" si="1"/>
        <v>10.142000000000001</v>
      </c>
      <c r="J46" s="37"/>
      <c r="K46" s="58" t="str">
        <f t="shared" si="3"/>
        <v>FALTA PREU</v>
      </c>
      <c r="L46" s="25">
        <v>0.1</v>
      </c>
      <c r="M46" s="59" t="str">
        <f t="shared" si="4"/>
        <v/>
      </c>
      <c r="N46" s="60" t="str">
        <f t="shared" si="5"/>
        <v/>
      </c>
      <c r="O46" s="1"/>
      <c r="P46" s="23"/>
    </row>
    <row r="47" spans="1:16" x14ac:dyDescent="0.3">
      <c r="A47" s="53" t="s">
        <v>187</v>
      </c>
      <c r="B47" s="53" t="s">
        <v>25</v>
      </c>
      <c r="C47" s="54" t="s">
        <v>362</v>
      </c>
      <c r="D47" s="54">
        <v>10</v>
      </c>
      <c r="E47" s="55">
        <v>7.32</v>
      </c>
      <c r="F47" s="56">
        <f t="shared" si="2"/>
        <v>73.2</v>
      </c>
      <c r="G47" s="18">
        <v>0.1</v>
      </c>
      <c r="H47" s="56">
        <f t="shared" si="0"/>
        <v>7.32</v>
      </c>
      <c r="I47" s="57">
        <f t="shared" si="1"/>
        <v>80.52000000000001</v>
      </c>
      <c r="J47" s="37"/>
      <c r="K47" s="58" t="str">
        <f t="shared" si="3"/>
        <v>FALTA PREU</v>
      </c>
      <c r="L47" s="25">
        <v>0.1</v>
      </c>
      <c r="M47" s="59" t="str">
        <f t="shared" si="4"/>
        <v/>
      </c>
      <c r="N47" s="60" t="str">
        <f t="shared" si="5"/>
        <v/>
      </c>
      <c r="O47" s="1"/>
      <c r="P47" s="23"/>
    </row>
    <row r="48" spans="1:16" x14ac:dyDescent="0.3">
      <c r="A48" s="53" t="s">
        <v>188</v>
      </c>
      <c r="B48" s="53" t="s">
        <v>189</v>
      </c>
      <c r="C48" s="54" t="s">
        <v>362</v>
      </c>
      <c r="D48" s="54">
        <v>50</v>
      </c>
      <c r="E48" s="55">
        <v>4.8099999999999996</v>
      </c>
      <c r="F48" s="56">
        <f t="shared" si="2"/>
        <v>240.49999999999997</v>
      </c>
      <c r="G48" s="18">
        <v>0.1</v>
      </c>
      <c r="H48" s="56">
        <f t="shared" si="0"/>
        <v>24.049999999999997</v>
      </c>
      <c r="I48" s="57">
        <f t="shared" si="1"/>
        <v>264.54999999999995</v>
      </c>
      <c r="J48" s="37"/>
      <c r="K48" s="58" t="str">
        <f t="shared" si="3"/>
        <v>FALTA PREU</v>
      </c>
      <c r="L48" s="25">
        <v>0.1</v>
      </c>
      <c r="M48" s="59" t="str">
        <f t="shared" si="4"/>
        <v/>
      </c>
      <c r="N48" s="60" t="str">
        <f t="shared" si="5"/>
        <v/>
      </c>
      <c r="O48" s="1"/>
      <c r="P48" s="23"/>
    </row>
    <row r="49" spans="1:16" x14ac:dyDescent="0.3">
      <c r="A49" s="53" t="s">
        <v>190</v>
      </c>
      <c r="B49" s="53" t="s">
        <v>26</v>
      </c>
      <c r="C49" s="54" t="s">
        <v>362</v>
      </c>
      <c r="D49" s="54">
        <f>IFERROR(VLOOKUP(A49,'[1]Table 1'!$I:$K,3,FALSE),2)</f>
        <v>2</v>
      </c>
      <c r="E49" s="55">
        <v>4.7300000000000004</v>
      </c>
      <c r="F49" s="56">
        <f t="shared" si="2"/>
        <v>9.4600000000000009</v>
      </c>
      <c r="G49" s="18">
        <v>0.1</v>
      </c>
      <c r="H49" s="56">
        <f t="shared" si="0"/>
        <v>0.94600000000000017</v>
      </c>
      <c r="I49" s="57">
        <f t="shared" si="1"/>
        <v>10.406000000000001</v>
      </c>
      <c r="J49" s="37"/>
      <c r="K49" s="58" t="str">
        <f t="shared" si="3"/>
        <v>FALTA PREU</v>
      </c>
      <c r="L49" s="25">
        <v>0.1</v>
      </c>
      <c r="M49" s="59" t="str">
        <f t="shared" si="4"/>
        <v/>
      </c>
      <c r="N49" s="60" t="str">
        <f t="shared" si="5"/>
        <v/>
      </c>
      <c r="O49" s="1"/>
      <c r="P49" s="23"/>
    </row>
    <row r="50" spans="1:16" x14ac:dyDescent="0.3">
      <c r="A50" s="53" t="s">
        <v>191</v>
      </c>
      <c r="B50" s="53" t="s">
        <v>27</v>
      </c>
      <c r="C50" s="54" t="s">
        <v>362</v>
      </c>
      <c r="D50" s="54">
        <v>10</v>
      </c>
      <c r="E50" s="55">
        <v>4.78</v>
      </c>
      <c r="F50" s="56">
        <f t="shared" si="2"/>
        <v>47.800000000000004</v>
      </c>
      <c r="G50" s="18">
        <v>0.1</v>
      </c>
      <c r="H50" s="56">
        <f t="shared" si="0"/>
        <v>4.78</v>
      </c>
      <c r="I50" s="57">
        <f t="shared" si="1"/>
        <v>52.580000000000005</v>
      </c>
      <c r="J50" s="37"/>
      <c r="K50" s="58" t="str">
        <f t="shared" si="3"/>
        <v>FALTA PREU</v>
      </c>
      <c r="L50" s="25">
        <v>0.1</v>
      </c>
      <c r="M50" s="59" t="str">
        <f t="shared" si="4"/>
        <v/>
      </c>
      <c r="N50" s="60" t="str">
        <f t="shared" si="5"/>
        <v/>
      </c>
      <c r="O50" s="1"/>
      <c r="P50" s="23"/>
    </row>
    <row r="51" spans="1:16" x14ac:dyDescent="0.3">
      <c r="A51" s="53" t="s">
        <v>192</v>
      </c>
      <c r="B51" s="53" t="s">
        <v>28</v>
      </c>
      <c r="C51" s="54" t="s">
        <v>362</v>
      </c>
      <c r="D51" s="54">
        <f>IFERROR(VLOOKUP(A51,'[1]Table 1'!$I:$K,3,FALSE),2)</f>
        <v>2</v>
      </c>
      <c r="E51" s="55">
        <v>2.17</v>
      </c>
      <c r="F51" s="56">
        <f t="shared" si="2"/>
        <v>4.34</v>
      </c>
      <c r="G51" s="18">
        <v>0.1</v>
      </c>
      <c r="H51" s="56">
        <f t="shared" si="0"/>
        <v>0.434</v>
      </c>
      <c r="I51" s="57">
        <f t="shared" si="1"/>
        <v>4.774</v>
      </c>
      <c r="J51" s="37"/>
      <c r="K51" s="58" t="str">
        <f t="shared" si="3"/>
        <v>FALTA PREU</v>
      </c>
      <c r="L51" s="25">
        <v>0.1</v>
      </c>
      <c r="M51" s="59" t="str">
        <f t="shared" si="4"/>
        <v/>
      </c>
      <c r="N51" s="60" t="str">
        <f t="shared" si="5"/>
        <v/>
      </c>
      <c r="O51" s="1"/>
      <c r="P51" s="23"/>
    </row>
    <row r="52" spans="1:16" x14ac:dyDescent="0.3">
      <c r="A52" s="53" t="s">
        <v>193</v>
      </c>
      <c r="B52" s="53" t="s">
        <v>29</v>
      </c>
      <c r="C52" s="54" t="s">
        <v>362</v>
      </c>
      <c r="D52" s="54">
        <v>50</v>
      </c>
      <c r="E52" s="55">
        <v>4.2300000000000004</v>
      </c>
      <c r="F52" s="56">
        <f t="shared" si="2"/>
        <v>211.50000000000003</v>
      </c>
      <c r="G52" s="18">
        <v>0.1</v>
      </c>
      <c r="H52" s="56">
        <f t="shared" si="0"/>
        <v>21.150000000000006</v>
      </c>
      <c r="I52" s="57">
        <f t="shared" si="1"/>
        <v>232.65000000000003</v>
      </c>
      <c r="J52" s="37"/>
      <c r="K52" s="58" t="str">
        <f t="shared" si="3"/>
        <v>FALTA PREU</v>
      </c>
      <c r="L52" s="25">
        <v>0.1</v>
      </c>
      <c r="M52" s="59" t="str">
        <f t="shared" si="4"/>
        <v/>
      </c>
      <c r="N52" s="60" t="str">
        <f t="shared" si="5"/>
        <v/>
      </c>
      <c r="O52" s="1"/>
      <c r="P52" s="23"/>
    </row>
    <row r="53" spans="1:16" x14ac:dyDescent="0.3">
      <c r="A53" s="53" t="s">
        <v>194</v>
      </c>
      <c r="B53" s="53" t="s">
        <v>30</v>
      </c>
      <c r="C53" s="54" t="s">
        <v>362</v>
      </c>
      <c r="D53" s="54">
        <f>IFERROR(VLOOKUP(A53,'[1]Table 1'!$I:$K,3,FALSE),2)</f>
        <v>2</v>
      </c>
      <c r="E53" s="55">
        <v>4.28</v>
      </c>
      <c r="F53" s="56">
        <f t="shared" si="2"/>
        <v>8.56</v>
      </c>
      <c r="G53" s="18">
        <v>0.1</v>
      </c>
      <c r="H53" s="56">
        <f t="shared" si="0"/>
        <v>0.85600000000000009</v>
      </c>
      <c r="I53" s="57">
        <f t="shared" si="1"/>
        <v>9.4160000000000004</v>
      </c>
      <c r="J53" s="37"/>
      <c r="K53" s="58" t="str">
        <f t="shared" ref="K19:K83" si="6">IF(J53&gt;E53,"PREU SUPERIOR AL DEMANAT",IF(J53=0,"FALTA PREU",IF(J53="","FALTA PREU",ROUND((J53*D53),2))))</f>
        <v>FALTA PREU</v>
      </c>
      <c r="L53" s="25">
        <v>0.1</v>
      </c>
      <c r="M53" s="59" t="str">
        <f t="shared" si="4"/>
        <v/>
      </c>
      <c r="N53" s="60" t="str">
        <f t="shared" si="5"/>
        <v/>
      </c>
      <c r="O53" s="1"/>
      <c r="P53" s="23"/>
    </row>
    <row r="54" spans="1:16" x14ac:dyDescent="0.3">
      <c r="A54" s="53" t="s">
        <v>195</v>
      </c>
      <c r="B54" s="53" t="s">
        <v>31</v>
      </c>
      <c r="C54" s="54" t="s">
        <v>362</v>
      </c>
      <c r="D54" s="54">
        <f>IFERROR(VLOOKUP(A54,'[1]Table 1'!$I:$K,3,FALSE),2)</f>
        <v>2</v>
      </c>
      <c r="E54" s="55">
        <v>4.1100000000000003</v>
      </c>
      <c r="F54" s="56">
        <f t="shared" si="2"/>
        <v>8.2200000000000006</v>
      </c>
      <c r="G54" s="18">
        <v>0.1</v>
      </c>
      <c r="H54" s="56">
        <f t="shared" si="0"/>
        <v>0.82200000000000006</v>
      </c>
      <c r="I54" s="57">
        <f t="shared" si="1"/>
        <v>9.0420000000000016</v>
      </c>
      <c r="J54" s="37"/>
      <c r="K54" s="58" t="str">
        <f t="shared" si="6"/>
        <v>FALTA PREU</v>
      </c>
      <c r="L54" s="25">
        <v>0.1</v>
      </c>
      <c r="M54" s="59" t="str">
        <f t="shared" si="4"/>
        <v/>
      </c>
      <c r="N54" s="60" t="str">
        <f t="shared" si="5"/>
        <v/>
      </c>
      <c r="O54" s="1"/>
      <c r="P54" s="23"/>
    </row>
    <row r="55" spans="1:16" x14ac:dyDescent="0.3">
      <c r="A55" s="53" t="s">
        <v>196</v>
      </c>
      <c r="B55" s="53" t="s">
        <v>197</v>
      </c>
      <c r="C55" s="54" t="s">
        <v>362</v>
      </c>
      <c r="D55" s="54">
        <f>IFERROR(VLOOKUP(A55,'[1]Table 1'!$I:$K,3,FALSE),2)</f>
        <v>2</v>
      </c>
      <c r="E55" s="55">
        <v>9.2899999999999991</v>
      </c>
      <c r="F55" s="56">
        <f t="shared" si="2"/>
        <v>18.579999999999998</v>
      </c>
      <c r="G55" s="18">
        <v>0.1</v>
      </c>
      <c r="H55" s="56">
        <f t="shared" si="0"/>
        <v>1.8579999999999999</v>
      </c>
      <c r="I55" s="57">
        <f t="shared" si="1"/>
        <v>20.437999999999999</v>
      </c>
      <c r="J55" s="37"/>
      <c r="K55" s="58" t="str">
        <f t="shared" si="6"/>
        <v>FALTA PREU</v>
      </c>
      <c r="L55" s="25">
        <v>0.1</v>
      </c>
      <c r="M55" s="59" t="str">
        <f t="shared" si="4"/>
        <v/>
      </c>
      <c r="N55" s="60" t="str">
        <f t="shared" si="5"/>
        <v/>
      </c>
      <c r="O55" s="1"/>
      <c r="P55" s="23"/>
    </row>
    <row r="56" spans="1:16" x14ac:dyDescent="0.3">
      <c r="A56" s="53" t="s">
        <v>198</v>
      </c>
      <c r="B56" s="53" t="s">
        <v>199</v>
      </c>
      <c r="C56" s="54" t="s">
        <v>362</v>
      </c>
      <c r="D56" s="54">
        <v>25</v>
      </c>
      <c r="E56" s="55">
        <v>6.75</v>
      </c>
      <c r="F56" s="56">
        <f t="shared" si="2"/>
        <v>168.75</v>
      </c>
      <c r="G56" s="18">
        <v>0.1</v>
      </c>
      <c r="H56" s="56">
        <f t="shared" si="0"/>
        <v>16.875</v>
      </c>
      <c r="I56" s="57">
        <f t="shared" si="1"/>
        <v>185.625</v>
      </c>
      <c r="J56" s="37"/>
      <c r="K56" s="58" t="str">
        <f t="shared" si="6"/>
        <v>FALTA PREU</v>
      </c>
      <c r="L56" s="25">
        <v>0.1</v>
      </c>
      <c r="M56" s="59" t="str">
        <f t="shared" si="4"/>
        <v/>
      </c>
      <c r="N56" s="60" t="str">
        <f t="shared" si="5"/>
        <v/>
      </c>
      <c r="O56" s="1"/>
      <c r="P56" s="23"/>
    </row>
    <row r="57" spans="1:16" x14ac:dyDescent="0.3">
      <c r="A57" s="53" t="s">
        <v>200</v>
      </c>
      <c r="B57" s="53" t="s">
        <v>201</v>
      </c>
      <c r="C57" s="54" t="s">
        <v>362</v>
      </c>
      <c r="D57" s="54">
        <v>50</v>
      </c>
      <c r="E57" s="55">
        <v>9.67</v>
      </c>
      <c r="F57" s="56">
        <f t="shared" si="2"/>
        <v>483.5</v>
      </c>
      <c r="G57" s="18">
        <v>0.1</v>
      </c>
      <c r="H57" s="56">
        <f t="shared" si="0"/>
        <v>48.35</v>
      </c>
      <c r="I57" s="57">
        <f t="shared" si="1"/>
        <v>531.85</v>
      </c>
      <c r="J57" s="37"/>
      <c r="K57" s="58" t="str">
        <f t="shared" si="6"/>
        <v>FALTA PREU</v>
      </c>
      <c r="L57" s="25">
        <v>0.1</v>
      </c>
      <c r="M57" s="59" t="str">
        <f t="shared" si="4"/>
        <v/>
      </c>
      <c r="N57" s="60" t="str">
        <f t="shared" si="5"/>
        <v/>
      </c>
      <c r="O57" s="1"/>
      <c r="P57" s="23"/>
    </row>
    <row r="58" spans="1:16" x14ac:dyDescent="0.3">
      <c r="A58" s="53" t="s">
        <v>202</v>
      </c>
      <c r="B58" s="53" t="s">
        <v>203</v>
      </c>
      <c r="C58" s="54" t="s">
        <v>362</v>
      </c>
      <c r="D58" s="54">
        <f>IFERROR(VLOOKUP(A58,'[1]Table 1'!$I:$K,3,FALSE),2)</f>
        <v>2</v>
      </c>
      <c r="E58" s="55">
        <v>6.5</v>
      </c>
      <c r="F58" s="56">
        <f t="shared" si="2"/>
        <v>13</v>
      </c>
      <c r="G58" s="18">
        <v>0.1</v>
      </c>
      <c r="H58" s="56">
        <f t="shared" si="0"/>
        <v>1.3</v>
      </c>
      <c r="I58" s="57">
        <f t="shared" si="1"/>
        <v>14.3</v>
      </c>
      <c r="J58" s="37"/>
      <c r="K58" s="58" t="str">
        <f t="shared" si="6"/>
        <v>FALTA PREU</v>
      </c>
      <c r="L58" s="25">
        <v>0.1</v>
      </c>
      <c r="M58" s="59" t="str">
        <f t="shared" si="4"/>
        <v/>
      </c>
      <c r="N58" s="60" t="str">
        <f t="shared" si="5"/>
        <v/>
      </c>
      <c r="O58" s="1"/>
      <c r="P58" s="23"/>
    </row>
    <row r="59" spans="1:16" x14ac:dyDescent="0.3">
      <c r="A59" s="53" t="s">
        <v>204</v>
      </c>
      <c r="B59" s="53" t="s">
        <v>32</v>
      </c>
      <c r="C59" s="54" t="s">
        <v>362</v>
      </c>
      <c r="D59" s="54">
        <v>20</v>
      </c>
      <c r="E59" s="55">
        <v>5.4</v>
      </c>
      <c r="F59" s="56">
        <f t="shared" si="2"/>
        <v>108</v>
      </c>
      <c r="G59" s="18">
        <v>0.1</v>
      </c>
      <c r="H59" s="56">
        <f t="shared" si="0"/>
        <v>10.8</v>
      </c>
      <c r="I59" s="57">
        <f t="shared" si="1"/>
        <v>118.8</v>
      </c>
      <c r="J59" s="37"/>
      <c r="K59" s="58" t="str">
        <f t="shared" si="6"/>
        <v>FALTA PREU</v>
      </c>
      <c r="L59" s="25">
        <v>0.1</v>
      </c>
      <c r="M59" s="59" t="str">
        <f t="shared" si="4"/>
        <v/>
      </c>
      <c r="N59" s="60" t="str">
        <f t="shared" si="5"/>
        <v/>
      </c>
      <c r="O59" s="1"/>
      <c r="P59" s="23"/>
    </row>
    <row r="60" spans="1:16" x14ac:dyDescent="0.3">
      <c r="A60" s="53" t="s">
        <v>205</v>
      </c>
      <c r="B60" s="53" t="s">
        <v>206</v>
      </c>
      <c r="C60" s="54" t="s">
        <v>362</v>
      </c>
      <c r="D60" s="54">
        <f>IFERROR(VLOOKUP(A60,'[1]Table 1'!$I:$K,3,FALSE),2)</f>
        <v>30</v>
      </c>
      <c r="E60" s="55">
        <v>4.32</v>
      </c>
      <c r="F60" s="56">
        <f t="shared" si="2"/>
        <v>129.60000000000002</v>
      </c>
      <c r="G60" s="18">
        <v>0.1</v>
      </c>
      <c r="H60" s="56">
        <f t="shared" si="0"/>
        <v>12.960000000000003</v>
      </c>
      <c r="I60" s="57">
        <f t="shared" si="1"/>
        <v>142.56000000000003</v>
      </c>
      <c r="J60" s="37"/>
      <c r="K60" s="58" t="str">
        <f t="shared" si="6"/>
        <v>FALTA PREU</v>
      </c>
      <c r="L60" s="25">
        <v>0.1</v>
      </c>
      <c r="M60" s="59" t="str">
        <f t="shared" si="4"/>
        <v/>
      </c>
      <c r="N60" s="60" t="str">
        <f t="shared" si="5"/>
        <v/>
      </c>
      <c r="O60" s="1"/>
      <c r="P60" s="23"/>
    </row>
    <row r="61" spans="1:16" x14ac:dyDescent="0.3">
      <c r="A61" s="53" t="s">
        <v>207</v>
      </c>
      <c r="B61" s="53" t="s">
        <v>33</v>
      </c>
      <c r="C61" s="54" t="s">
        <v>362</v>
      </c>
      <c r="D61" s="54">
        <v>10</v>
      </c>
      <c r="E61" s="55">
        <v>8.24</v>
      </c>
      <c r="F61" s="56">
        <f t="shared" si="2"/>
        <v>82.4</v>
      </c>
      <c r="G61" s="18">
        <v>0.1</v>
      </c>
      <c r="H61" s="56">
        <f t="shared" si="0"/>
        <v>8.24</v>
      </c>
      <c r="I61" s="57">
        <f t="shared" si="1"/>
        <v>90.64</v>
      </c>
      <c r="J61" s="37"/>
      <c r="K61" s="58" t="str">
        <f t="shared" si="6"/>
        <v>FALTA PREU</v>
      </c>
      <c r="L61" s="25">
        <v>0.1</v>
      </c>
      <c r="M61" s="59" t="str">
        <f t="shared" si="4"/>
        <v/>
      </c>
      <c r="N61" s="60" t="str">
        <f t="shared" si="5"/>
        <v/>
      </c>
      <c r="O61" s="1"/>
      <c r="P61" s="23"/>
    </row>
    <row r="62" spans="1:16" x14ac:dyDescent="0.3">
      <c r="A62" s="53" t="s">
        <v>208</v>
      </c>
      <c r="B62" s="53" t="s">
        <v>34</v>
      </c>
      <c r="C62" s="54" t="s">
        <v>362</v>
      </c>
      <c r="D62" s="54">
        <v>10</v>
      </c>
      <c r="E62" s="55">
        <v>10.49</v>
      </c>
      <c r="F62" s="56">
        <f t="shared" si="2"/>
        <v>104.9</v>
      </c>
      <c r="G62" s="18">
        <v>0.1</v>
      </c>
      <c r="H62" s="56">
        <f t="shared" si="0"/>
        <v>10.490000000000002</v>
      </c>
      <c r="I62" s="57">
        <f t="shared" si="1"/>
        <v>115.39000000000001</v>
      </c>
      <c r="J62" s="37"/>
      <c r="K62" s="58" t="str">
        <f t="shared" si="6"/>
        <v>FALTA PREU</v>
      </c>
      <c r="L62" s="25">
        <v>0.1</v>
      </c>
      <c r="M62" s="59" t="str">
        <f t="shared" si="4"/>
        <v/>
      </c>
      <c r="N62" s="60" t="str">
        <f t="shared" si="5"/>
        <v/>
      </c>
      <c r="O62" s="1"/>
      <c r="P62" s="23"/>
    </row>
    <row r="63" spans="1:16" x14ac:dyDescent="0.3">
      <c r="A63" s="53" t="s">
        <v>209</v>
      </c>
      <c r="B63" s="53" t="s">
        <v>35</v>
      </c>
      <c r="C63" s="54" t="s">
        <v>362</v>
      </c>
      <c r="D63" s="54">
        <v>30</v>
      </c>
      <c r="E63" s="55">
        <v>8.23</v>
      </c>
      <c r="F63" s="56">
        <f t="shared" si="2"/>
        <v>246.9</v>
      </c>
      <c r="G63" s="18">
        <v>0.1</v>
      </c>
      <c r="H63" s="56">
        <f t="shared" si="0"/>
        <v>24.69</v>
      </c>
      <c r="I63" s="57">
        <f t="shared" si="1"/>
        <v>271.59000000000003</v>
      </c>
      <c r="J63" s="37"/>
      <c r="K63" s="58" t="str">
        <f t="shared" si="6"/>
        <v>FALTA PREU</v>
      </c>
      <c r="L63" s="25">
        <v>0.1</v>
      </c>
      <c r="M63" s="59" t="str">
        <f t="shared" si="4"/>
        <v/>
      </c>
      <c r="N63" s="60" t="str">
        <f t="shared" si="5"/>
        <v/>
      </c>
      <c r="O63" s="1"/>
      <c r="P63" s="23"/>
    </row>
    <row r="64" spans="1:16" x14ac:dyDescent="0.3">
      <c r="A64" s="53" t="s">
        <v>210</v>
      </c>
      <c r="B64" s="53" t="s">
        <v>211</v>
      </c>
      <c r="C64" s="54" t="s">
        <v>362</v>
      </c>
      <c r="D64" s="54">
        <f>IFERROR(VLOOKUP(A64,'[1]Table 1'!$I:$K,3,FALSE),2)</f>
        <v>2</v>
      </c>
      <c r="E64" s="55">
        <v>4.78</v>
      </c>
      <c r="F64" s="56">
        <f t="shared" si="2"/>
        <v>9.56</v>
      </c>
      <c r="G64" s="18">
        <v>0.1</v>
      </c>
      <c r="H64" s="56">
        <f t="shared" si="0"/>
        <v>0.95600000000000007</v>
      </c>
      <c r="I64" s="57">
        <f t="shared" si="1"/>
        <v>10.516</v>
      </c>
      <c r="J64" s="37"/>
      <c r="K64" s="58" t="str">
        <f t="shared" si="6"/>
        <v>FALTA PREU</v>
      </c>
      <c r="L64" s="25">
        <v>0.1</v>
      </c>
      <c r="M64" s="59" t="str">
        <f t="shared" si="4"/>
        <v/>
      </c>
      <c r="N64" s="60" t="str">
        <f t="shared" si="5"/>
        <v/>
      </c>
      <c r="O64" s="1"/>
      <c r="P64" s="23"/>
    </row>
    <row r="65" spans="1:16" ht="15" thickBot="1" x14ac:dyDescent="0.35">
      <c r="A65" s="53" t="s">
        <v>212</v>
      </c>
      <c r="B65" s="53" t="s">
        <v>213</v>
      </c>
      <c r="C65" s="54" t="s">
        <v>362</v>
      </c>
      <c r="D65" s="54">
        <f>IFERROR(VLOOKUP(A65,'[1]Table 1'!$I:$K,3,FALSE),2)</f>
        <v>2</v>
      </c>
      <c r="E65" s="55">
        <v>8.17</v>
      </c>
      <c r="F65" s="56">
        <f t="shared" si="2"/>
        <v>16.34</v>
      </c>
      <c r="G65" s="18">
        <v>0.1</v>
      </c>
      <c r="H65" s="56">
        <f t="shared" si="0"/>
        <v>1.6340000000000001</v>
      </c>
      <c r="I65" s="57">
        <f t="shared" si="1"/>
        <v>17.974</v>
      </c>
      <c r="J65" s="37"/>
      <c r="K65" s="58" t="str">
        <f t="shared" si="6"/>
        <v>FALTA PREU</v>
      </c>
      <c r="L65" s="25">
        <v>0.1</v>
      </c>
      <c r="M65" s="59" t="str">
        <f t="shared" si="4"/>
        <v/>
      </c>
      <c r="N65" s="60" t="str">
        <f t="shared" si="5"/>
        <v/>
      </c>
      <c r="O65" s="1" t="s">
        <v>140</v>
      </c>
      <c r="P65" s="23"/>
    </row>
    <row r="66" spans="1:16" ht="15" thickBot="1" x14ac:dyDescent="0.35">
      <c r="A66" s="61"/>
      <c r="B66" s="62"/>
      <c r="C66" s="62"/>
      <c r="D66" s="62"/>
      <c r="E66" s="63"/>
      <c r="F66" s="64">
        <f>SUM(F18:F65)</f>
        <v>8445.93</v>
      </c>
      <c r="G66" s="19"/>
      <c r="H66" s="64">
        <f>SUM(H18:H65)</f>
        <v>844.59299999999996</v>
      </c>
      <c r="I66" s="64">
        <f>SUM(I18:I65)</f>
        <v>9290.5229999999974</v>
      </c>
      <c r="J66" s="24">
        <f>SUM(J18:J65)</f>
        <v>0</v>
      </c>
      <c r="K66" s="24">
        <f>SUM(K18:K65)</f>
        <v>0</v>
      </c>
      <c r="L66" s="24"/>
      <c r="M66" s="24">
        <f>SUM(M18:M65)</f>
        <v>0</v>
      </c>
      <c r="N66" s="24">
        <f>SUM(N18:N65)</f>
        <v>0</v>
      </c>
      <c r="O66" s="1"/>
      <c r="P66" s="1"/>
    </row>
    <row r="67" spans="1:16" ht="15" thickBot="1" x14ac:dyDescent="0.35">
      <c r="A67" s="49" t="s">
        <v>364</v>
      </c>
      <c r="B67" s="50"/>
      <c r="C67" s="50"/>
      <c r="D67" s="50"/>
      <c r="E67" s="50"/>
      <c r="F67" s="50"/>
      <c r="G67" s="50"/>
      <c r="H67" s="50"/>
      <c r="I67" s="51"/>
      <c r="J67" s="51"/>
      <c r="K67" s="51"/>
      <c r="L67" s="51"/>
      <c r="M67" s="51"/>
      <c r="N67" s="52"/>
      <c r="O67" s="1"/>
      <c r="P67" s="1"/>
    </row>
    <row r="68" spans="1:16" x14ac:dyDescent="0.3">
      <c r="A68" s="53" t="s">
        <v>214</v>
      </c>
      <c r="B68" s="53" t="s">
        <v>368</v>
      </c>
      <c r="C68" s="54" t="s">
        <v>362</v>
      </c>
      <c r="D68" s="54">
        <f>IFERROR(VLOOKUP(A68,'[1]Table 1'!$I:$K,3,FALSE),2)</f>
        <v>2</v>
      </c>
      <c r="E68" s="55">
        <v>8.57</v>
      </c>
      <c r="F68" s="65">
        <f>D68*E68</f>
        <v>17.14</v>
      </c>
      <c r="G68" s="18">
        <v>0.1</v>
      </c>
      <c r="H68" s="65">
        <f t="shared" ref="H68:H129" si="7">F68*G68</f>
        <v>1.7140000000000002</v>
      </c>
      <c r="I68" s="66">
        <f t="shared" si="1"/>
        <v>18.853999999999999</v>
      </c>
      <c r="J68" s="37"/>
      <c r="K68" s="58" t="str">
        <f t="shared" si="6"/>
        <v>FALTA PREU</v>
      </c>
      <c r="L68" s="25">
        <v>0.1</v>
      </c>
      <c r="M68" s="59" t="str">
        <f t="shared" ref="M68" si="8">IFERROR((K68*L68),"")</f>
        <v/>
      </c>
      <c r="N68" s="60" t="str">
        <f t="shared" ref="N68" si="9">IFERROR((M68+K68),"")</f>
        <v/>
      </c>
      <c r="O68" s="1"/>
      <c r="P68" s="23"/>
    </row>
    <row r="69" spans="1:16" x14ac:dyDescent="0.3">
      <c r="A69" s="53" t="s">
        <v>215</v>
      </c>
      <c r="B69" s="53" t="s">
        <v>369</v>
      </c>
      <c r="C69" s="54" t="s">
        <v>362</v>
      </c>
      <c r="D69" s="54">
        <f>IFERROR(VLOOKUP(A69,'[1]Table 1'!$I:$K,3,FALSE),2)</f>
        <v>2</v>
      </c>
      <c r="E69" s="55">
        <v>3.15</v>
      </c>
      <c r="F69" s="65">
        <f t="shared" ref="F69:F132" si="10">D69*E69</f>
        <v>6.3</v>
      </c>
      <c r="G69" s="18">
        <v>0.1</v>
      </c>
      <c r="H69" s="56">
        <f t="shared" si="7"/>
        <v>0.63</v>
      </c>
      <c r="I69" s="66">
        <f t="shared" si="1"/>
        <v>6.93</v>
      </c>
      <c r="J69" s="37"/>
      <c r="K69" s="58" t="str">
        <f t="shared" si="6"/>
        <v>FALTA PREU</v>
      </c>
      <c r="L69" s="25">
        <v>0.1</v>
      </c>
      <c r="M69" s="59" t="str">
        <f t="shared" ref="M69:M132" si="11">IFERROR((K69*L69),"")</f>
        <v/>
      </c>
      <c r="N69" s="60" t="str">
        <f t="shared" ref="N69:N132" si="12">IFERROR((M69+K69),"")</f>
        <v/>
      </c>
      <c r="O69" s="1"/>
      <c r="P69" s="23"/>
    </row>
    <row r="70" spans="1:16" x14ac:dyDescent="0.3">
      <c r="A70" s="53" t="s">
        <v>216</v>
      </c>
      <c r="B70" s="53" t="s">
        <v>397</v>
      </c>
      <c r="C70" s="54" t="s">
        <v>362</v>
      </c>
      <c r="D70" s="54">
        <v>10</v>
      </c>
      <c r="E70" s="55">
        <v>7.16</v>
      </c>
      <c r="F70" s="65">
        <f t="shared" si="10"/>
        <v>71.599999999999994</v>
      </c>
      <c r="G70" s="18">
        <v>0.1</v>
      </c>
      <c r="H70" s="56">
        <f t="shared" si="7"/>
        <v>7.16</v>
      </c>
      <c r="I70" s="66">
        <f t="shared" si="1"/>
        <v>78.759999999999991</v>
      </c>
      <c r="J70" s="37"/>
      <c r="K70" s="58" t="str">
        <f t="shared" si="6"/>
        <v>FALTA PREU</v>
      </c>
      <c r="L70" s="25">
        <v>0.1</v>
      </c>
      <c r="M70" s="59" t="str">
        <f t="shared" si="11"/>
        <v/>
      </c>
      <c r="N70" s="60" t="str">
        <f t="shared" si="12"/>
        <v/>
      </c>
      <c r="O70" s="1"/>
      <c r="P70" s="23"/>
    </row>
    <row r="71" spans="1:16" x14ac:dyDescent="0.3">
      <c r="A71" s="53" t="s">
        <v>217</v>
      </c>
      <c r="B71" s="53" t="s">
        <v>385</v>
      </c>
      <c r="C71" s="54" t="s">
        <v>362</v>
      </c>
      <c r="D71" s="54">
        <f>IFERROR(VLOOKUP(A71,'[1]Table 1'!$I:$K,3,FALSE),2)</f>
        <v>2</v>
      </c>
      <c r="E71" s="55">
        <v>5.25</v>
      </c>
      <c r="F71" s="65">
        <f t="shared" si="10"/>
        <v>10.5</v>
      </c>
      <c r="G71" s="18">
        <v>0.1</v>
      </c>
      <c r="H71" s="56">
        <f t="shared" si="7"/>
        <v>1.05</v>
      </c>
      <c r="I71" s="66">
        <f t="shared" si="1"/>
        <v>11.55</v>
      </c>
      <c r="J71" s="37"/>
      <c r="K71" s="58" t="str">
        <f t="shared" si="6"/>
        <v>FALTA PREU</v>
      </c>
      <c r="L71" s="25">
        <v>0.1</v>
      </c>
      <c r="M71" s="59" t="str">
        <f t="shared" si="11"/>
        <v/>
      </c>
      <c r="N71" s="60" t="str">
        <f t="shared" si="12"/>
        <v/>
      </c>
      <c r="O71" s="1"/>
      <c r="P71" s="23"/>
    </row>
    <row r="72" spans="1:16" x14ac:dyDescent="0.3">
      <c r="A72" s="53" t="s">
        <v>218</v>
      </c>
      <c r="B72" s="53" t="s">
        <v>398</v>
      </c>
      <c r="C72" s="54" t="s">
        <v>362</v>
      </c>
      <c r="D72" s="54">
        <f>IFERROR(VLOOKUP(A72,'[1]Table 1'!$I:$K,3,FALSE),2)</f>
        <v>2</v>
      </c>
      <c r="E72" s="55">
        <v>6.23</v>
      </c>
      <c r="F72" s="65">
        <f t="shared" si="10"/>
        <v>12.46</v>
      </c>
      <c r="G72" s="18">
        <v>0.1</v>
      </c>
      <c r="H72" s="56">
        <f t="shared" si="7"/>
        <v>1.2460000000000002</v>
      </c>
      <c r="I72" s="66">
        <f t="shared" si="1"/>
        <v>13.706000000000001</v>
      </c>
      <c r="J72" s="37"/>
      <c r="K72" s="58" t="str">
        <f t="shared" si="6"/>
        <v>FALTA PREU</v>
      </c>
      <c r="L72" s="25">
        <v>0.1</v>
      </c>
      <c r="M72" s="59" t="str">
        <f t="shared" si="11"/>
        <v/>
      </c>
      <c r="N72" s="60" t="str">
        <f t="shared" si="12"/>
        <v/>
      </c>
      <c r="O72" s="1"/>
      <c r="P72" s="23"/>
    </row>
    <row r="73" spans="1:16" x14ac:dyDescent="0.3">
      <c r="A73" s="53" t="s">
        <v>219</v>
      </c>
      <c r="B73" s="53" t="s">
        <v>370</v>
      </c>
      <c r="C73" s="54" t="s">
        <v>362</v>
      </c>
      <c r="D73" s="54">
        <f>IFERROR(VLOOKUP(A73,'[1]Table 1'!$I:$K,3,FALSE),2)</f>
        <v>2</v>
      </c>
      <c r="E73" s="55">
        <v>8.2899999999999991</v>
      </c>
      <c r="F73" s="65">
        <f t="shared" si="10"/>
        <v>16.579999999999998</v>
      </c>
      <c r="G73" s="18">
        <v>0.1</v>
      </c>
      <c r="H73" s="56">
        <f t="shared" si="7"/>
        <v>1.6579999999999999</v>
      </c>
      <c r="I73" s="66">
        <f t="shared" si="1"/>
        <v>18.238</v>
      </c>
      <c r="J73" s="37"/>
      <c r="K73" s="58" t="str">
        <f t="shared" si="6"/>
        <v>FALTA PREU</v>
      </c>
      <c r="L73" s="25">
        <v>0.1</v>
      </c>
      <c r="M73" s="59" t="str">
        <f t="shared" si="11"/>
        <v/>
      </c>
      <c r="N73" s="60" t="str">
        <f t="shared" si="12"/>
        <v/>
      </c>
      <c r="O73" s="1"/>
      <c r="P73" s="23"/>
    </row>
    <row r="74" spans="1:16" x14ac:dyDescent="0.3">
      <c r="A74" s="53" t="s">
        <v>220</v>
      </c>
      <c r="B74" s="53" t="s">
        <v>371</v>
      </c>
      <c r="C74" s="54" t="s">
        <v>362</v>
      </c>
      <c r="D74" s="54">
        <f>IFERROR(VLOOKUP(A74,'[1]Table 1'!$I:$K,3,FALSE),2)</f>
        <v>2</v>
      </c>
      <c r="E74" s="55">
        <v>3.63</v>
      </c>
      <c r="F74" s="65">
        <f t="shared" si="10"/>
        <v>7.26</v>
      </c>
      <c r="G74" s="18">
        <v>0.1</v>
      </c>
      <c r="H74" s="56">
        <f t="shared" si="7"/>
        <v>0.72599999999999998</v>
      </c>
      <c r="I74" s="66">
        <f t="shared" si="1"/>
        <v>7.9859999999999998</v>
      </c>
      <c r="J74" s="37"/>
      <c r="K74" s="58" t="str">
        <f t="shared" si="6"/>
        <v>FALTA PREU</v>
      </c>
      <c r="L74" s="25">
        <v>0.1</v>
      </c>
      <c r="M74" s="59" t="str">
        <f t="shared" si="11"/>
        <v/>
      </c>
      <c r="N74" s="60" t="str">
        <f t="shared" si="12"/>
        <v/>
      </c>
      <c r="O74" s="1"/>
      <c r="P74" s="23"/>
    </row>
    <row r="75" spans="1:16" x14ac:dyDescent="0.3">
      <c r="A75" s="53" t="s">
        <v>221</v>
      </c>
      <c r="B75" s="53" t="s">
        <v>372</v>
      </c>
      <c r="C75" s="54" t="s">
        <v>362</v>
      </c>
      <c r="D75" s="54">
        <v>10</v>
      </c>
      <c r="E75" s="55">
        <v>3.39</v>
      </c>
      <c r="F75" s="65">
        <f t="shared" si="10"/>
        <v>33.9</v>
      </c>
      <c r="G75" s="18">
        <v>0.1</v>
      </c>
      <c r="H75" s="56">
        <f t="shared" si="7"/>
        <v>3.39</v>
      </c>
      <c r="I75" s="66">
        <f t="shared" si="1"/>
        <v>37.29</v>
      </c>
      <c r="J75" s="37"/>
      <c r="K75" s="58" t="str">
        <f t="shared" si="6"/>
        <v>FALTA PREU</v>
      </c>
      <c r="L75" s="25">
        <v>0.1</v>
      </c>
      <c r="M75" s="59" t="str">
        <f t="shared" si="11"/>
        <v/>
      </c>
      <c r="N75" s="60" t="str">
        <f t="shared" si="12"/>
        <v/>
      </c>
      <c r="O75" s="1"/>
      <c r="P75" s="23"/>
    </row>
    <row r="76" spans="1:16" x14ac:dyDescent="0.3">
      <c r="A76" s="53" t="s">
        <v>222</v>
      </c>
      <c r="B76" s="53" t="s">
        <v>399</v>
      </c>
      <c r="C76" s="54" t="s">
        <v>362</v>
      </c>
      <c r="D76" s="54">
        <v>10</v>
      </c>
      <c r="E76" s="55">
        <v>6.06</v>
      </c>
      <c r="F76" s="65">
        <f t="shared" si="10"/>
        <v>60.599999999999994</v>
      </c>
      <c r="G76" s="18">
        <v>0.1</v>
      </c>
      <c r="H76" s="56">
        <f t="shared" si="7"/>
        <v>6.06</v>
      </c>
      <c r="I76" s="66">
        <f t="shared" ref="I76:I137" si="13">H76+F76</f>
        <v>66.66</v>
      </c>
      <c r="J76" s="37"/>
      <c r="K76" s="58" t="str">
        <f t="shared" si="6"/>
        <v>FALTA PREU</v>
      </c>
      <c r="L76" s="25">
        <v>0.1</v>
      </c>
      <c r="M76" s="59" t="str">
        <f t="shared" si="11"/>
        <v/>
      </c>
      <c r="N76" s="60" t="str">
        <f t="shared" si="12"/>
        <v/>
      </c>
      <c r="O76" s="1"/>
      <c r="P76" s="23"/>
    </row>
    <row r="77" spans="1:16" x14ac:dyDescent="0.3">
      <c r="A77" s="53" t="s">
        <v>223</v>
      </c>
      <c r="B77" s="53" t="s">
        <v>373</v>
      </c>
      <c r="C77" s="54" t="s">
        <v>362</v>
      </c>
      <c r="D77" s="54">
        <f>IFERROR(VLOOKUP(A77,'[1]Table 1'!$I:$K,3,FALSE),2)</f>
        <v>2</v>
      </c>
      <c r="E77" s="55">
        <v>7.08</v>
      </c>
      <c r="F77" s="65">
        <f t="shared" si="10"/>
        <v>14.16</v>
      </c>
      <c r="G77" s="18">
        <v>0.1</v>
      </c>
      <c r="H77" s="56">
        <f t="shared" si="7"/>
        <v>1.4160000000000001</v>
      </c>
      <c r="I77" s="66">
        <f t="shared" si="13"/>
        <v>15.576000000000001</v>
      </c>
      <c r="J77" s="37"/>
      <c r="K77" s="58" t="str">
        <f t="shared" si="6"/>
        <v>FALTA PREU</v>
      </c>
      <c r="L77" s="25">
        <v>0.1</v>
      </c>
      <c r="M77" s="59" t="str">
        <f t="shared" si="11"/>
        <v/>
      </c>
      <c r="N77" s="60" t="str">
        <f t="shared" si="12"/>
        <v/>
      </c>
      <c r="O77" s="1"/>
      <c r="P77" s="23"/>
    </row>
    <row r="78" spans="1:16" x14ac:dyDescent="0.3">
      <c r="A78" s="53" t="s">
        <v>224</v>
      </c>
      <c r="B78" s="53" t="s">
        <v>374</v>
      </c>
      <c r="C78" s="54" t="s">
        <v>362</v>
      </c>
      <c r="D78" s="54">
        <f>IFERROR(VLOOKUP(A78,'[1]Table 1'!$I:$K,3,FALSE),2)</f>
        <v>2</v>
      </c>
      <c r="E78" s="55">
        <v>13.02</v>
      </c>
      <c r="F78" s="65">
        <f t="shared" si="10"/>
        <v>26.04</v>
      </c>
      <c r="G78" s="18">
        <v>0.1</v>
      </c>
      <c r="H78" s="56">
        <f t="shared" si="7"/>
        <v>2.6040000000000001</v>
      </c>
      <c r="I78" s="66">
        <f t="shared" si="13"/>
        <v>28.643999999999998</v>
      </c>
      <c r="J78" s="37"/>
      <c r="K78" s="58" t="str">
        <f t="shared" si="6"/>
        <v>FALTA PREU</v>
      </c>
      <c r="L78" s="25">
        <v>0.1</v>
      </c>
      <c r="M78" s="59" t="str">
        <f t="shared" si="11"/>
        <v/>
      </c>
      <c r="N78" s="60" t="str">
        <f t="shared" si="12"/>
        <v/>
      </c>
      <c r="O78" s="1"/>
      <c r="P78" s="23"/>
    </row>
    <row r="79" spans="1:16" x14ac:dyDescent="0.3">
      <c r="A79" s="53" t="s">
        <v>225</v>
      </c>
      <c r="B79" s="53" t="s">
        <v>384</v>
      </c>
      <c r="C79" s="54" t="s">
        <v>362</v>
      </c>
      <c r="D79" s="54">
        <f>IFERROR(VLOOKUP(A79,'[1]Table 1'!$I:$K,3,FALSE),2)</f>
        <v>2</v>
      </c>
      <c r="E79" s="55">
        <v>4.0999999999999996</v>
      </c>
      <c r="F79" s="65">
        <f t="shared" si="10"/>
        <v>8.1999999999999993</v>
      </c>
      <c r="G79" s="18">
        <v>0.1</v>
      </c>
      <c r="H79" s="56">
        <f t="shared" si="7"/>
        <v>0.82</v>
      </c>
      <c r="I79" s="66">
        <f t="shared" si="13"/>
        <v>9.02</v>
      </c>
      <c r="J79" s="37"/>
      <c r="K79" s="58" t="str">
        <f t="shared" si="6"/>
        <v>FALTA PREU</v>
      </c>
      <c r="L79" s="25">
        <v>0.1</v>
      </c>
      <c r="M79" s="59" t="str">
        <f t="shared" si="11"/>
        <v/>
      </c>
      <c r="N79" s="60" t="str">
        <f t="shared" si="12"/>
        <v/>
      </c>
      <c r="O79" s="1"/>
      <c r="P79" s="23"/>
    </row>
    <row r="80" spans="1:16" x14ac:dyDescent="0.3">
      <c r="A80" s="53" t="s">
        <v>226</v>
      </c>
      <c r="B80" s="53" t="s">
        <v>383</v>
      </c>
      <c r="C80" s="54" t="s">
        <v>362</v>
      </c>
      <c r="D80" s="54">
        <f>IFERROR(VLOOKUP(A80,'[1]Table 1'!$I:$K,3,FALSE),2)</f>
        <v>2</v>
      </c>
      <c r="E80" s="55">
        <v>5.08</v>
      </c>
      <c r="F80" s="65">
        <f t="shared" si="10"/>
        <v>10.16</v>
      </c>
      <c r="G80" s="18">
        <v>0.1</v>
      </c>
      <c r="H80" s="56">
        <f t="shared" si="7"/>
        <v>1.016</v>
      </c>
      <c r="I80" s="66">
        <f t="shared" si="13"/>
        <v>11.176</v>
      </c>
      <c r="J80" s="37"/>
      <c r="K80" s="58" t="str">
        <f t="shared" si="6"/>
        <v>FALTA PREU</v>
      </c>
      <c r="L80" s="25">
        <v>0.1</v>
      </c>
      <c r="M80" s="59" t="str">
        <f t="shared" si="11"/>
        <v/>
      </c>
      <c r="N80" s="60" t="str">
        <f t="shared" si="12"/>
        <v/>
      </c>
      <c r="O80" s="1"/>
      <c r="P80" s="23"/>
    </row>
    <row r="81" spans="1:16" x14ac:dyDescent="0.3">
      <c r="A81" s="53" t="s">
        <v>227</v>
      </c>
      <c r="B81" s="53" t="s">
        <v>375</v>
      </c>
      <c r="C81" s="54" t="s">
        <v>362</v>
      </c>
      <c r="D81" s="54">
        <f>IFERROR(VLOOKUP(A81,'[1]Table 1'!$I:$K,3,FALSE),2)</f>
        <v>2</v>
      </c>
      <c r="E81" s="55">
        <v>3.63</v>
      </c>
      <c r="F81" s="65">
        <f t="shared" si="10"/>
        <v>7.26</v>
      </c>
      <c r="G81" s="18">
        <v>0.1</v>
      </c>
      <c r="H81" s="56">
        <f t="shared" si="7"/>
        <v>0.72599999999999998</v>
      </c>
      <c r="I81" s="66">
        <f t="shared" si="13"/>
        <v>7.9859999999999998</v>
      </c>
      <c r="J81" s="37"/>
      <c r="K81" s="58" t="str">
        <f t="shared" si="6"/>
        <v>FALTA PREU</v>
      </c>
      <c r="L81" s="25">
        <v>0.1</v>
      </c>
      <c r="M81" s="59" t="str">
        <f t="shared" si="11"/>
        <v/>
      </c>
      <c r="N81" s="60" t="str">
        <f t="shared" si="12"/>
        <v/>
      </c>
      <c r="O81" s="1"/>
      <c r="P81" s="23"/>
    </row>
    <row r="82" spans="1:16" x14ac:dyDescent="0.3">
      <c r="A82" s="53" t="s">
        <v>228</v>
      </c>
      <c r="B82" s="53" t="s">
        <v>376</v>
      </c>
      <c r="C82" s="54" t="s">
        <v>362</v>
      </c>
      <c r="D82" s="54">
        <f>IFERROR(VLOOKUP(A82,'[1]Table 1'!$I:$K,3,FALSE),2)</f>
        <v>2</v>
      </c>
      <c r="E82" s="55">
        <v>6.14</v>
      </c>
      <c r="F82" s="65">
        <f t="shared" si="10"/>
        <v>12.28</v>
      </c>
      <c r="G82" s="18">
        <v>0.1</v>
      </c>
      <c r="H82" s="56">
        <f t="shared" si="7"/>
        <v>1.228</v>
      </c>
      <c r="I82" s="66">
        <f t="shared" si="13"/>
        <v>13.507999999999999</v>
      </c>
      <c r="J82" s="37"/>
      <c r="K82" s="58" t="str">
        <f t="shared" si="6"/>
        <v>FALTA PREU</v>
      </c>
      <c r="L82" s="25">
        <v>0.1</v>
      </c>
      <c r="M82" s="59" t="str">
        <f t="shared" si="11"/>
        <v/>
      </c>
      <c r="N82" s="60" t="str">
        <f t="shared" si="12"/>
        <v/>
      </c>
      <c r="O82" s="1"/>
      <c r="P82" s="23"/>
    </row>
    <row r="83" spans="1:16" x14ac:dyDescent="0.3">
      <c r="A83" s="53" t="s">
        <v>229</v>
      </c>
      <c r="B83" s="53" t="s">
        <v>377</v>
      </c>
      <c r="C83" s="54" t="s">
        <v>362</v>
      </c>
      <c r="D83" s="54">
        <f>IFERROR(VLOOKUP(A83,'[1]Table 1'!$I:$K,3,FALSE),2)</f>
        <v>2</v>
      </c>
      <c r="E83" s="55">
        <v>7.31</v>
      </c>
      <c r="F83" s="65">
        <f t="shared" si="10"/>
        <v>14.62</v>
      </c>
      <c r="G83" s="18">
        <v>0.1</v>
      </c>
      <c r="H83" s="56">
        <f t="shared" si="7"/>
        <v>1.462</v>
      </c>
      <c r="I83" s="66">
        <f t="shared" si="13"/>
        <v>16.082000000000001</v>
      </c>
      <c r="J83" s="37"/>
      <c r="K83" s="58" t="str">
        <f t="shared" si="6"/>
        <v>FALTA PREU</v>
      </c>
      <c r="L83" s="25">
        <v>0.1</v>
      </c>
      <c r="M83" s="59" t="str">
        <f t="shared" si="11"/>
        <v/>
      </c>
      <c r="N83" s="60" t="str">
        <f t="shared" si="12"/>
        <v/>
      </c>
      <c r="O83" s="1"/>
      <c r="P83" s="23"/>
    </row>
    <row r="84" spans="1:16" x14ac:dyDescent="0.3">
      <c r="A84" s="53" t="s">
        <v>230</v>
      </c>
      <c r="B84" s="53" t="s">
        <v>378</v>
      </c>
      <c r="C84" s="54" t="s">
        <v>362</v>
      </c>
      <c r="D84" s="54">
        <f>IFERROR(VLOOKUP(A84,'[1]Table 1'!$I:$K,3,FALSE),2)</f>
        <v>2</v>
      </c>
      <c r="E84" s="55">
        <v>12.48</v>
      </c>
      <c r="F84" s="65">
        <f t="shared" si="10"/>
        <v>24.96</v>
      </c>
      <c r="G84" s="18">
        <v>0.1</v>
      </c>
      <c r="H84" s="56">
        <f t="shared" si="7"/>
        <v>2.4960000000000004</v>
      </c>
      <c r="I84" s="66">
        <f t="shared" si="13"/>
        <v>27.456000000000003</v>
      </c>
      <c r="J84" s="37"/>
      <c r="K84" s="58" t="str">
        <f t="shared" ref="K84:K147" si="14">IF(J84&gt;E84,"PREU SUPERIOR AL DEMANAT",IF(J84=0,"FALTA PREU",IF(J84="","FALTA PREU",ROUND((J84*D84),2))))</f>
        <v>FALTA PREU</v>
      </c>
      <c r="L84" s="25">
        <v>0.1</v>
      </c>
      <c r="M84" s="59" t="str">
        <f t="shared" si="11"/>
        <v/>
      </c>
      <c r="N84" s="60" t="str">
        <f t="shared" si="12"/>
        <v/>
      </c>
      <c r="O84" s="1"/>
      <c r="P84" s="23"/>
    </row>
    <row r="85" spans="1:16" x14ac:dyDescent="0.3">
      <c r="A85" s="53" t="s">
        <v>231</v>
      </c>
      <c r="B85" s="53" t="s">
        <v>379</v>
      </c>
      <c r="C85" s="54" t="s">
        <v>362</v>
      </c>
      <c r="D85" s="54">
        <f>IFERROR(VLOOKUP(A85,'[1]Table 1'!$I:$K,3,FALSE),2)</f>
        <v>2</v>
      </c>
      <c r="E85" s="55">
        <v>6.66</v>
      </c>
      <c r="F85" s="65">
        <f t="shared" si="10"/>
        <v>13.32</v>
      </c>
      <c r="G85" s="18">
        <v>0.1</v>
      </c>
      <c r="H85" s="56">
        <f t="shared" si="7"/>
        <v>1.3320000000000001</v>
      </c>
      <c r="I85" s="66">
        <f t="shared" si="13"/>
        <v>14.652000000000001</v>
      </c>
      <c r="J85" s="37"/>
      <c r="K85" s="58" t="str">
        <f t="shared" si="14"/>
        <v>FALTA PREU</v>
      </c>
      <c r="L85" s="25">
        <v>0.1</v>
      </c>
      <c r="M85" s="59" t="str">
        <f t="shared" si="11"/>
        <v/>
      </c>
      <c r="N85" s="60" t="str">
        <f t="shared" si="12"/>
        <v/>
      </c>
      <c r="O85" s="1"/>
      <c r="P85" s="23"/>
    </row>
    <row r="86" spans="1:16" x14ac:dyDescent="0.3">
      <c r="A86" s="53" t="s">
        <v>232</v>
      </c>
      <c r="B86" s="53" t="s">
        <v>380</v>
      </c>
      <c r="C86" s="54" t="s">
        <v>362</v>
      </c>
      <c r="D86" s="54">
        <f>IFERROR(VLOOKUP(A86,'[1]Table 1'!$I:$K,3,FALSE),2)</f>
        <v>2</v>
      </c>
      <c r="E86" s="55">
        <v>8.15</v>
      </c>
      <c r="F86" s="65">
        <f t="shared" si="10"/>
        <v>16.3</v>
      </c>
      <c r="G86" s="18">
        <v>0.1</v>
      </c>
      <c r="H86" s="56">
        <f t="shared" si="7"/>
        <v>1.6300000000000001</v>
      </c>
      <c r="I86" s="66">
        <f t="shared" si="13"/>
        <v>17.93</v>
      </c>
      <c r="J86" s="37"/>
      <c r="K86" s="58" t="str">
        <f t="shared" si="14"/>
        <v>FALTA PREU</v>
      </c>
      <c r="L86" s="25">
        <v>0.1</v>
      </c>
      <c r="M86" s="59" t="str">
        <f t="shared" si="11"/>
        <v/>
      </c>
      <c r="N86" s="60" t="str">
        <f t="shared" si="12"/>
        <v/>
      </c>
      <c r="O86" s="1"/>
      <c r="P86" s="23"/>
    </row>
    <row r="87" spans="1:16" x14ac:dyDescent="0.3">
      <c r="A87" s="53" t="s">
        <v>233</v>
      </c>
      <c r="B87" s="53" t="s">
        <v>396</v>
      </c>
      <c r="C87" s="54" t="s">
        <v>362</v>
      </c>
      <c r="D87" s="54">
        <v>10</v>
      </c>
      <c r="E87" s="55">
        <v>7.04</v>
      </c>
      <c r="F87" s="65">
        <f t="shared" si="10"/>
        <v>70.400000000000006</v>
      </c>
      <c r="G87" s="18">
        <v>0.1</v>
      </c>
      <c r="H87" s="56">
        <f t="shared" si="7"/>
        <v>7.0400000000000009</v>
      </c>
      <c r="I87" s="66">
        <f t="shared" si="13"/>
        <v>77.440000000000012</v>
      </c>
      <c r="J87" s="37"/>
      <c r="K87" s="58" t="str">
        <f t="shared" si="14"/>
        <v>FALTA PREU</v>
      </c>
      <c r="L87" s="25">
        <v>0.1</v>
      </c>
      <c r="M87" s="59" t="str">
        <f t="shared" si="11"/>
        <v/>
      </c>
      <c r="N87" s="60" t="str">
        <f t="shared" si="12"/>
        <v/>
      </c>
      <c r="O87" s="1"/>
      <c r="P87" s="23"/>
    </row>
    <row r="88" spans="1:16" x14ac:dyDescent="0.3">
      <c r="A88" s="53" t="s">
        <v>234</v>
      </c>
      <c r="B88" s="53" t="s">
        <v>381</v>
      </c>
      <c r="C88" s="54" t="s">
        <v>362</v>
      </c>
      <c r="D88" s="54">
        <v>10</v>
      </c>
      <c r="E88" s="55">
        <v>5.81</v>
      </c>
      <c r="F88" s="65">
        <f t="shared" si="10"/>
        <v>58.099999999999994</v>
      </c>
      <c r="G88" s="18">
        <v>0.1</v>
      </c>
      <c r="H88" s="56">
        <f t="shared" si="7"/>
        <v>5.81</v>
      </c>
      <c r="I88" s="66">
        <f t="shared" si="13"/>
        <v>63.91</v>
      </c>
      <c r="J88" s="37"/>
      <c r="K88" s="58" t="str">
        <f t="shared" si="14"/>
        <v>FALTA PREU</v>
      </c>
      <c r="L88" s="25">
        <v>0.1</v>
      </c>
      <c r="M88" s="59" t="str">
        <f t="shared" si="11"/>
        <v/>
      </c>
      <c r="N88" s="60" t="str">
        <f t="shared" si="12"/>
        <v/>
      </c>
      <c r="O88" s="1"/>
      <c r="P88" s="23"/>
    </row>
    <row r="89" spans="1:16" x14ac:dyDescent="0.3">
      <c r="A89" s="53" t="s">
        <v>235</v>
      </c>
      <c r="B89" s="53" t="s">
        <v>37</v>
      </c>
      <c r="C89" s="54" t="s">
        <v>362</v>
      </c>
      <c r="D89" s="54">
        <v>10</v>
      </c>
      <c r="E89" s="55">
        <v>3.49</v>
      </c>
      <c r="F89" s="65">
        <f t="shared" si="10"/>
        <v>34.900000000000006</v>
      </c>
      <c r="G89" s="18">
        <v>0.1</v>
      </c>
      <c r="H89" s="56">
        <f t="shared" si="7"/>
        <v>3.4900000000000007</v>
      </c>
      <c r="I89" s="66">
        <f t="shared" si="13"/>
        <v>38.390000000000008</v>
      </c>
      <c r="J89" s="37"/>
      <c r="K89" s="58" t="str">
        <f t="shared" si="14"/>
        <v>FALTA PREU</v>
      </c>
      <c r="L89" s="25">
        <v>0.1</v>
      </c>
      <c r="M89" s="59" t="str">
        <f t="shared" si="11"/>
        <v/>
      </c>
      <c r="N89" s="60" t="str">
        <f t="shared" si="12"/>
        <v/>
      </c>
      <c r="O89" s="1"/>
      <c r="P89" s="23"/>
    </row>
    <row r="90" spans="1:16" x14ac:dyDescent="0.3">
      <c r="A90" s="53" t="s">
        <v>236</v>
      </c>
      <c r="B90" s="53" t="s">
        <v>382</v>
      </c>
      <c r="C90" s="54" t="s">
        <v>362</v>
      </c>
      <c r="D90" s="54">
        <v>10</v>
      </c>
      <c r="E90" s="55">
        <v>5.88</v>
      </c>
      <c r="F90" s="65">
        <f t="shared" si="10"/>
        <v>58.8</v>
      </c>
      <c r="G90" s="18">
        <v>0.1</v>
      </c>
      <c r="H90" s="56">
        <f t="shared" si="7"/>
        <v>5.88</v>
      </c>
      <c r="I90" s="66">
        <f t="shared" si="13"/>
        <v>64.679999999999993</v>
      </c>
      <c r="J90" s="37"/>
      <c r="K90" s="58" t="str">
        <f t="shared" si="14"/>
        <v>FALTA PREU</v>
      </c>
      <c r="L90" s="25">
        <v>0.1</v>
      </c>
      <c r="M90" s="59" t="str">
        <f t="shared" si="11"/>
        <v/>
      </c>
      <c r="N90" s="60" t="str">
        <f t="shared" si="12"/>
        <v/>
      </c>
      <c r="O90" s="1"/>
      <c r="P90" s="23"/>
    </row>
    <row r="91" spans="1:16" x14ac:dyDescent="0.3">
      <c r="A91" s="53" t="s">
        <v>237</v>
      </c>
      <c r="B91" s="67" t="s">
        <v>38</v>
      </c>
      <c r="C91" s="54" t="s">
        <v>362</v>
      </c>
      <c r="D91" s="54">
        <f>IFERROR(VLOOKUP(A91,'[1]Table 1'!$I:$K,3,FALSE),2)</f>
        <v>2</v>
      </c>
      <c r="E91" s="55">
        <v>10.85</v>
      </c>
      <c r="F91" s="65">
        <f t="shared" si="10"/>
        <v>21.7</v>
      </c>
      <c r="G91" s="68">
        <v>0.1</v>
      </c>
      <c r="H91" s="56">
        <f t="shared" si="7"/>
        <v>2.17</v>
      </c>
      <c r="I91" s="66">
        <f t="shared" si="13"/>
        <v>23.869999999999997</v>
      </c>
      <c r="J91" s="37"/>
      <c r="K91" s="58" t="str">
        <f t="shared" si="14"/>
        <v>FALTA PREU</v>
      </c>
      <c r="L91" s="25">
        <v>0.1</v>
      </c>
      <c r="M91" s="59" t="str">
        <f t="shared" si="11"/>
        <v/>
      </c>
      <c r="N91" s="60" t="str">
        <f t="shared" si="12"/>
        <v/>
      </c>
      <c r="O91" s="1"/>
      <c r="P91" s="23"/>
    </row>
    <row r="92" spans="1:16" x14ac:dyDescent="0.3">
      <c r="A92" s="53" t="s">
        <v>238</v>
      </c>
      <c r="B92" s="67" t="s">
        <v>39</v>
      </c>
      <c r="C92" s="54" t="s">
        <v>362</v>
      </c>
      <c r="D92" s="54">
        <v>10</v>
      </c>
      <c r="E92" s="55">
        <v>3.71</v>
      </c>
      <c r="F92" s="65">
        <f t="shared" si="10"/>
        <v>37.1</v>
      </c>
      <c r="G92" s="68">
        <v>0.1</v>
      </c>
      <c r="H92" s="56">
        <f t="shared" si="7"/>
        <v>3.7100000000000004</v>
      </c>
      <c r="I92" s="66">
        <f t="shared" si="13"/>
        <v>40.81</v>
      </c>
      <c r="J92" s="37"/>
      <c r="K92" s="58" t="str">
        <f t="shared" si="14"/>
        <v>FALTA PREU</v>
      </c>
      <c r="L92" s="25">
        <v>0.1</v>
      </c>
      <c r="M92" s="59" t="str">
        <f t="shared" si="11"/>
        <v/>
      </c>
      <c r="N92" s="60" t="str">
        <f t="shared" si="12"/>
        <v/>
      </c>
      <c r="O92" s="1"/>
      <c r="P92" s="23"/>
    </row>
    <row r="93" spans="1:16" x14ac:dyDescent="0.3">
      <c r="A93" s="53" t="s">
        <v>239</v>
      </c>
      <c r="B93" s="67" t="s">
        <v>40</v>
      </c>
      <c r="C93" s="54" t="s">
        <v>362</v>
      </c>
      <c r="D93" s="54">
        <v>10</v>
      </c>
      <c r="E93" s="55">
        <v>5.55</v>
      </c>
      <c r="F93" s="65">
        <f t="shared" si="10"/>
        <v>55.5</v>
      </c>
      <c r="G93" s="68">
        <v>0.1</v>
      </c>
      <c r="H93" s="56">
        <f t="shared" si="7"/>
        <v>5.5500000000000007</v>
      </c>
      <c r="I93" s="66">
        <f t="shared" si="13"/>
        <v>61.05</v>
      </c>
      <c r="J93" s="37"/>
      <c r="K93" s="58" t="str">
        <f t="shared" si="14"/>
        <v>FALTA PREU</v>
      </c>
      <c r="L93" s="25">
        <v>0.1</v>
      </c>
      <c r="M93" s="59" t="str">
        <f t="shared" si="11"/>
        <v/>
      </c>
      <c r="N93" s="60" t="str">
        <f t="shared" si="12"/>
        <v/>
      </c>
      <c r="O93" s="1"/>
      <c r="P93" s="23"/>
    </row>
    <row r="94" spans="1:16" x14ac:dyDescent="0.3">
      <c r="A94" s="53" t="s">
        <v>240</v>
      </c>
      <c r="B94" s="67" t="s">
        <v>41</v>
      </c>
      <c r="C94" s="54" t="s">
        <v>362</v>
      </c>
      <c r="D94" s="54">
        <f>IFERROR(VLOOKUP(A94,'[1]Table 1'!$I:$K,3,FALSE),2)</f>
        <v>2</v>
      </c>
      <c r="E94" s="55">
        <v>2.4300000000000002</v>
      </c>
      <c r="F94" s="65">
        <f t="shared" si="10"/>
        <v>4.8600000000000003</v>
      </c>
      <c r="G94" s="68">
        <v>0.1</v>
      </c>
      <c r="H94" s="56">
        <f t="shared" si="7"/>
        <v>0.48600000000000004</v>
      </c>
      <c r="I94" s="66">
        <f t="shared" si="13"/>
        <v>5.3460000000000001</v>
      </c>
      <c r="J94" s="37"/>
      <c r="K94" s="58" t="str">
        <f t="shared" si="14"/>
        <v>FALTA PREU</v>
      </c>
      <c r="L94" s="25">
        <v>0.1</v>
      </c>
      <c r="M94" s="59" t="str">
        <f t="shared" si="11"/>
        <v/>
      </c>
      <c r="N94" s="60" t="str">
        <f t="shared" si="12"/>
        <v/>
      </c>
      <c r="O94" s="1"/>
      <c r="P94" s="23"/>
    </row>
    <row r="95" spans="1:16" x14ac:dyDescent="0.3">
      <c r="A95" s="53" t="s">
        <v>241</v>
      </c>
      <c r="B95" s="67" t="s">
        <v>42</v>
      </c>
      <c r="C95" s="54" t="s">
        <v>362</v>
      </c>
      <c r="D95" s="54">
        <f>IFERROR(VLOOKUP(A95,'[1]Table 1'!$I:$K,3,FALSE),2)</f>
        <v>2</v>
      </c>
      <c r="E95" s="55">
        <v>4.93</v>
      </c>
      <c r="F95" s="65">
        <f t="shared" si="10"/>
        <v>9.86</v>
      </c>
      <c r="G95" s="68">
        <v>0.1</v>
      </c>
      <c r="H95" s="56">
        <f t="shared" si="7"/>
        <v>0.98599999999999999</v>
      </c>
      <c r="I95" s="66">
        <f t="shared" si="13"/>
        <v>10.846</v>
      </c>
      <c r="J95" s="37"/>
      <c r="K95" s="58" t="str">
        <f t="shared" si="14"/>
        <v>FALTA PREU</v>
      </c>
      <c r="L95" s="25">
        <v>0.1</v>
      </c>
      <c r="M95" s="59" t="str">
        <f t="shared" si="11"/>
        <v/>
      </c>
      <c r="N95" s="60" t="str">
        <f t="shared" si="12"/>
        <v/>
      </c>
      <c r="O95" s="1"/>
      <c r="P95" s="23"/>
    </row>
    <row r="96" spans="1:16" x14ac:dyDescent="0.3">
      <c r="A96" s="53" t="s">
        <v>242</v>
      </c>
      <c r="B96" s="67" t="s">
        <v>43</v>
      </c>
      <c r="C96" s="54" t="s">
        <v>362</v>
      </c>
      <c r="D96" s="54">
        <f>IFERROR(VLOOKUP(A96,'[1]Table 1'!$I:$K,3,FALSE),2)</f>
        <v>10</v>
      </c>
      <c r="E96" s="55">
        <v>2.29</v>
      </c>
      <c r="F96" s="65">
        <f t="shared" si="10"/>
        <v>22.9</v>
      </c>
      <c r="G96" s="68">
        <v>0.1</v>
      </c>
      <c r="H96" s="56">
        <f t="shared" si="7"/>
        <v>2.29</v>
      </c>
      <c r="I96" s="66">
        <f t="shared" si="13"/>
        <v>25.189999999999998</v>
      </c>
      <c r="J96" s="37"/>
      <c r="K96" s="58" t="str">
        <f t="shared" si="14"/>
        <v>FALTA PREU</v>
      </c>
      <c r="L96" s="25">
        <v>0.1</v>
      </c>
      <c r="M96" s="59" t="str">
        <f t="shared" si="11"/>
        <v/>
      </c>
      <c r="N96" s="60" t="str">
        <f t="shared" si="12"/>
        <v/>
      </c>
      <c r="O96" s="1"/>
      <c r="P96" s="23"/>
    </row>
    <row r="97" spans="1:16" x14ac:dyDescent="0.3">
      <c r="A97" s="53" t="s">
        <v>243</v>
      </c>
      <c r="B97" s="67" t="s">
        <v>44</v>
      </c>
      <c r="C97" s="54" t="s">
        <v>362</v>
      </c>
      <c r="D97" s="54">
        <f>IFERROR(VLOOKUP(A97,'[1]Table 1'!$I:$K,3,FALSE),2)</f>
        <v>2</v>
      </c>
      <c r="E97" s="55">
        <v>5.22</v>
      </c>
      <c r="F97" s="65">
        <f t="shared" si="10"/>
        <v>10.44</v>
      </c>
      <c r="G97" s="68">
        <v>0.1</v>
      </c>
      <c r="H97" s="56">
        <f t="shared" si="7"/>
        <v>1.044</v>
      </c>
      <c r="I97" s="66">
        <f t="shared" si="13"/>
        <v>11.484</v>
      </c>
      <c r="J97" s="37"/>
      <c r="K97" s="58" t="str">
        <f t="shared" si="14"/>
        <v>FALTA PREU</v>
      </c>
      <c r="L97" s="25">
        <v>0.1</v>
      </c>
      <c r="M97" s="59" t="str">
        <f t="shared" si="11"/>
        <v/>
      </c>
      <c r="N97" s="60" t="str">
        <f t="shared" si="12"/>
        <v/>
      </c>
      <c r="O97" s="1"/>
      <c r="P97" s="23"/>
    </row>
    <row r="98" spans="1:16" x14ac:dyDescent="0.3">
      <c r="A98" s="53" t="s">
        <v>244</v>
      </c>
      <c r="B98" s="67" t="s">
        <v>45</v>
      </c>
      <c r="C98" s="54" t="s">
        <v>362</v>
      </c>
      <c r="D98" s="54">
        <f>IFERROR(VLOOKUP(A98,'[1]Table 1'!$I:$K,3,FALSE),2)</f>
        <v>20</v>
      </c>
      <c r="E98" s="55">
        <v>5.15</v>
      </c>
      <c r="F98" s="65">
        <f t="shared" si="10"/>
        <v>103</v>
      </c>
      <c r="G98" s="68">
        <v>0.1</v>
      </c>
      <c r="H98" s="56">
        <f t="shared" si="7"/>
        <v>10.3</v>
      </c>
      <c r="I98" s="66">
        <f t="shared" si="13"/>
        <v>113.3</v>
      </c>
      <c r="J98" s="37"/>
      <c r="K98" s="58" t="str">
        <f t="shared" si="14"/>
        <v>FALTA PREU</v>
      </c>
      <c r="L98" s="25">
        <v>0.1</v>
      </c>
      <c r="M98" s="59" t="str">
        <f t="shared" si="11"/>
        <v/>
      </c>
      <c r="N98" s="60" t="str">
        <f t="shared" si="12"/>
        <v/>
      </c>
      <c r="O98" s="1"/>
      <c r="P98" s="23"/>
    </row>
    <row r="99" spans="1:16" x14ac:dyDescent="0.3">
      <c r="A99" s="53" t="s">
        <v>245</v>
      </c>
      <c r="B99" s="67" t="s">
        <v>46</v>
      </c>
      <c r="C99" s="54" t="s">
        <v>362</v>
      </c>
      <c r="D99" s="54">
        <v>10</v>
      </c>
      <c r="E99" s="55">
        <v>5.22</v>
      </c>
      <c r="F99" s="65">
        <f t="shared" si="10"/>
        <v>52.199999999999996</v>
      </c>
      <c r="G99" s="68">
        <v>0.1</v>
      </c>
      <c r="H99" s="56">
        <f t="shared" si="7"/>
        <v>5.22</v>
      </c>
      <c r="I99" s="66">
        <f t="shared" si="13"/>
        <v>57.419999999999995</v>
      </c>
      <c r="J99" s="37"/>
      <c r="K99" s="58" t="str">
        <f t="shared" si="14"/>
        <v>FALTA PREU</v>
      </c>
      <c r="L99" s="25">
        <v>0.1</v>
      </c>
      <c r="M99" s="59" t="str">
        <f t="shared" si="11"/>
        <v/>
      </c>
      <c r="N99" s="60" t="str">
        <f t="shared" si="12"/>
        <v/>
      </c>
      <c r="O99" s="1"/>
      <c r="P99" s="23"/>
    </row>
    <row r="100" spans="1:16" x14ac:dyDescent="0.3">
      <c r="A100" s="53" t="s">
        <v>246</v>
      </c>
      <c r="B100" s="67" t="s">
        <v>47</v>
      </c>
      <c r="C100" s="54" t="s">
        <v>362</v>
      </c>
      <c r="D100" s="54">
        <f>IFERROR(VLOOKUP(A100,'[1]Table 1'!$I:$K,3,FALSE),2)</f>
        <v>2</v>
      </c>
      <c r="E100" s="55">
        <v>7.54</v>
      </c>
      <c r="F100" s="65">
        <f t="shared" si="10"/>
        <v>15.08</v>
      </c>
      <c r="G100" s="68">
        <v>0.1</v>
      </c>
      <c r="H100" s="56">
        <f t="shared" si="7"/>
        <v>1.508</v>
      </c>
      <c r="I100" s="66">
        <f t="shared" si="13"/>
        <v>16.588000000000001</v>
      </c>
      <c r="J100" s="37"/>
      <c r="K100" s="58" t="str">
        <f t="shared" si="14"/>
        <v>FALTA PREU</v>
      </c>
      <c r="L100" s="25">
        <v>0.1</v>
      </c>
      <c r="M100" s="59" t="str">
        <f t="shared" si="11"/>
        <v/>
      </c>
      <c r="N100" s="60" t="str">
        <f t="shared" si="12"/>
        <v/>
      </c>
      <c r="O100" s="1"/>
      <c r="P100" s="23"/>
    </row>
    <row r="101" spans="1:16" x14ac:dyDescent="0.3">
      <c r="A101" s="53" t="s">
        <v>247</v>
      </c>
      <c r="B101" s="67" t="s">
        <v>48</v>
      </c>
      <c r="C101" s="54" t="s">
        <v>362</v>
      </c>
      <c r="D101" s="54">
        <v>10</v>
      </c>
      <c r="E101" s="55">
        <v>5.16</v>
      </c>
      <c r="F101" s="65">
        <f t="shared" si="10"/>
        <v>51.6</v>
      </c>
      <c r="G101" s="68">
        <v>0.1</v>
      </c>
      <c r="H101" s="56">
        <f t="shared" si="7"/>
        <v>5.16</v>
      </c>
      <c r="I101" s="66">
        <f t="shared" si="13"/>
        <v>56.760000000000005</v>
      </c>
      <c r="J101" s="37"/>
      <c r="K101" s="58" t="str">
        <f t="shared" si="14"/>
        <v>FALTA PREU</v>
      </c>
      <c r="L101" s="25">
        <v>0.1</v>
      </c>
      <c r="M101" s="59" t="str">
        <f t="shared" si="11"/>
        <v/>
      </c>
      <c r="N101" s="60" t="str">
        <f t="shared" si="12"/>
        <v/>
      </c>
      <c r="O101" s="1"/>
      <c r="P101" s="23"/>
    </row>
    <row r="102" spans="1:16" x14ac:dyDescent="0.3">
      <c r="A102" s="53" t="s">
        <v>248</v>
      </c>
      <c r="B102" s="67" t="s">
        <v>49</v>
      </c>
      <c r="C102" s="54" t="s">
        <v>362</v>
      </c>
      <c r="D102" s="54">
        <f>IFERROR(VLOOKUP(A102,'[1]Table 1'!$I:$K,3,FALSE),2)</f>
        <v>2</v>
      </c>
      <c r="E102" s="55">
        <v>5.24</v>
      </c>
      <c r="F102" s="65">
        <f t="shared" si="10"/>
        <v>10.48</v>
      </c>
      <c r="G102" s="68">
        <v>0.1</v>
      </c>
      <c r="H102" s="56">
        <f t="shared" si="7"/>
        <v>1.048</v>
      </c>
      <c r="I102" s="66">
        <f t="shared" si="13"/>
        <v>11.528</v>
      </c>
      <c r="J102" s="37"/>
      <c r="K102" s="58" t="str">
        <f t="shared" si="14"/>
        <v>FALTA PREU</v>
      </c>
      <c r="L102" s="25">
        <v>0.1</v>
      </c>
      <c r="M102" s="59" t="str">
        <f t="shared" si="11"/>
        <v/>
      </c>
      <c r="N102" s="60" t="str">
        <f t="shared" si="12"/>
        <v/>
      </c>
      <c r="O102" s="1"/>
      <c r="P102" s="23"/>
    </row>
    <row r="103" spans="1:16" x14ac:dyDescent="0.3">
      <c r="A103" s="53" t="s">
        <v>249</v>
      </c>
      <c r="B103" s="67" t="s">
        <v>50</v>
      </c>
      <c r="C103" s="54" t="s">
        <v>362</v>
      </c>
      <c r="D103" s="54">
        <f>IFERROR(VLOOKUP(A103,'[1]Table 1'!$I:$K,3,FALSE),2)</f>
        <v>2</v>
      </c>
      <c r="E103" s="55">
        <v>5.39</v>
      </c>
      <c r="F103" s="65">
        <f t="shared" si="10"/>
        <v>10.78</v>
      </c>
      <c r="G103" s="68">
        <v>0.1</v>
      </c>
      <c r="H103" s="56">
        <f t="shared" si="7"/>
        <v>1.0780000000000001</v>
      </c>
      <c r="I103" s="66">
        <f t="shared" si="13"/>
        <v>11.857999999999999</v>
      </c>
      <c r="J103" s="37"/>
      <c r="K103" s="58" t="str">
        <f t="shared" si="14"/>
        <v>FALTA PREU</v>
      </c>
      <c r="L103" s="25">
        <v>0.1</v>
      </c>
      <c r="M103" s="59" t="str">
        <f t="shared" si="11"/>
        <v/>
      </c>
      <c r="N103" s="60" t="str">
        <f t="shared" si="12"/>
        <v/>
      </c>
      <c r="O103" s="1"/>
      <c r="P103" s="23"/>
    </row>
    <row r="104" spans="1:16" x14ac:dyDescent="0.3">
      <c r="A104" s="53" t="s">
        <v>250</v>
      </c>
      <c r="B104" s="67" t="s">
        <v>51</v>
      </c>
      <c r="C104" s="54" t="s">
        <v>362</v>
      </c>
      <c r="D104" s="54">
        <f>IFERROR(VLOOKUP(A104,'[1]Table 1'!$I:$K,3,FALSE),2)</f>
        <v>2</v>
      </c>
      <c r="E104" s="55">
        <v>5.39</v>
      </c>
      <c r="F104" s="65">
        <f t="shared" si="10"/>
        <v>10.78</v>
      </c>
      <c r="G104" s="68">
        <v>0.1</v>
      </c>
      <c r="H104" s="56">
        <f t="shared" si="7"/>
        <v>1.0780000000000001</v>
      </c>
      <c r="I104" s="66">
        <f t="shared" si="13"/>
        <v>11.857999999999999</v>
      </c>
      <c r="J104" s="37"/>
      <c r="K104" s="58" t="str">
        <f t="shared" si="14"/>
        <v>FALTA PREU</v>
      </c>
      <c r="L104" s="25">
        <v>0.1</v>
      </c>
      <c r="M104" s="59" t="str">
        <f t="shared" si="11"/>
        <v/>
      </c>
      <c r="N104" s="60" t="str">
        <f t="shared" si="12"/>
        <v/>
      </c>
      <c r="O104" s="1"/>
      <c r="P104" s="23"/>
    </row>
    <row r="105" spans="1:16" x14ac:dyDescent="0.3">
      <c r="A105" s="53" t="s">
        <v>251</v>
      </c>
      <c r="B105" s="67" t="s">
        <v>52</v>
      </c>
      <c r="C105" s="54" t="s">
        <v>362</v>
      </c>
      <c r="D105" s="54">
        <f>IFERROR(VLOOKUP(A105,'[1]Table 1'!$I:$K,3,FALSE),2)</f>
        <v>2</v>
      </c>
      <c r="E105" s="55">
        <v>4.88</v>
      </c>
      <c r="F105" s="65">
        <f t="shared" si="10"/>
        <v>9.76</v>
      </c>
      <c r="G105" s="68">
        <v>0.1</v>
      </c>
      <c r="H105" s="56">
        <f t="shared" si="7"/>
        <v>0.97599999999999998</v>
      </c>
      <c r="I105" s="66">
        <f t="shared" si="13"/>
        <v>10.736000000000001</v>
      </c>
      <c r="J105" s="37"/>
      <c r="K105" s="58" t="str">
        <f t="shared" si="14"/>
        <v>FALTA PREU</v>
      </c>
      <c r="L105" s="25">
        <v>0.1</v>
      </c>
      <c r="M105" s="59" t="str">
        <f t="shared" si="11"/>
        <v/>
      </c>
      <c r="N105" s="60" t="str">
        <f t="shared" si="12"/>
        <v/>
      </c>
      <c r="O105" s="1"/>
      <c r="P105" s="23"/>
    </row>
    <row r="106" spans="1:16" x14ac:dyDescent="0.3">
      <c r="A106" s="53" t="s">
        <v>252</v>
      </c>
      <c r="B106" s="67" t="s">
        <v>253</v>
      </c>
      <c r="C106" s="54" t="s">
        <v>362</v>
      </c>
      <c r="D106" s="54">
        <f>IFERROR(VLOOKUP(A106,'[1]Table 1'!$I:$K,3,FALSE),2)</f>
        <v>2</v>
      </c>
      <c r="E106" s="55">
        <v>14.24</v>
      </c>
      <c r="F106" s="65">
        <f t="shared" si="10"/>
        <v>28.48</v>
      </c>
      <c r="G106" s="68">
        <v>0.1</v>
      </c>
      <c r="H106" s="56">
        <f t="shared" si="7"/>
        <v>2.8480000000000003</v>
      </c>
      <c r="I106" s="66">
        <f t="shared" si="13"/>
        <v>31.327999999999999</v>
      </c>
      <c r="J106" s="37"/>
      <c r="K106" s="58" t="str">
        <f t="shared" si="14"/>
        <v>FALTA PREU</v>
      </c>
      <c r="L106" s="25">
        <v>0.1</v>
      </c>
      <c r="M106" s="59" t="str">
        <f t="shared" si="11"/>
        <v/>
      </c>
      <c r="N106" s="60" t="str">
        <f t="shared" si="12"/>
        <v/>
      </c>
      <c r="O106" s="1"/>
      <c r="P106" s="23"/>
    </row>
    <row r="107" spans="1:16" x14ac:dyDescent="0.3">
      <c r="A107" s="53" t="s">
        <v>254</v>
      </c>
      <c r="B107" s="67" t="s">
        <v>53</v>
      </c>
      <c r="C107" s="54" t="s">
        <v>362</v>
      </c>
      <c r="D107" s="54">
        <f>IFERROR(VLOOKUP(A107,'[1]Table 1'!$I:$K,3,FALSE),2)</f>
        <v>2</v>
      </c>
      <c r="E107" s="55">
        <v>23.4</v>
      </c>
      <c r="F107" s="65">
        <f t="shared" si="10"/>
        <v>46.8</v>
      </c>
      <c r="G107" s="68">
        <v>0.1</v>
      </c>
      <c r="H107" s="56">
        <f t="shared" si="7"/>
        <v>4.68</v>
      </c>
      <c r="I107" s="66">
        <f t="shared" si="13"/>
        <v>51.48</v>
      </c>
      <c r="J107" s="37"/>
      <c r="K107" s="58" t="str">
        <f t="shared" si="14"/>
        <v>FALTA PREU</v>
      </c>
      <c r="L107" s="25">
        <v>0.1</v>
      </c>
      <c r="M107" s="59" t="str">
        <f t="shared" si="11"/>
        <v/>
      </c>
      <c r="N107" s="60" t="str">
        <f t="shared" si="12"/>
        <v/>
      </c>
      <c r="O107" s="1"/>
      <c r="P107" s="23"/>
    </row>
    <row r="108" spans="1:16" x14ac:dyDescent="0.3">
      <c r="A108" s="53" t="s">
        <v>255</v>
      </c>
      <c r="B108" s="67" t="s">
        <v>54</v>
      </c>
      <c r="C108" s="54" t="s">
        <v>362</v>
      </c>
      <c r="D108" s="54">
        <f>IFERROR(VLOOKUP(A108,'[1]Table 1'!$I:$K,3,FALSE),2)</f>
        <v>2</v>
      </c>
      <c r="E108" s="55">
        <v>1.52</v>
      </c>
      <c r="F108" s="65">
        <f t="shared" si="10"/>
        <v>3.04</v>
      </c>
      <c r="G108" s="68">
        <v>0.1</v>
      </c>
      <c r="H108" s="56">
        <f t="shared" si="7"/>
        <v>0.30400000000000005</v>
      </c>
      <c r="I108" s="66">
        <f t="shared" si="13"/>
        <v>3.3440000000000003</v>
      </c>
      <c r="J108" s="37"/>
      <c r="K108" s="58" t="str">
        <f t="shared" si="14"/>
        <v>FALTA PREU</v>
      </c>
      <c r="L108" s="25">
        <v>0.1</v>
      </c>
      <c r="M108" s="59" t="str">
        <f t="shared" si="11"/>
        <v/>
      </c>
      <c r="N108" s="60" t="str">
        <f t="shared" si="12"/>
        <v/>
      </c>
      <c r="O108" s="1"/>
      <c r="P108" s="23"/>
    </row>
    <row r="109" spans="1:16" x14ac:dyDescent="0.3">
      <c r="A109" s="53" t="s">
        <v>256</v>
      </c>
      <c r="B109" s="53" t="s">
        <v>55</v>
      </c>
      <c r="C109" s="54" t="s">
        <v>362</v>
      </c>
      <c r="D109" s="54">
        <f>IFERROR(VLOOKUP(A109,'[1]Table 1'!$I:$K,3,FALSE),2)</f>
        <v>2</v>
      </c>
      <c r="E109" s="55">
        <v>3.03</v>
      </c>
      <c r="F109" s="65">
        <f t="shared" si="10"/>
        <v>6.06</v>
      </c>
      <c r="G109" s="68">
        <v>0.1</v>
      </c>
      <c r="H109" s="56">
        <f t="shared" si="7"/>
        <v>0.60599999999999998</v>
      </c>
      <c r="I109" s="66">
        <f t="shared" si="13"/>
        <v>6.6659999999999995</v>
      </c>
      <c r="J109" s="37"/>
      <c r="K109" s="58" t="str">
        <f t="shared" si="14"/>
        <v>FALTA PREU</v>
      </c>
      <c r="L109" s="25">
        <v>0.1</v>
      </c>
      <c r="M109" s="59" t="str">
        <f t="shared" si="11"/>
        <v/>
      </c>
      <c r="N109" s="60" t="str">
        <f t="shared" si="12"/>
        <v/>
      </c>
      <c r="O109" s="1"/>
      <c r="P109" s="23"/>
    </row>
    <row r="110" spans="1:16" x14ac:dyDescent="0.3">
      <c r="A110" s="53" t="s">
        <v>257</v>
      </c>
      <c r="B110" s="53" t="s">
        <v>56</v>
      </c>
      <c r="C110" s="54" t="s">
        <v>362</v>
      </c>
      <c r="D110" s="54">
        <f>IFERROR(VLOOKUP(A110,'[1]Table 1'!$I:$K,3,FALSE),2)</f>
        <v>2</v>
      </c>
      <c r="E110" s="55">
        <v>2.87</v>
      </c>
      <c r="F110" s="65">
        <f t="shared" si="10"/>
        <v>5.74</v>
      </c>
      <c r="G110" s="68">
        <v>0.1</v>
      </c>
      <c r="H110" s="56">
        <f t="shared" si="7"/>
        <v>0.57400000000000007</v>
      </c>
      <c r="I110" s="66">
        <f t="shared" si="13"/>
        <v>6.3140000000000001</v>
      </c>
      <c r="J110" s="37"/>
      <c r="K110" s="58" t="str">
        <f t="shared" si="14"/>
        <v>FALTA PREU</v>
      </c>
      <c r="L110" s="25">
        <v>0.1</v>
      </c>
      <c r="M110" s="59" t="str">
        <f t="shared" si="11"/>
        <v/>
      </c>
      <c r="N110" s="60" t="str">
        <f t="shared" si="12"/>
        <v/>
      </c>
      <c r="O110" s="1"/>
      <c r="P110" s="23"/>
    </row>
    <row r="111" spans="1:16" x14ac:dyDescent="0.3">
      <c r="A111" s="53" t="s">
        <v>258</v>
      </c>
      <c r="B111" s="53" t="s">
        <v>57</v>
      </c>
      <c r="C111" s="54" t="s">
        <v>362</v>
      </c>
      <c r="D111" s="54">
        <f>IFERROR(VLOOKUP(A111,'[1]Table 1'!$I:$K,3,FALSE),2)</f>
        <v>5</v>
      </c>
      <c r="E111" s="55">
        <v>3.15</v>
      </c>
      <c r="F111" s="65">
        <f t="shared" si="10"/>
        <v>15.75</v>
      </c>
      <c r="G111" s="68">
        <v>0.1</v>
      </c>
      <c r="H111" s="56">
        <f t="shared" si="7"/>
        <v>1.5750000000000002</v>
      </c>
      <c r="I111" s="66">
        <f t="shared" si="13"/>
        <v>17.324999999999999</v>
      </c>
      <c r="J111" s="37"/>
      <c r="K111" s="58" t="str">
        <f t="shared" si="14"/>
        <v>FALTA PREU</v>
      </c>
      <c r="L111" s="25">
        <v>0.1</v>
      </c>
      <c r="M111" s="59" t="str">
        <f t="shared" si="11"/>
        <v/>
      </c>
      <c r="N111" s="60" t="str">
        <f t="shared" si="12"/>
        <v/>
      </c>
      <c r="O111" s="1"/>
      <c r="P111" s="23"/>
    </row>
    <row r="112" spans="1:16" x14ac:dyDescent="0.3">
      <c r="A112" s="53" t="s">
        <v>259</v>
      </c>
      <c r="B112" s="53" t="s">
        <v>58</v>
      </c>
      <c r="C112" s="54" t="s">
        <v>362</v>
      </c>
      <c r="D112" s="54">
        <v>50</v>
      </c>
      <c r="E112" s="55">
        <v>5.78</v>
      </c>
      <c r="F112" s="65">
        <f t="shared" si="10"/>
        <v>289</v>
      </c>
      <c r="G112" s="68">
        <v>0.1</v>
      </c>
      <c r="H112" s="56">
        <f t="shared" si="7"/>
        <v>28.900000000000002</v>
      </c>
      <c r="I112" s="66">
        <f t="shared" si="13"/>
        <v>317.89999999999998</v>
      </c>
      <c r="J112" s="37"/>
      <c r="K112" s="58" t="str">
        <f t="shared" si="14"/>
        <v>FALTA PREU</v>
      </c>
      <c r="L112" s="25">
        <v>0.1</v>
      </c>
      <c r="M112" s="59" t="str">
        <f t="shared" si="11"/>
        <v/>
      </c>
      <c r="N112" s="60" t="str">
        <f t="shared" si="12"/>
        <v/>
      </c>
      <c r="O112" s="1"/>
      <c r="P112" s="23"/>
    </row>
    <row r="113" spans="1:16" x14ac:dyDescent="0.3">
      <c r="A113" s="53" t="s">
        <v>260</v>
      </c>
      <c r="B113" s="53" t="s">
        <v>59</v>
      </c>
      <c r="C113" s="54" t="s">
        <v>362</v>
      </c>
      <c r="D113" s="54">
        <f>IFERROR(VLOOKUP(A113,'[1]Table 1'!$I:$K,3,FALSE),2)</f>
        <v>2</v>
      </c>
      <c r="E113" s="55">
        <v>2.92</v>
      </c>
      <c r="F113" s="65">
        <f t="shared" si="10"/>
        <v>5.84</v>
      </c>
      <c r="G113" s="68">
        <v>0.1</v>
      </c>
      <c r="H113" s="56">
        <f t="shared" si="7"/>
        <v>0.58399999999999996</v>
      </c>
      <c r="I113" s="66">
        <f t="shared" si="13"/>
        <v>6.4239999999999995</v>
      </c>
      <c r="J113" s="37"/>
      <c r="K113" s="58" t="str">
        <f t="shared" si="14"/>
        <v>FALTA PREU</v>
      </c>
      <c r="L113" s="25">
        <v>0.1</v>
      </c>
      <c r="M113" s="59" t="str">
        <f t="shared" si="11"/>
        <v/>
      </c>
      <c r="N113" s="60" t="str">
        <f t="shared" si="12"/>
        <v/>
      </c>
      <c r="O113" s="1"/>
      <c r="P113" s="23"/>
    </row>
    <row r="114" spans="1:16" x14ac:dyDescent="0.3">
      <c r="A114" s="53" t="s">
        <v>261</v>
      </c>
      <c r="B114" s="53" t="s">
        <v>60</v>
      </c>
      <c r="C114" s="54" t="s">
        <v>362</v>
      </c>
      <c r="D114" s="54">
        <f>IFERROR(VLOOKUP(A114,'[1]Table 1'!$I:$K,3,FALSE),2)</f>
        <v>2</v>
      </c>
      <c r="E114" s="55">
        <v>3.89</v>
      </c>
      <c r="F114" s="65">
        <f t="shared" si="10"/>
        <v>7.78</v>
      </c>
      <c r="G114" s="68">
        <v>0.1</v>
      </c>
      <c r="H114" s="56">
        <f t="shared" si="7"/>
        <v>0.77800000000000002</v>
      </c>
      <c r="I114" s="66">
        <f t="shared" si="13"/>
        <v>8.5579999999999998</v>
      </c>
      <c r="J114" s="37"/>
      <c r="K114" s="58" t="str">
        <f t="shared" si="14"/>
        <v>FALTA PREU</v>
      </c>
      <c r="L114" s="25">
        <v>0.1</v>
      </c>
      <c r="M114" s="59" t="str">
        <f t="shared" si="11"/>
        <v/>
      </c>
      <c r="N114" s="60" t="str">
        <f t="shared" si="12"/>
        <v/>
      </c>
      <c r="O114" s="1"/>
      <c r="P114" s="23"/>
    </row>
    <row r="115" spans="1:16" x14ac:dyDescent="0.3">
      <c r="A115" s="53" t="s">
        <v>262</v>
      </c>
      <c r="B115" s="53" t="s">
        <v>61</v>
      </c>
      <c r="C115" s="54" t="s">
        <v>362</v>
      </c>
      <c r="D115" s="54">
        <f>IFERROR(VLOOKUP(A115,'[1]Table 1'!$I:$K,3,FALSE),2)</f>
        <v>2</v>
      </c>
      <c r="E115" s="55">
        <v>15.86</v>
      </c>
      <c r="F115" s="65">
        <f t="shared" si="10"/>
        <v>31.72</v>
      </c>
      <c r="G115" s="68">
        <v>0.1</v>
      </c>
      <c r="H115" s="56">
        <f t="shared" si="7"/>
        <v>3.1720000000000002</v>
      </c>
      <c r="I115" s="66">
        <f t="shared" si="13"/>
        <v>34.891999999999996</v>
      </c>
      <c r="J115" s="37"/>
      <c r="K115" s="58" t="str">
        <f t="shared" si="14"/>
        <v>FALTA PREU</v>
      </c>
      <c r="L115" s="25">
        <v>0.1</v>
      </c>
      <c r="M115" s="59" t="str">
        <f t="shared" si="11"/>
        <v/>
      </c>
      <c r="N115" s="60" t="str">
        <f t="shared" si="12"/>
        <v/>
      </c>
      <c r="O115" s="1"/>
      <c r="P115" s="23"/>
    </row>
    <row r="116" spans="1:16" x14ac:dyDescent="0.3">
      <c r="A116" s="53" t="s">
        <v>263</v>
      </c>
      <c r="B116" s="53" t="s">
        <v>62</v>
      </c>
      <c r="C116" s="54" t="s">
        <v>362</v>
      </c>
      <c r="D116" s="54">
        <f>IFERROR(VLOOKUP(A116,'[1]Table 1'!$I:$K,3,FALSE),2)</f>
        <v>2</v>
      </c>
      <c r="E116" s="55">
        <v>5.71</v>
      </c>
      <c r="F116" s="65">
        <f t="shared" si="10"/>
        <v>11.42</v>
      </c>
      <c r="G116" s="68">
        <v>0.1</v>
      </c>
      <c r="H116" s="56">
        <f t="shared" si="7"/>
        <v>1.1420000000000001</v>
      </c>
      <c r="I116" s="66">
        <f t="shared" si="13"/>
        <v>12.561999999999999</v>
      </c>
      <c r="J116" s="37"/>
      <c r="K116" s="58" t="str">
        <f t="shared" si="14"/>
        <v>FALTA PREU</v>
      </c>
      <c r="L116" s="25">
        <v>0.1</v>
      </c>
      <c r="M116" s="59" t="str">
        <f t="shared" si="11"/>
        <v/>
      </c>
      <c r="N116" s="60" t="str">
        <f t="shared" si="12"/>
        <v/>
      </c>
      <c r="O116" s="1"/>
      <c r="P116" s="23"/>
    </row>
    <row r="117" spans="1:16" x14ac:dyDescent="0.3">
      <c r="A117" s="53" t="s">
        <v>264</v>
      </c>
      <c r="B117" s="53" t="s">
        <v>63</v>
      </c>
      <c r="C117" s="54" t="s">
        <v>362</v>
      </c>
      <c r="D117" s="54">
        <f>IFERROR(VLOOKUP(A117,'[1]Table 1'!$I:$K,3,FALSE),2)</f>
        <v>2</v>
      </c>
      <c r="E117" s="55">
        <v>2.97</v>
      </c>
      <c r="F117" s="65">
        <f t="shared" si="10"/>
        <v>5.94</v>
      </c>
      <c r="G117" s="68">
        <v>0.1</v>
      </c>
      <c r="H117" s="56">
        <f t="shared" si="7"/>
        <v>0.59400000000000008</v>
      </c>
      <c r="I117" s="66">
        <f t="shared" si="13"/>
        <v>6.5340000000000007</v>
      </c>
      <c r="J117" s="37"/>
      <c r="K117" s="58" t="str">
        <f t="shared" si="14"/>
        <v>FALTA PREU</v>
      </c>
      <c r="L117" s="25">
        <v>0.1</v>
      </c>
      <c r="M117" s="59" t="str">
        <f t="shared" si="11"/>
        <v/>
      </c>
      <c r="N117" s="60" t="str">
        <f t="shared" si="12"/>
        <v/>
      </c>
      <c r="O117" s="1"/>
      <c r="P117" s="23"/>
    </row>
    <row r="118" spans="1:16" x14ac:dyDescent="0.3">
      <c r="A118" s="53" t="s">
        <v>265</v>
      </c>
      <c r="B118" s="53" t="s">
        <v>64</v>
      </c>
      <c r="C118" s="54" t="s">
        <v>362</v>
      </c>
      <c r="D118" s="54">
        <f>IFERROR(VLOOKUP(A118,'[1]Table 1'!$I:$K,3,FALSE),2)</f>
        <v>2</v>
      </c>
      <c r="E118" s="55">
        <v>5.49</v>
      </c>
      <c r="F118" s="65">
        <f t="shared" si="10"/>
        <v>10.98</v>
      </c>
      <c r="G118" s="68">
        <v>0.1</v>
      </c>
      <c r="H118" s="56">
        <f t="shared" si="7"/>
        <v>1.0980000000000001</v>
      </c>
      <c r="I118" s="66">
        <f t="shared" si="13"/>
        <v>12.078000000000001</v>
      </c>
      <c r="J118" s="37"/>
      <c r="K118" s="58" t="str">
        <f t="shared" si="14"/>
        <v>FALTA PREU</v>
      </c>
      <c r="L118" s="25">
        <v>0.1</v>
      </c>
      <c r="M118" s="59" t="str">
        <f t="shared" si="11"/>
        <v/>
      </c>
      <c r="N118" s="60" t="str">
        <f t="shared" si="12"/>
        <v/>
      </c>
      <c r="O118" s="1"/>
      <c r="P118" s="23"/>
    </row>
    <row r="119" spans="1:16" x14ac:dyDescent="0.3">
      <c r="A119" s="53" t="s">
        <v>266</v>
      </c>
      <c r="B119" s="53" t="s">
        <v>65</v>
      </c>
      <c r="C119" s="54" t="s">
        <v>362</v>
      </c>
      <c r="D119" s="54">
        <v>25</v>
      </c>
      <c r="E119" s="55">
        <v>2.58</v>
      </c>
      <c r="F119" s="65">
        <f t="shared" si="10"/>
        <v>64.5</v>
      </c>
      <c r="G119" s="68">
        <v>0.1</v>
      </c>
      <c r="H119" s="56">
        <f t="shared" si="7"/>
        <v>6.45</v>
      </c>
      <c r="I119" s="66">
        <f t="shared" si="13"/>
        <v>70.95</v>
      </c>
      <c r="J119" s="37"/>
      <c r="K119" s="58" t="str">
        <f t="shared" si="14"/>
        <v>FALTA PREU</v>
      </c>
      <c r="L119" s="25">
        <v>0.1</v>
      </c>
      <c r="M119" s="59" t="str">
        <f t="shared" si="11"/>
        <v/>
      </c>
      <c r="N119" s="60" t="str">
        <f t="shared" si="12"/>
        <v/>
      </c>
      <c r="O119" s="1"/>
      <c r="P119" s="23"/>
    </row>
    <row r="120" spans="1:16" x14ac:dyDescent="0.3">
      <c r="A120" s="53" t="s">
        <v>267</v>
      </c>
      <c r="B120" s="53" t="s">
        <v>66</v>
      </c>
      <c r="C120" s="54" t="s">
        <v>362</v>
      </c>
      <c r="D120" s="54">
        <f>IFERROR(VLOOKUP(A120,'[1]Table 1'!$I:$K,3,FALSE),2)</f>
        <v>2</v>
      </c>
      <c r="E120" s="55">
        <v>2.46</v>
      </c>
      <c r="F120" s="65">
        <f t="shared" si="10"/>
        <v>4.92</v>
      </c>
      <c r="G120" s="68">
        <v>0.1</v>
      </c>
      <c r="H120" s="56">
        <f t="shared" si="7"/>
        <v>0.49199999999999999</v>
      </c>
      <c r="I120" s="66">
        <f t="shared" si="13"/>
        <v>5.4119999999999999</v>
      </c>
      <c r="J120" s="37"/>
      <c r="K120" s="58" t="str">
        <f t="shared" si="14"/>
        <v>FALTA PREU</v>
      </c>
      <c r="L120" s="25">
        <v>0.1</v>
      </c>
      <c r="M120" s="59" t="str">
        <f t="shared" si="11"/>
        <v/>
      </c>
      <c r="N120" s="60" t="str">
        <f t="shared" si="12"/>
        <v/>
      </c>
      <c r="O120" s="1"/>
      <c r="P120" s="23"/>
    </row>
    <row r="121" spans="1:16" x14ac:dyDescent="0.3">
      <c r="A121" s="53" t="s">
        <v>268</v>
      </c>
      <c r="B121" s="53" t="s">
        <v>67</v>
      </c>
      <c r="C121" s="54" t="s">
        <v>362</v>
      </c>
      <c r="D121" s="54">
        <f>IFERROR(VLOOKUP(A121,'[1]Table 1'!$I:$K,3,FALSE),2)</f>
        <v>2</v>
      </c>
      <c r="E121" s="55">
        <v>7.04</v>
      </c>
      <c r="F121" s="65">
        <f t="shared" si="10"/>
        <v>14.08</v>
      </c>
      <c r="G121" s="68">
        <v>0.1</v>
      </c>
      <c r="H121" s="56">
        <f t="shared" si="7"/>
        <v>1.4080000000000001</v>
      </c>
      <c r="I121" s="66">
        <f t="shared" si="13"/>
        <v>15.488</v>
      </c>
      <c r="J121" s="37"/>
      <c r="K121" s="58" t="str">
        <f t="shared" si="14"/>
        <v>FALTA PREU</v>
      </c>
      <c r="L121" s="25">
        <v>0.1</v>
      </c>
      <c r="M121" s="59" t="str">
        <f t="shared" si="11"/>
        <v/>
      </c>
      <c r="N121" s="60" t="str">
        <f t="shared" si="12"/>
        <v/>
      </c>
      <c r="O121" s="1"/>
      <c r="P121" s="23"/>
    </row>
    <row r="122" spans="1:16" x14ac:dyDescent="0.3">
      <c r="A122" s="53" t="s">
        <v>269</v>
      </c>
      <c r="B122" s="53" t="s">
        <v>68</v>
      </c>
      <c r="C122" s="54" t="s">
        <v>362</v>
      </c>
      <c r="D122" s="54">
        <v>50</v>
      </c>
      <c r="E122" s="55">
        <v>2.4900000000000002</v>
      </c>
      <c r="F122" s="65">
        <f t="shared" si="10"/>
        <v>124.50000000000001</v>
      </c>
      <c r="G122" s="68">
        <v>0.1</v>
      </c>
      <c r="H122" s="56">
        <f t="shared" si="7"/>
        <v>12.450000000000003</v>
      </c>
      <c r="I122" s="66">
        <f t="shared" si="13"/>
        <v>136.95000000000002</v>
      </c>
      <c r="J122" s="37"/>
      <c r="K122" s="58" t="str">
        <f t="shared" si="14"/>
        <v>FALTA PREU</v>
      </c>
      <c r="L122" s="25">
        <v>0.1</v>
      </c>
      <c r="M122" s="59" t="str">
        <f t="shared" si="11"/>
        <v/>
      </c>
      <c r="N122" s="60" t="str">
        <f t="shared" si="12"/>
        <v/>
      </c>
      <c r="O122" s="1"/>
      <c r="P122" s="23"/>
    </row>
    <row r="123" spans="1:16" x14ac:dyDescent="0.3">
      <c r="A123" s="53" t="s">
        <v>270</v>
      </c>
      <c r="B123" s="53" t="s">
        <v>69</v>
      </c>
      <c r="C123" s="54" t="s">
        <v>362</v>
      </c>
      <c r="D123" s="54">
        <v>50</v>
      </c>
      <c r="E123" s="55">
        <v>2.4900000000000002</v>
      </c>
      <c r="F123" s="65">
        <f t="shared" si="10"/>
        <v>124.50000000000001</v>
      </c>
      <c r="G123" s="68">
        <v>0.1</v>
      </c>
      <c r="H123" s="56">
        <f t="shared" si="7"/>
        <v>12.450000000000003</v>
      </c>
      <c r="I123" s="66">
        <f t="shared" si="13"/>
        <v>136.95000000000002</v>
      </c>
      <c r="J123" s="37"/>
      <c r="K123" s="58" t="str">
        <f t="shared" si="14"/>
        <v>FALTA PREU</v>
      </c>
      <c r="L123" s="25">
        <v>0.1</v>
      </c>
      <c r="M123" s="59" t="str">
        <f t="shared" si="11"/>
        <v/>
      </c>
      <c r="N123" s="60" t="str">
        <f t="shared" si="12"/>
        <v/>
      </c>
      <c r="O123" s="1"/>
      <c r="P123" s="23"/>
    </row>
    <row r="124" spans="1:16" x14ac:dyDescent="0.3">
      <c r="A124" s="53" t="s">
        <v>271</v>
      </c>
      <c r="B124" s="53" t="s">
        <v>70</v>
      </c>
      <c r="C124" s="54" t="s">
        <v>362</v>
      </c>
      <c r="D124" s="54">
        <f>IFERROR(VLOOKUP(A124,'[1]Table 1'!$I:$K,3,FALSE),2)</f>
        <v>2</v>
      </c>
      <c r="E124" s="55">
        <v>4.68</v>
      </c>
      <c r="F124" s="65">
        <f t="shared" si="10"/>
        <v>9.36</v>
      </c>
      <c r="G124" s="68">
        <v>0.1</v>
      </c>
      <c r="H124" s="56">
        <f t="shared" si="7"/>
        <v>0.93599999999999994</v>
      </c>
      <c r="I124" s="66">
        <f t="shared" si="13"/>
        <v>10.295999999999999</v>
      </c>
      <c r="J124" s="37"/>
      <c r="K124" s="58" t="str">
        <f t="shared" si="14"/>
        <v>FALTA PREU</v>
      </c>
      <c r="L124" s="25">
        <v>0.1</v>
      </c>
      <c r="M124" s="59" t="str">
        <f t="shared" si="11"/>
        <v/>
      </c>
      <c r="N124" s="60" t="str">
        <f t="shared" si="12"/>
        <v/>
      </c>
      <c r="O124" s="1"/>
      <c r="P124" s="23"/>
    </row>
    <row r="125" spans="1:16" x14ac:dyDescent="0.3">
      <c r="A125" s="53" t="s">
        <v>272</v>
      </c>
      <c r="B125" s="53" t="s">
        <v>71</v>
      </c>
      <c r="C125" s="54" t="s">
        <v>362</v>
      </c>
      <c r="D125" s="54">
        <f>IFERROR(VLOOKUP(A125,'[1]Table 1'!$I:$K,3,FALSE),2)</f>
        <v>2</v>
      </c>
      <c r="E125" s="55">
        <v>5.66</v>
      </c>
      <c r="F125" s="65">
        <f t="shared" si="10"/>
        <v>11.32</v>
      </c>
      <c r="G125" s="68">
        <v>0.1</v>
      </c>
      <c r="H125" s="56">
        <f t="shared" si="7"/>
        <v>1.1320000000000001</v>
      </c>
      <c r="I125" s="66">
        <f t="shared" si="13"/>
        <v>12.452</v>
      </c>
      <c r="J125" s="37"/>
      <c r="K125" s="58" t="str">
        <f t="shared" si="14"/>
        <v>FALTA PREU</v>
      </c>
      <c r="L125" s="25">
        <v>0.1</v>
      </c>
      <c r="M125" s="59" t="str">
        <f t="shared" si="11"/>
        <v/>
      </c>
      <c r="N125" s="60" t="str">
        <f t="shared" si="12"/>
        <v/>
      </c>
      <c r="O125" s="1"/>
      <c r="P125" s="23"/>
    </row>
    <row r="126" spans="1:16" x14ac:dyDescent="0.3">
      <c r="A126" s="53" t="s">
        <v>273</v>
      </c>
      <c r="B126" s="53" t="s">
        <v>72</v>
      </c>
      <c r="C126" s="54" t="s">
        <v>362</v>
      </c>
      <c r="D126" s="54">
        <f>IFERROR(VLOOKUP(A126,'[1]Table 1'!$I:$K,3,FALSE),2)</f>
        <v>2</v>
      </c>
      <c r="E126" s="55">
        <v>6.42</v>
      </c>
      <c r="F126" s="65">
        <f t="shared" si="10"/>
        <v>12.84</v>
      </c>
      <c r="G126" s="68">
        <v>0.1</v>
      </c>
      <c r="H126" s="56">
        <f t="shared" si="7"/>
        <v>1.284</v>
      </c>
      <c r="I126" s="66">
        <f t="shared" si="13"/>
        <v>14.124000000000001</v>
      </c>
      <c r="J126" s="37"/>
      <c r="K126" s="58" t="str">
        <f t="shared" si="14"/>
        <v>FALTA PREU</v>
      </c>
      <c r="L126" s="25">
        <v>0.1</v>
      </c>
      <c r="M126" s="59" t="str">
        <f t="shared" si="11"/>
        <v/>
      </c>
      <c r="N126" s="60" t="str">
        <f t="shared" si="12"/>
        <v/>
      </c>
      <c r="O126" s="1"/>
      <c r="P126" s="23"/>
    </row>
    <row r="127" spans="1:16" x14ac:dyDescent="0.3">
      <c r="A127" s="53" t="s">
        <v>274</v>
      </c>
      <c r="B127" s="53" t="s">
        <v>73</v>
      </c>
      <c r="C127" s="54" t="s">
        <v>362</v>
      </c>
      <c r="D127" s="54">
        <f>IFERROR(VLOOKUP(A127,'[1]Table 1'!$I:$K,3,FALSE),2)</f>
        <v>2</v>
      </c>
      <c r="E127" s="55">
        <v>8.01</v>
      </c>
      <c r="F127" s="65">
        <f t="shared" si="10"/>
        <v>16.02</v>
      </c>
      <c r="G127" s="68">
        <v>0.1</v>
      </c>
      <c r="H127" s="56">
        <f t="shared" si="7"/>
        <v>1.6020000000000001</v>
      </c>
      <c r="I127" s="66">
        <f t="shared" si="13"/>
        <v>17.622</v>
      </c>
      <c r="J127" s="37"/>
      <c r="K127" s="58" t="str">
        <f t="shared" si="14"/>
        <v>FALTA PREU</v>
      </c>
      <c r="L127" s="25">
        <v>0.1</v>
      </c>
      <c r="M127" s="59" t="str">
        <f t="shared" si="11"/>
        <v/>
      </c>
      <c r="N127" s="60" t="str">
        <f t="shared" si="12"/>
        <v/>
      </c>
      <c r="O127" s="1"/>
      <c r="P127" s="23"/>
    </row>
    <row r="128" spans="1:16" x14ac:dyDescent="0.3">
      <c r="A128" s="53" t="s">
        <v>301</v>
      </c>
      <c r="B128" s="53" t="s">
        <v>98</v>
      </c>
      <c r="C128" s="54" t="s">
        <v>362</v>
      </c>
      <c r="D128" s="54">
        <f>IFERROR(VLOOKUP(A128,'[1]Table 1'!$I:$K,3,FALSE),2)</f>
        <v>2</v>
      </c>
      <c r="E128" s="55">
        <v>7.75</v>
      </c>
      <c r="F128" s="65">
        <f t="shared" si="10"/>
        <v>15.5</v>
      </c>
      <c r="G128" s="68">
        <v>0.1</v>
      </c>
      <c r="H128" s="56">
        <f t="shared" si="7"/>
        <v>1.55</v>
      </c>
      <c r="I128" s="66">
        <f t="shared" si="13"/>
        <v>17.05</v>
      </c>
      <c r="J128" s="37"/>
      <c r="K128" s="58" t="str">
        <f t="shared" si="14"/>
        <v>FALTA PREU</v>
      </c>
      <c r="L128" s="25">
        <v>0.1</v>
      </c>
      <c r="M128" s="59" t="str">
        <f t="shared" si="11"/>
        <v/>
      </c>
      <c r="N128" s="60" t="str">
        <f t="shared" si="12"/>
        <v/>
      </c>
      <c r="O128" s="1"/>
      <c r="P128" s="23"/>
    </row>
    <row r="129" spans="1:16" x14ac:dyDescent="0.3">
      <c r="A129" s="53" t="s">
        <v>275</v>
      </c>
      <c r="B129" s="53" t="s">
        <v>74</v>
      </c>
      <c r="C129" s="54" t="s">
        <v>362</v>
      </c>
      <c r="D129" s="54">
        <f>IFERROR(VLOOKUP(A129,'[1]Table 1'!$I:$K,3,FALSE),2)</f>
        <v>2</v>
      </c>
      <c r="E129" s="55">
        <v>3.55</v>
      </c>
      <c r="F129" s="65">
        <f t="shared" si="10"/>
        <v>7.1</v>
      </c>
      <c r="G129" s="68">
        <v>0.1</v>
      </c>
      <c r="H129" s="56">
        <f t="shared" si="7"/>
        <v>0.71</v>
      </c>
      <c r="I129" s="66">
        <f t="shared" si="13"/>
        <v>7.81</v>
      </c>
      <c r="J129" s="37"/>
      <c r="K129" s="58" t="str">
        <f t="shared" si="14"/>
        <v>FALTA PREU</v>
      </c>
      <c r="L129" s="25">
        <v>0.1</v>
      </c>
      <c r="M129" s="59" t="str">
        <f t="shared" si="11"/>
        <v/>
      </c>
      <c r="N129" s="60" t="str">
        <f t="shared" si="12"/>
        <v/>
      </c>
      <c r="O129" s="1"/>
      <c r="P129" s="23"/>
    </row>
    <row r="130" spans="1:16" x14ac:dyDescent="0.3">
      <c r="A130" s="53" t="s">
        <v>302</v>
      </c>
      <c r="B130" s="53" t="s">
        <v>303</v>
      </c>
      <c r="C130" s="54" t="s">
        <v>362</v>
      </c>
      <c r="D130" s="54">
        <f>IFERROR(VLOOKUP(A130,'[1]Table 1'!$I:$K,3,FALSE),2)</f>
        <v>2</v>
      </c>
      <c r="E130" s="55">
        <v>5.75</v>
      </c>
      <c r="F130" s="65">
        <f t="shared" si="10"/>
        <v>11.5</v>
      </c>
      <c r="G130" s="68">
        <v>0.1</v>
      </c>
      <c r="H130" s="56">
        <f t="shared" ref="H130:H190" si="15">F130*G130</f>
        <v>1.1500000000000001</v>
      </c>
      <c r="I130" s="66">
        <f t="shared" si="13"/>
        <v>12.65</v>
      </c>
      <c r="J130" s="37"/>
      <c r="K130" s="58" t="str">
        <f t="shared" si="14"/>
        <v>FALTA PREU</v>
      </c>
      <c r="L130" s="25">
        <v>0.1</v>
      </c>
      <c r="M130" s="59" t="str">
        <f t="shared" si="11"/>
        <v/>
      </c>
      <c r="N130" s="60" t="str">
        <f t="shared" si="12"/>
        <v/>
      </c>
      <c r="O130" s="1"/>
      <c r="P130" s="23"/>
    </row>
    <row r="131" spans="1:16" x14ac:dyDescent="0.3">
      <c r="A131" s="53" t="s">
        <v>276</v>
      </c>
      <c r="B131" s="53" t="s">
        <v>75</v>
      </c>
      <c r="C131" s="54" t="s">
        <v>362</v>
      </c>
      <c r="D131" s="54">
        <v>10</v>
      </c>
      <c r="E131" s="55">
        <v>6.67</v>
      </c>
      <c r="F131" s="65">
        <f t="shared" si="10"/>
        <v>66.7</v>
      </c>
      <c r="G131" s="68">
        <v>0.1</v>
      </c>
      <c r="H131" s="56">
        <f t="shared" si="15"/>
        <v>6.6700000000000008</v>
      </c>
      <c r="I131" s="66">
        <f t="shared" si="13"/>
        <v>73.37</v>
      </c>
      <c r="J131" s="37"/>
      <c r="K131" s="58" t="str">
        <f t="shared" si="14"/>
        <v>FALTA PREU</v>
      </c>
      <c r="L131" s="25">
        <v>0.1</v>
      </c>
      <c r="M131" s="59" t="str">
        <f t="shared" si="11"/>
        <v/>
      </c>
      <c r="N131" s="60" t="str">
        <f t="shared" si="12"/>
        <v/>
      </c>
      <c r="O131" s="1"/>
      <c r="P131" s="23"/>
    </row>
    <row r="132" spans="1:16" x14ac:dyDescent="0.3">
      <c r="A132" s="53" t="s">
        <v>277</v>
      </c>
      <c r="B132" s="53" t="s">
        <v>76</v>
      </c>
      <c r="C132" s="54" t="s">
        <v>362</v>
      </c>
      <c r="D132" s="54">
        <f>IFERROR(VLOOKUP(A132,'[1]Table 1'!$I:$K,3,FALSE),2)</f>
        <v>15</v>
      </c>
      <c r="E132" s="55">
        <v>5.49</v>
      </c>
      <c r="F132" s="65">
        <f t="shared" si="10"/>
        <v>82.350000000000009</v>
      </c>
      <c r="G132" s="68">
        <v>0.1</v>
      </c>
      <c r="H132" s="56">
        <f t="shared" si="15"/>
        <v>8.2350000000000012</v>
      </c>
      <c r="I132" s="66">
        <f t="shared" si="13"/>
        <v>90.585000000000008</v>
      </c>
      <c r="J132" s="37"/>
      <c r="K132" s="58" t="str">
        <f t="shared" si="14"/>
        <v>FALTA PREU</v>
      </c>
      <c r="L132" s="25">
        <v>0.1</v>
      </c>
      <c r="M132" s="59" t="str">
        <f t="shared" si="11"/>
        <v/>
      </c>
      <c r="N132" s="60" t="str">
        <f t="shared" si="12"/>
        <v/>
      </c>
      <c r="O132" s="1"/>
      <c r="P132" s="23"/>
    </row>
    <row r="133" spans="1:16" x14ac:dyDescent="0.3">
      <c r="A133" s="53" t="s">
        <v>278</v>
      </c>
      <c r="B133" s="53" t="s">
        <v>77</v>
      </c>
      <c r="C133" s="54" t="s">
        <v>362</v>
      </c>
      <c r="D133" s="54">
        <f>IFERROR(VLOOKUP(A133,'[1]Table 1'!$I:$K,3,FALSE),2)</f>
        <v>2</v>
      </c>
      <c r="E133" s="55">
        <v>4.9800000000000004</v>
      </c>
      <c r="F133" s="65">
        <f t="shared" ref="F133:F196" si="16">D133*E133</f>
        <v>9.9600000000000009</v>
      </c>
      <c r="G133" s="68">
        <v>0.1</v>
      </c>
      <c r="H133" s="56">
        <f t="shared" si="15"/>
        <v>0.99600000000000011</v>
      </c>
      <c r="I133" s="66">
        <f t="shared" si="13"/>
        <v>10.956000000000001</v>
      </c>
      <c r="J133" s="37"/>
      <c r="K133" s="58" t="str">
        <f t="shared" si="14"/>
        <v>FALTA PREU</v>
      </c>
      <c r="L133" s="25">
        <v>0.1</v>
      </c>
      <c r="M133" s="59" t="str">
        <f t="shared" ref="M133:M196" si="17">IFERROR((K133*L133),"")</f>
        <v/>
      </c>
      <c r="N133" s="60" t="str">
        <f t="shared" ref="N133:N196" si="18">IFERROR((M133+K133),"")</f>
        <v/>
      </c>
      <c r="O133" s="1"/>
      <c r="P133" s="23"/>
    </row>
    <row r="134" spans="1:16" x14ac:dyDescent="0.3">
      <c r="A134" s="53" t="s">
        <v>279</v>
      </c>
      <c r="B134" s="53" t="s">
        <v>78</v>
      </c>
      <c r="C134" s="54" t="s">
        <v>362</v>
      </c>
      <c r="D134" s="54">
        <f>IFERROR(VLOOKUP(A134,'[1]Table 1'!$I:$K,3,FALSE),2)</f>
        <v>2</v>
      </c>
      <c r="E134" s="55">
        <v>5.49</v>
      </c>
      <c r="F134" s="65">
        <f t="shared" si="16"/>
        <v>10.98</v>
      </c>
      <c r="G134" s="68">
        <v>0.1</v>
      </c>
      <c r="H134" s="56">
        <f t="shared" si="15"/>
        <v>1.0980000000000001</v>
      </c>
      <c r="I134" s="66">
        <f t="shared" si="13"/>
        <v>12.078000000000001</v>
      </c>
      <c r="J134" s="37"/>
      <c r="K134" s="58" t="str">
        <f t="shared" si="14"/>
        <v>FALTA PREU</v>
      </c>
      <c r="L134" s="25">
        <v>0.1</v>
      </c>
      <c r="M134" s="59" t="str">
        <f t="shared" si="17"/>
        <v/>
      </c>
      <c r="N134" s="60" t="str">
        <f t="shared" si="18"/>
        <v/>
      </c>
      <c r="O134" s="1"/>
      <c r="P134" s="23"/>
    </row>
    <row r="135" spans="1:16" x14ac:dyDescent="0.3">
      <c r="A135" s="53" t="s">
        <v>280</v>
      </c>
      <c r="B135" s="53" t="s">
        <v>79</v>
      </c>
      <c r="C135" s="54" t="s">
        <v>362</v>
      </c>
      <c r="D135" s="54">
        <f>IFERROR(VLOOKUP(A135,'[1]Table 1'!$I:$K,3,FALSE),2)</f>
        <v>2</v>
      </c>
      <c r="E135" s="55">
        <v>13.43</v>
      </c>
      <c r="F135" s="65">
        <f t="shared" si="16"/>
        <v>26.86</v>
      </c>
      <c r="G135" s="68">
        <v>0.1</v>
      </c>
      <c r="H135" s="56">
        <f t="shared" si="15"/>
        <v>2.6859999999999999</v>
      </c>
      <c r="I135" s="66">
        <f t="shared" si="13"/>
        <v>29.545999999999999</v>
      </c>
      <c r="J135" s="37"/>
      <c r="K135" s="58" t="str">
        <f t="shared" si="14"/>
        <v>FALTA PREU</v>
      </c>
      <c r="L135" s="25">
        <v>0.1</v>
      </c>
      <c r="M135" s="59" t="str">
        <f t="shared" si="17"/>
        <v/>
      </c>
      <c r="N135" s="60" t="str">
        <f t="shared" si="18"/>
        <v/>
      </c>
      <c r="O135" s="1"/>
      <c r="P135" s="23"/>
    </row>
    <row r="136" spans="1:16" x14ac:dyDescent="0.3">
      <c r="A136" s="53" t="s">
        <v>281</v>
      </c>
      <c r="B136" s="53" t="s">
        <v>282</v>
      </c>
      <c r="C136" s="54" t="s">
        <v>362</v>
      </c>
      <c r="D136" s="54">
        <f>IFERROR(VLOOKUP(A136,'[1]Table 1'!$I:$K,3,FALSE),2)</f>
        <v>2</v>
      </c>
      <c r="E136" s="55">
        <v>6.79</v>
      </c>
      <c r="F136" s="65">
        <f t="shared" si="16"/>
        <v>13.58</v>
      </c>
      <c r="G136" s="68">
        <v>0.1</v>
      </c>
      <c r="H136" s="56">
        <f t="shared" si="15"/>
        <v>1.3580000000000001</v>
      </c>
      <c r="I136" s="66">
        <f t="shared" si="13"/>
        <v>14.938000000000001</v>
      </c>
      <c r="J136" s="37"/>
      <c r="K136" s="58" t="str">
        <f t="shared" si="14"/>
        <v>FALTA PREU</v>
      </c>
      <c r="L136" s="25">
        <v>0.1</v>
      </c>
      <c r="M136" s="59" t="str">
        <f t="shared" si="17"/>
        <v/>
      </c>
      <c r="N136" s="60" t="str">
        <f t="shared" si="18"/>
        <v/>
      </c>
      <c r="O136" s="1"/>
      <c r="P136" s="23"/>
    </row>
    <row r="137" spans="1:16" x14ac:dyDescent="0.3">
      <c r="A137" s="53" t="s">
        <v>283</v>
      </c>
      <c r="B137" s="53" t="s">
        <v>80</v>
      </c>
      <c r="C137" s="54" t="s">
        <v>362</v>
      </c>
      <c r="D137" s="54">
        <f>IFERROR(VLOOKUP(A137,'[1]Table 1'!$I:$K,3,FALSE),2)</f>
        <v>2</v>
      </c>
      <c r="E137" s="55">
        <v>5.92</v>
      </c>
      <c r="F137" s="65">
        <f t="shared" si="16"/>
        <v>11.84</v>
      </c>
      <c r="G137" s="68">
        <v>0.1</v>
      </c>
      <c r="H137" s="56">
        <f t="shared" si="15"/>
        <v>1.1839999999999999</v>
      </c>
      <c r="I137" s="66">
        <f t="shared" si="13"/>
        <v>13.023999999999999</v>
      </c>
      <c r="J137" s="37"/>
      <c r="K137" s="58" t="str">
        <f t="shared" si="14"/>
        <v>FALTA PREU</v>
      </c>
      <c r="L137" s="25">
        <v>0.1</v>
      </c>
      <c r="M137" s="59" t="str">
        <f t="shared" si="17"/>
        <v/>
      </c>
      <c r="N137" s="60" t="str">
        <f t="shared" si="18"/>
        <v/>
      </c>
      <c r="O137" s="1"/>
      <c r="P137" s="23"/>
    </row>
    <row r="138" spans="1:16" x14ac:dyDescent="0.3">
      <c r="A138" s="53" t="s">
        <v>284</v>
      </c>
      <c r="B138" s="53" t="s">
        <v>81</v>
      </c>
      <c r="C138" s="54" t="s">
        <v>362</v>
      </c>
      <c r="D138" s="54">
        <f>IFERROR(VLOOKUP(A138,'[1]Table 1'!$I:$K,3,FALSE),2)</f>
        <v>100</v>
      </c>
      <c r="E138" s="55">
        <v>1.89</v>
      </c>
      <c r="F138" s="65">
        <f t="shared" si="16"/>
        <v>189</v>
      </c>
      <c r="G138" s="68">
        <v>0.1</v>
      </c>
      <c r="H138" s="56">
        <f t="shared" si="15"/>
        <v>18.900000000000002</v>
      </c>
      <c r="I138" s="66">
        <f t="shared" ref="I138:I198" si="19">H138+F138</f>
        <v>207.9</v>
      </c>
      <c r="J138" s="37"/>
      <c r="K138" s="58" t="str">
        <f t="shared" si="14"/>
        <v>FALTA PREU</v>
      </c>
      <c r="L138" s="25">
        <v>0.1</v>
      </c>
      <c r="M138" s="59" t="str">
        <f t="shared" si="17"/>
        <v/>
      </c>
      <c r="N138" s="60" t="str">
        <f t="shared" si="18"/>
        <v/>
      </c>
      <c r="O138" s="1"/>
      <c r="P138" s="23"/>
    </row>
    <row r="139" spans="1:16" x14ac:dyDescent="0.3">
      <c r="A139" s="53" t="s">
        <v>285</v>
      </c>
      <c r="B139" s="53" t="s">
        <v>82</v>
      </c>
      <c r="C139" s="54" t="s">
        <v>362</v>
      </c>
      <c r="D139" s="54">
        <f>IFERROR(VLOOKUP(A139,'[1]Table 1'!$I:$K,3,FALSE),2)</f>
        <v>2</v>
      </c>
      <c r="E139" s="55">
        <v>5.57</v>
      </c>
      <c r="F139" s="65">
        <f t="shared" si="16"/>
        <v>11.14</v>
      </c>
      <c r="G139" s="68">
        <v>0.1</v>
      </c>
      <c r="H139" s="56">
        <f t="shared" si="15"/>
        <v>1.1140000000000001</v>
      </c>
      <c r="I139" s="66">
        <f t="shared" si="19"/>
        <v>12.254000000000001</v>
      </c>
      <c r="J139" s="37"/>
      <c r="K139" s="58" t="str">
        <f t="shared" si="14"/>
        <v>FALTA PREU</v>
      </c>
      <c r="L139" s="25">
        <v>0.1</v>
      </c>
      <c r="M139" s="59" t="str">
        <f t="shared" si="17"/>
        <v/>
      </c>
      <c r="N139" s="60" t="str">
        <f t="shared" si="18"/>
        <v/>
      </c>
      <c r="O139" s="1"/>
      <c r="P139" s="23"/>
    </row>
    <row r="140" spans="1:16" x14ac:dyDescent="0.3">
      <c r="A140" s="53" t="s">
        <v>286</v>
      </c>
      <c r="B140" s="53" t="s">
        <v>83</v>
      </c>
      <c r="C140" s="54" t="s">
        <v>362</v>
      </c>
      <c r="D140" s="54">
        <v>10</v>
      </c>
      <c r="E140" s="55">
        <v>3.73</v>
      </c>
      <c r="F140" s="65">
        <f t="shared" si="16"/>
        <v>37.299999999999997</v>
      </c>
      <c r="G140" s="68">
        <v>0.1</v>
      </c>
      <c r="H140" s="56">
        <f t="shared" si="15"/>
        <v>3.73</v>
      </c>
      <c r="I140" s="66">
        <f t="shared" si="19"/>
        <v>41.029999999999994</v>
      </c>
      <c r="J140" s="37"/>
      <c r="K140" s="58" t="str">
        <f t="shared" si="14"/>
        <v>FALTA PREU</v>
      </c>
      <c r="L140" s="25">
        <v>0.1</v>
      </c>
      <c r="M140" s="59" t="str">
        <f t="shared" si="17"/>
        <v/>
      </c>
      <c r="N140" s="60" t="str">
        <f t="shared" si="18"/>
        <v/>
      </c>
      <c r="O140" s="1"/>
      <c r="P140" s="23"/>
    </row>
    <row r="141" spans="1:16" x14ac:dyDescent="0.3">
      <c r="A141" s="53" t="s">
        <v>287</v>
      </c>
      <c r="B141" s="53" t="s">
        <v>84</v>
      </c>
      <c r="C141" s="54" t="s">
        <v>362</v>
      </c>
      <c r="D141" s="54">
        <f>IFERROR(VLOOKUP(A141,'[1]Table 1'!$I:$K,3,FALSE),2)</f>
        <v>2</v>
      </c>
      <c r="E141" s="55">
        <v>5.14</v>
      </c>
      <c r="F141" s="65">
        <f t="shared" si="16"/>
        <v>10.28</v>
      </c>
      <c r="G141" s="68">
        <v>0.1</v>
      </c>
      <c r="H141" s="56">
        <f t="shared" si="15"/>
        <v>1.028</v>
      </c>
      <c r="I141" s="66">
        <f t="shared" si="19"/>
        <v>11.308</v>
      </c>
      <c r="J141" s="37"/>
      <c r="K141" s="58" t="str">
        <f t="shared" si="14"/>
        <v>FALTA PREU</v>
      </c>
      <c r="L141" s="25">
        <v>0.1</v>
      </c>
      <c r="M141" s="59" t="str">
        <f t="shared" si="17"/>
        <v/>
      </c>
      <c r="N141" s="60" t="str">
        <f t="shared" si="18"/>
        <v/>
      </c>
      <c r="O141" s="1"/>
      <c r="P141" s="23"/>
    </row>
    <row r="142" spans="1:16" x14ac:dyDescent="0.3">
      <c r="A142" s="53" t="s">
        <v>288</v>
      </c>
      <c r="B142" s="53" t="s">
        <v>85</v>
      </c>
      <c r="C142" s="54" t="s">
        <v>362</v>
      </c>
      <c r="D142" s="54">
        <v>20</v>
      </c>
      <c r="E142" s="55">
        <v>2.93</v>
      </c>
      <c r="F142" s="65">
        <f t="shared" si="16"/>
        <v>58.6</v>
      </c>
      <c r="G142" s="68">
        <v>0.1</v>
      </c>
      <c r="H142" s="56">
        <f t="shared" si="15"/>
        <v>5.86</v>
      </c>
      <c r="I142" s="66">
        <f t="shared" si="19"/>
        <v>64.460000000000008</v>
      </c>
      <c r="J142" s="37"/>
      <c r="K142" s="58" t="str">
        <f t="shared" si="14"/>
        <v>FALTA PREU</v>
      </c>
      <c r="L142" s="25">
        <v>0.1</v>
      </c>
      <c r="M142" s="59" t="str">
        <f t="shared" si="17"/>
        <v/>
      </c>
      <c r="N142" s="60" t="str">
        <f t="shared" si="18"/>
        <v/>
      </c>
      <c r="O142" s="1"/>
      <c r="P142" s="23"/>
    </row>
    <row r="143" spans="1:16" x14ac:dyDescent="0.3">
      <c r="A143" s="53" t="s">
        <v>289</v>
      </c>
      <c r="B143" s="53" t="s">
        <v>86</v>
      </c>
      <c r="C143" s="54" t="s">
        <v>362</v>
      </c>
      <c r="D143" s="54">
        <f>IFERROR(VLOOKUP(A143,'[1]Table 1'!$I:$K,3,FALSE),2)</f>
        <v>2</v>
      </c>
      <c r="E143" s="55">
        <v>6.81</v>
      </c>
      <c r="F143" s="65">
        <f t="shared" si="16"/>
        <v>13.62</v>
      </c>
      <c r="G143" s="68">
        <v>0.1</v>
      </c>
      <c r="H143" s="56">
        <f t="shared" si="15"/>
        <v>1.3620000000000001</v>
      </c>
      <c r="I143" s="66">
        <f t="shared" si="19"/>
        <v>14.981999999999999</v>
      </c>
      <c r="J143" s="37"/>
      <c r="K143" s="58" t="str">
        <f t="shared" si="14"/>
        <v>FALTA PREU</v>
      </c>
      <c r="L143" s="25">
        <v>0.1</v>
      </c>
      <c r="M143" s="59" t="str">
        <f t="shared" si="17"/>
        <v/>
      </c>
      <c r="N143" s="60" t="str">
        <f t="shared" si="18"/>
        <v/>
      </c>
      <c r="O143" s="1"/>
      <c r="P143" s="23"/>
    </row>
    <row r="144" spans="1:16" x14ac:dyDescent="0.3">
      <c r="A144" s="53" t="s">
        <v>290</v>
      </c>
      <c r="B144" s="53" t="s">
        <v>87</v>
      </c>
      <c r="C144" s="54" t="s">
        <v>362</v>
      </c>
      <c r="D144" s="54">
        <f>IFERROR(VLOOKUP(A144,'[1]Table 1'!$I:$K,3,FALSE),2)</f>
        <v>2</v>
      </c>
      <c r="E144" s="55">
        <v>5.78</v>
      </c>
      <c r="F144" s="65">
        <f t="shared" si="16"/>
        <v>11.56</v>
      </c>
      <c r="G144" s="68">
        <v>0.1</v>
      </c>
      <c r="H144" s="56">
        <f t="shared" si="15"/>
        <v>1.1560000000000001</v>
      </c>
      <c r="I144" s="66">
        <f t="shared" si="19"/>
        <v>12.716000000000001</v>
      </c>
      <c r="J144" s="37"/>
      <c r="K144" s="58" t="str">
        <f t="shared" si="14"/>
        <v>FALTA PREU</v>
      </c>
      <c r="L144" s="25">
        <v>0.1</v>
      </c>
      <c r="M144" s="59" t="str">
        <f t="shared" si="17"/>
        <v/>
      </c>
      <c r="N144" s="60" t="str">
        <f t="shared" si="18"/>
        <v/>
      </c>
      <c r="O144" s="1"/>
      <c r="P144" s="23"/>
    </row>
    <row r="145" spans="1:16" x14ac:dyDescent="0.3">
      <c r="A145" s="53" t="s">
        <v>291</v>
      </c>
      <c r="B145" s="53" t="s">
        <v>88</v>
      </c>
      <c r="C145" s="54" t="s">
        <v>362</v>
      </c>
      <c r="D145" s="54">
        <f>IFERROR(VLOOKUP(A145,'[1]Table 1'!$I:$K,3,FALSE),2)</f>
        <v>10</v>
      </c>
      <c r="E145" s="55">
        <v>6.61</v>
      </c>
      <c r="F145" s="65">
        <f t="shared" si="16"/>
        <v>66.100000000000009</v>
      </c>
      <c r="G145" s="68">
        <v>0.1</v>
      </c>
      <c r="H145" s="56">
        <f t="shared" si="15"/>
        <v>6.6100000000000012</v>
      </c>
      <c r="I145" s="66">
        <f t="shared" si="19"/>
        <v>72.710000000000008</v>
      </c>
      <c r="J145" s="37"/>
      <c r="K145" s="58" t="str">
        <f t="shared" si="14"/>
        <v>FALTA PREU</v>
      </c>
      <c r="L145" s="25">
        <v>0.1</v>
      </c>
      <c r="M145" s="59" t="str">
        <f t="shared" si="17"/>
        <v/>
      </c>
      <c r="N145" s="60" t="str">
        <f t="shared" si="18"/>
        <v/>
      </c>
      <c r="O145" s="1"/>
      <c r="P145" s="23"/>
    </row>
    <row r="146" spans="1:16" x14ac:dyDescent="0.3">
      <c r="A146" s="53" t="s">
        <v>292</v>
      </c>
      <c r="B146" s="53" t="s">
        <v>89</v>
      </c>
      <c r="C146" s="54" t="s">
        <v>362</v>
      </c>
      <c r="D146" s="54">
        <v>10</v>
      </c>
      <c r="E146" s="55">
        <v>7.45</v>
      </c>
      <c r="F146" s="65">
        <f t="shared" si="16"/>
        <v>74.5</v>
      </c>
      <c r="G146" s="68">
        <v>0.1</v>
      </c>
      <c r="H146" s="56">
        <f t="shared" si="15"/>
        <v>7.45</v>
      </c>
      <c r="I146" s="66">
        <f t="shared" si="19"/>
        <v>81.95</v>
      </c>
      <c r="J146" s="37"/>
      <c r="K146" s="58" t="str">
        <f t="shared" si="14"/>
        <v>FALTA PREU</v>
      </c>
      <c r="L146" s="25">
        <v>0.1</v>
      </c>
      <c r="M146" s="59" t="str">
        <f t="shared" si="17"/>
        <v/>
      </c>
      <c r="N146" s="60" t="str">
        <f t="shared" si="18"/>
        <v/>
      </c>
      <c r="O146" s="1"/>
      <c r="P146" s="23"/>
    </row>
    <row r="147" spans="1:16" x14ac:dyDescent="0.3">
      <c r="A147" s="53" t="s">
        <v>293</v>
      </c>
      <c r="B147" s="53" t="s">
        <v>90</v>
      </c>
      <c r="C147" s="54" t="s">
        <v>362</v>
      </c>
      <c r="D147" s="54">
        <v>10</v>
      </c>
      <c r="E147" s="55">
        <v>11.35</v>
      </c>
      <c r="F147" s="65">
        <f t="shared" si="16"/>
        <v>113.5</v>
      </c>
      <c r="G147" s="68">
        <v>0.1</v>
      </c>
      <c r="H147" s="56">
        <f t="shared" si="15"/>
        <v>11.350000000000001</v>
      </c>
      <c r="I147" s="66">
        <f t="shared" si="19"/>
        <v>124.85</v>
      </c>
      <c r="J147" s="37"/>
      <c r="K147" s="58" t="str">
        <f t="shared" si="14"/>
        <v>FALTA PREU</v>
      </c>
      <c r="L147" s="25">
        <v>0.1</v>
      </c>
      <c r="M147" s="59" t="str">
        <f t="shared" si="17"/>
        <v/>
      </c>
      <c r="N147" s="60" t="str">
        <f t="shared" si="18"/>
        <v/>
      </c>
      <c r="O147" s="1"/>
      <c r="P147" s="23"/>
    </row>
    <row r="148" spans="1:16" x14ac:dyDescent="0.3">
      <c r="A148" s="53" t="s">
        <v>294</v>
      </c>
      <c r="B148" s="53" t="s">
        <v>91</v>
      </c>
      <c r="C148" s="54" t="s">
        <v>362</v>
      </c>
      <c r="D148" s="54">
        <v>10</v>
      </c>
      <c r="E148" s="55">
        <v>3.66</v>
      </c>
      <c r="F148" s="65">
        <f t="shared" si="16"/>
        <v>36.6</v>
      </c>
      <c r="G148" s="68">
        <v>0.1</v>
      </c>
      <c r="H148" s="56">
        <f t="shared" si="15"/>
        <v>3.66</v>
      </c>
      <c r="I148" s="66">
        <f t="shared" si="19"/>
        <v>40.260000000000005</v>
      </c>
      <c r="J148" s="37"/>
      <c r="K148" s="58" t="str">
        <f t="shared" ref="K148:K207" si="20">IF(J148&gt;E148,"PREU SUPERIOR AL DEMANAT",IF(J148=0,"FALTA PREU",IF(J148="","FALTA PREU",ROUND((J148*D148),2))))</f>
        <v>FALTA PREU</v>
      </c>
      <c r="L148" s="25">
        <v>0.1</v>
      </c>
      <c r="M148" s="59" t="str">
        <f t="shared" si="17"/>
        <v/>
      </c>
      <c r="N148" s="60" t="str">
        <f t="shared" si="18"/>
        <v/>
      </c>
      <c r="O148" s="1"/>
      <c r="P148" s="23"/>
    </row>
    <row r="149" spans="1:16" x14ac:dyDescent="0.3">
      <c r="A149" s="53" t="s">
        <v>295</v>
      </c>
      <c r="B149" s="53" t="s">
        <v>92</v>
      </c>
      <c r="C149" s="54" t="s">
        <v>362</v>
      </c>
      <c r="D149" s="54">
        <v>100</v>
      </c>
      <c r="E149" s="55">
        <v>3.27</v>
      </c>
      <c r="F149" s="65">
        <f t="shared" si="16"/>
        <v>327</v>
      </c>
      <c r="G149" s="68">
        <v>0.1</v>
      </c>
      <c r="H149" s="56">
        <f t="shared" si="15"/>
        <v>32.700000000000003</v>
      </c>
      <c r="I149" s="66">
        <f t="shared" si="19"/>
        <v>359.7</v>
      </c>
      <c r="J149" s="37"/>
      <c r="K149" s="58" t="str">
        <f t="shared" si="20"/>
        <v>FALTA PREU</v>
      </c>
      <c r="L149" s="25">
        <v>0.1</v>
      </c>
      <c r="M149" s="59" t="str">
        <f t="shared" si="17"/>
        <v/>
      </c>
      <c r="N149" s="60" t="str">
        <f t="shared" si="18"/>
        <v/>
      </c>
      <c r="O149" s="1"/>
      <c r="P149" s="23"/>
    </row>
    <row r="150" spans="1:16" x14ac:dyDescent="0.3">
      <c r="A150" s="53" t="s">
        <v>296</v>
      </c>
      <c r="B150" s="53" t="s">
        <v>93</v>
      </c>
      <c r="C150" s="54" t="s">
        <v>362</v>
      </c>
      <c r="D150" s="54">
        <v>10</v>
      </c>
      <c r="E150" s="55">
        <v>3.4</v>
      </c>
      <c r="F150" s="65">
        <f t="shared" si="16"/>
        <v>34</v>
      </c>
      <c r="G150" s="68">
        <v>0.1</v>
      </c>
      <c r="H150" s="56">
        <f t="shared" si="15"/>
        <v>3.4000000000000004</v>
      </c>
      <c r="I150" s="66">
        <f t="shared" si="19"/>
        <v>37.4</v>
      </c>
      <c r="J150" s="37"/>
      <c r="K150" s="58" t="str">
        <f t="shared" si="20"/>
        <v>FALTA PREU</v>
      </c>
      <c r="L150" s="25">
        <v>0.1</v>
      </c>
      <c r="M150" s="59" t="str">
        <f t="shared" si="17"/>
        <v/>
      </c>
      <c r="N150" s="60" t="str">
        <f t="shared" si="18"/>
        <v/>
      </c>
      <c r="O150" s="1"/>
      <c r="P150" s="23"/>
    </row>
    <row r="151" spans="1:16" x14ac:dyDescent="0.3">
      <c r="A151" s="53" t="s">
        <v>297</v>
      </c>
      <c r="B151" s="53" t="s">
        <v>94</v>
      </c>
      <c r="C151" s="54" t="s">
        <v>362</v>
      </c>
      <c r="D151" s="54">
        <v>2</v>
      </c>
      <c r="E151" s="55">
        <v>4.6900000000000004</v>
      </c>
      <c r="F151" s="65">
        <f t="shared" si="16"/>
        <v>9.3800000000000008</v>
      </c>
      <c r="G151" s="68">
        <v>0.1</v>
      </c>
      <c r="H151" s="56">
        <f t="shared" si="15"/>
        <v>0.93800000000000017</v>
      </c>
      <c r="I151" s="66">
        <f t="shared" si="19"/>
        <v>10.318000000000001</v>
      </c>
      <c r="J151" s="37"/>
      <c r="K151" s="58" t="str">
        <f t="shared" si="20"/>
        <v>FALTA PREU</v>
      </c>
      <c r="L151" s="25">
        <v>0.1</v>
      </c>
      <c r="M151" s="59" t="str">
        <f t="shared" si="17"/>
        <v/>
      </c>
      <c r="N151" s="60" t="str">
        <f t="shared" si="18"/>
        <v/>
      </c>
      <c r="O151" s="1"/>
      <c r="P151" s="23"/>
    </row>
    <row r="152" spans="1:16" x14ac:dyDescent="0.3">
      <c r="A152" s="53" t="s">
        <v>298</v>
      </c>
      <c r="B152" s="53" t="s">
        <v>95</v>
      </c>
      <c r="C152" s="54" t="s">
        <v>362</v>
      </c>
      <c r="D152" s="54">
        <f>IFERROR(VLOOKUP(A152,'[1]Table 1'!$I:$K,3,FALSE),2)</f>
        <v>2</v>
      </c>
      <c r="E152" s="55">
        <v>18.600000000000001</v>
      </c>
      <c r="F152" s="65">
        <f t="shared" si="16"/>
        <v>37.200000000000003</v>
      </c>
      <c r="G152" s="68">
        <v>0.1</v>
      </c>
      <c r="H152" s="56">
        <f t="shared" si="15"/>
        <v>3.7200000000000006</v>
      </c>
      <c r="I152" s="66">
        <f t="shared" si="19"/>
        <v>40.92</v>
      </c>
      <c r="J152" s="37"/>
      <c r="K152" s="58" t="str">
        <f t="shared" si="20"/>
        <v>FALTA PREU</v>
      </c>
      <c r="L152" s="25">
        <v>0.1</v>
      </c>
      <c r="M152" s="59" t="str">
        <f t="shared" si="17"/>
        <v/>
      </c>
      <c r="N152" s="60" t="str">
        <f t="shared" si="18"/>
        <v/>
      </c>
      <c r="O152" s="1"/>
      <c r="P152" s="23"/>
    </row>
    <row r="153" spans="1:16" x14ac:dyDescent="0.3">
      <c r="A153" s="53" t="s">
        <v>299</v>
      </c>
      <c r="B153" s="53" t="s">
        <v>96</v>
      </c>
      <c r="C153" s="54" t="s">
        <v>362</v>
      </c>
      <c r="D153" s="54">
        <f>IFERROR(VLOOKUP(A153,'[1]Table 1'!$I:$K,3,FALSE),2)</f>
        <v>15</v>
      </c>
      <c r="E153" s="55">
        <v>5.04</v>
      </c>
      <c r="F153" s="65">
        <f t="shared" si="16"/>
        <v>75.599999999999994</v>
      </c>
      <c r="G153" s="68">
        <v>0.1</v>
      </c>
      <c r="H153" s="56">
        <f t="shared" si="15"/>
        <v>7.56</v>
      </c>
      <c r="I153" s="66">
        <f t="shared" si="19"/>
        <v>83.16</v>
      </c>
      <c r="J153" s="37"/>
      <c r="K153" s="58" t="str">
        <f t="shared" si="20"/>
        <v>FALTA PREU</v>
      </c>
      <c r="L153" s="25">
        <v>0.1</v>
      </c>
      <c r="M153" s="59" t="str">
        <f t="shared" si="17"/>
        <v/>
      </c>
      <c r="N153" s="60" t="str">
        <f t="shared" si="18"/>
        <v/>
      </c>
      <c r="O153" s="1"/>
      <c r="P153" s="23"/>
    </row>
    <row r="154" spans="1:16" x14ac:dyDescent="0.3">
      <c r="A154" s="53" t="s">
        <v>300</v>
      </c>
      <c r="B154" s="53" t="s">
        <v>97</v>
      </c>
      <c r="C154" s="54" t="s">
        <v>362</v>
      </c>
      <c r="D154" s="54">
        <f>IFERROR(VLOOKUP(A154,'[1]Table 1'!$I:$K,3,FALSE),2)</f>
        <v>2</v>
      </c>
      <c r="E154" s="55">
        <v>3.76</v>
      </c>
      <c r="F154" s="65">
        <f t="shared" si="16"/>
        <v>7.52</v>
      </c>
      <c r="G154" s="68">
        <v>0.1</v>
      </c>
      <c r="H154" s="56">
        <f t="shared" si="15"/>
        <v>0.752</v>
      </c>
      <c r="I154" s="66">
        <f t="shared" si="19"/>
        <v>8.2720000000000002</v>
      </c>
      <c r="J154" s="37"/>
      <c r="K154" s="58" t="str">
        <f t="shared" si="20"/>
        <v>FALTA PREU</v>
      </c>
      <c r="L154" s="25">
        <v>0.1</v>
      </c>
      <c r="M154" s="59" t="str">
        <f t="shared" si="17"/>
        <v/>
      </c>
      <c r="N154" s="60" t="str">
        <f t="shared" si="18"/>
        <v/>
      </c>
      <c r="O154" s="1"/>
      <c r="P154" s="23"/>
    </row>
    <row r="155" spans="1:16" x14ac:dyDescent="0.3">
      <c r="A155" s="53" t="s">
        <v>304</v>
      </c>
      <c r="B155" s="69" t="s">
        <v>99</v>
      </c>
      <c r="C155" s="54" t="s">
        <v>362</v>
      </c>
      <c r="D155" s="54">
        <f>IFERROR(VLOOKUP(A155,'[1]Table 1'!$I:$K,3,FALSE),2)</f>
        <v>2</v>
      </c>
      <c r="E155" s="55">
        <v>5.15</v>
      </c>
      <c r="F155" s="65">
        <f t="shared" si="16"/>
        <v>10.3</v>
      </c>
      <c r="G155" s="68">
        <v>0.1</v>
      </c>
      <c r="H155" s="56">
        <f t="shared" si="15"/>
        <v>1.03</v>
      </c>
      <c r="I155" s="66">
        <f t="shared" si="19"/>
        <v>11.33</v>
      </c>
      <c r="J155" s="37"/>
      <c r="K155" s="58" t="str">
        <f t="shared" si="20"/>
        <v>FALTA PREU</v>
      </c>
      <c r="L155" s="25">
        <v>0.1</v>
      </c>
      <c r="M155" s="59" t="str">
        <f t="shared" si="17"/>
        <v/>
      </c>
      <c r="N155" s="60" t="str">
        <f t="shared" si="18"/>
        <v/>
      </c>
      <c r="O155" s="1"/>
      <c r="P155" s="23"/>
    </row>
    <row r="156" spans="1:16" x14ac:dyDescent="0.3">
      <c r="A156" s="53" t="s">
        <v>307</v>
      </c>
      <c r="B156" s="69" t="s">
        <v>100</v>
      </c>
      <c r="C156" s="54" t="s">
        <v>362</v>
      </c>
      <c r="D156" s="54">
        <v>50</v>
      </c>
      <c r="E156" s="55">
        <v>1.31</v>
      </c>
      <c r="F156" s="65">
        <f t="shared" si="16"/>
        <v>65.5</v>
      </c>
      <c r="G156" s="68">
        <v>0.04</v>
      </c>
      <c r="H156" s="56">
        <f t="shared" si="15"/>
        <v>2.62</v>
      </c>
      <c r="I156" s="66">
        <f t="shared" si="19"/>
        <v>68.12</v>
      </c>
      <c r="J156" s="37"/>
      <c r="K156" s="58" t="str">
        <f t="shared" si="20"/>
        <v>FALTA PREU</v>
      </c>
      <c r="L156" s="25">
        <v>0.04</v>
      </c>
      <c r="M156" s="59" t="str">
        <f t="shared" si="17"/>
        <v/>
      </c>
      <c r="N156" s="60" t="str">
        <f t="shared" si="18"/>
        <v/>
      </c>
      <c r="O156" s="1"/>
      <c r="P156" s="23"/>
    </row>
    <row r="157" spans="1:16" x14ac:dyDescent="0.3">
      <c r="A157" s="53" t="s">
        <v>308</v>
      </c>
      <c r="B157" s="69" t="s">
        <v>101</v>
      </c>
      <c r="C157" s="54" t="s">
        <v>362</v>
      </c>
      <c r="D157" s="54">
        <v>10</v>
      </c>
      <c r="E157" s="55">
        <v>3.36</v>
      </c>
      <c r="F157" s="65">
        <f t="shared" si="16"/>
        <v>33.6</v>
      </c>
      <c r="G157" s="68">
        <v>0.04</v>
      </c>
      <c r="H157" s="56">
        <f t="shared" si="15"/>
        <v>1.3440000000000001</v>
      </c>
      <c r="I157" s="66">
        <f t="shared" si="19"/>
        <v>34.944000000000003</v>
      </c>
      <c r="J157" s="37"/>
      <c r="K157" s="58" t="str">
        <f t="shared" si="20"/>
        <v>FALTA PREU</v>
      </c>
      <c r="L157" s="25">
        <v>0.04</v>
      </c>
      <c r="M157" s="59" t="str">
        <f t="shared" si="17"/>
        <v/>
      </c>
      <c r="N157" s="60" t="str">
        <f t="shared" si="18"/>
        <v/>
      </c>
      <c r="O157" s="1"/>
      <c r="P157" s="23"/>
    </row>
    <row r="158" spans="1:16" x14ac:dyDescent="0.3">
      <c r="A158" s="53" t="s">
        <v>309</v>
      </c>
      <c r="B158" s="69" t="s">
        <v>102</v>
      </c>
      <c r="C158" s="54" t="s">
        <v>362</v>
      </c>
      <c r="D158" s="54">
        <v>100</v>
      </c>
      <c r="E158" s="55">
        <v>1.74</v>
      </c>
      <c r="F158" s="65">
        <f t="shared" si="16"/>
        <v>174</v>
      </c>
      <c r="G158" s="68">
        <v>0.04</v>
      </c>
      <c r="H158" s="56">
        <f t="shared" si="15"/>
        <v>6.96</v>
      </c>
      <c r="I158" s="66">
        <f t="shared" si="19"/>
        <v>180.96</v>
      </c>
      <c r="J158" s="37"/>
      <c r="K158" s="58" t="str">
        <f t="shared" si="20"/>
        <v>FALTA PREU</v>
      </c>
      <c r="L158" s="25">
        <v>0.04</v>
      </c>
      <c r="M158" s="59" t="str">
        <f t="shared" si="17"/>
        <v/>
      </c>
      <c r="N158" s="60" t="str">
        <f t="shared" si="18"/>
        <v/>
      </c>
      <c r="O158" s="1"/>
      <c r="P158" s="23"/>
    </row>
    <row r="159" spans="1:16" x14ac:dyDescent="0.3">
      <c r="A159" s="53" t="s">
        <v>310</v>
      </c>
      <c r="B159" s="69" t="s">
        <v>103</v>
      </c>
      <c r="C159" s="54" t="s">
        <v>362</v>
      </c>
      <c r="D159" s="54">
        <f>IFERROR(VLOOKUP(A159,'[1]Table 1'!$I:$K,3,FALSE),2)</f>
        <v>2</v>
      </c>
      <c r="E159" s="55">
        <v>1.48</v>
      </c>
      <c r="F159" s="65">
        <f t="shared" si="16"/>
        <v>2.96</v>
      </c>
      <c r="G159" s="68">
        <v>0.04</v>
      </c>
      <c r="H159" s="56">
        <f t="shared" si="15"/>
        <v>0.11840000000000001</v>
      </c>
      <c r="I159" s="66">
        <f t="shared" si="19"/>
        <v>3.0783999999999998</v>
      </c>
      <c r="J159" s="37"/>
      <c r="K159" s="58" t="str">
        <f t="shared" si="20"/>
        <v>FALTA PREU</v>
      </c>
      <c r="L159" s="25">
        <v>0.04</v>
      </c>
      <c r="M159" s="59" t="str">
        <f t="shared" si="17"/>
        <v/>
      </c>
      <c r="N159" s="60" t="str">
        <f t="shared" si="18"/>
        <v/>
      </c>
      <c r="O159" s="1"/>
      <c r="P159" s="23"/>
    </row>
    <row r="160" spans="1:16" x14ac:dyDescent="0.3">
      <c r="A160" s="53" t="s">
        <v>305</v>
      </c>
      <c r="B160" s="69" t="s">
        <v>306</v>
      </c>
      <c r="C160" s="54" t="s">
        <v>362</v>
      </c>
      <c r="D160" s="54">
        <f>IFERROR(VLOOKUP(A160,'[1]Table 1'!$I:$K,3,FALSE),2)</f>
        <v>2</v>
      </c>
      <c r="E160" s="55">
        <v>1.36</v>
      </c>
      <c r="F160" s="65">
        <f t="shared" si="16"/>
        <v>2.72</v>
      </c>
      <c r="G160" s="68">
        <v>0.1</v>
      </c>
      <c r="H160" s="56">
        <f t="shared" si="15"/>
        <v>0.27200000000000002</v>
      </c>
      <c r="I160" s="66">
        <f t="shared" si="19"/>
        <v>2.992</v>
      </c>
      <c r="J160" s="37"/>
      <c r="K160" s="58" t="str">
        <f t="shared" si="20"/>
        <v>FALTA PREU</v>
      </c>
      <c r="L160" s="25">
        <v>0.1</v>
      </c>
      <c r="M160" s="59" t="str">
        <f t="shared" si="17"/>
        <v/>
      </c>
      <c r="N160" s="60" t="str">
        <f t="shared" si="18"/>
        <v/>
      </c>
      <c r="O160" s="1"/>
      <c r="P160" s="23"/>
    </row>
    <row r="161" spans="1:16" x14ac:dyDescent="0.3">
      <c r="A161" s="53" t="s">
        <v>311</v>
      </c>
      <c r="B161" s="69" t="s">
        <v>104</v>
      </c>
      <c r="C161" s="54" t="s">
        <v>362</v>
      </c>
      <c r="D161" s="54">
        <f>IFERROR(VLOOKUP(A161,'[1]Table 1'!$I:$K,3,FALSE),2)</f>
        <v>2</v>
      </c>
      <c r="E161" s="55">
        <v>3.59</v>
      </c>
      <c r="F161" s="65">
        <f t="shared" si="16"/>
        <v>7.18</v>
      </c>
      <c r="G161" s="68">
        <v>0.04</v>
      </c>
      <c r="H161" s="56">
        <f t="shared" si="15"/>
        <v>0.28720000000000001</v>
      </c>
      <c r="I161" s="66">
        <f t="shared" si="19"/>
        <v>7.4672000000000001</v>
      </c>
      <c r="J161" s="37"/>
      <c r="K161" s="58" t="str">
        <f t="shared" si="20"/>
        <v>FALTA PREU</v>
      </c>
      <c r="L161" s="25">
        <v>0.04</v>
      </c>
      <c r="M161" s="59" t="str">
        <f t="shared" si="17"/>
        <v/>
      </c>
      <c r="N161" s="60" t="str">
        <f t="shared" si="18"/>
        <v/>
      </c>
      <c r="O161" s="1"/>
      <c r="P161" s="23"/>
    </row>
    <row r="162" spans="1:16" x14ac:dyDescent="0.3">
      <c r="A162" s="53" t="s">
        <v>312</v>
      </c>
      <c r="B162" s="69" t="s">
        <v>105</v>
      </c>
      <c r="C162" s="54" t="s">
        <v>362</v>
      </c>
      <c r="D162" s="54">
        <v>50</v>
      </c>
      <c r="E162" s="55">
        <v>1.61</v>
      </c>
      <c r="F162" s="65">
        <f t="shared" si="16"/>
        <v>80.5</v>
      </c>
      <c r="G162" s="68">
        <v>0.04</v>
      </c>
      <c r="H162" s="56">
        <f t="shared" si="15"/>
        <v>3.22</v>
      </c>
      <c r="I162" s="66">
        <f t="shared" si="19"/>
        <v>83.72</v>
      </c>
      <c r="J162" s="37"/>
      <c r="K162" s="58" t="str">
        <f t="shared" si="20"/>
        <v>FALTA PREU</v>
      </c>
      <c r="L162" s="25">
        <v>0.04</v>
      </c>
      <c r="M162" s="59" t="str">
        <f t="shared" si="17"/>
        <v/>
      </c>
      <c r="N162" s="60" t="str">
        <f t="shared" si="18"/>
        <v/>
      </c>
      <c r="O162" s="1"/>
      <c r="P162" s="23"/>
    </row>
    <row r="163" spans="1:16" x14ac:dyDescent="0.3">
      <c r="A163" s="53" t="s">
        <v>313</v>
      </c>
      <c r="B163" s="69" t="s">
        <v>106</v>
      </c>
      <c r="C163" s="54" t="s">
        <v>362</v>
      </c>
      <c r="D163" s="54">
        <v>150</v>
      </c>
      <c r="E163" s="55">
        <v>1.5</v>
      </c>
      <c r="F163" s="65">
        <f t="shared" si="16"/>
        <v>225</v>
      </c>
      <c r="G163" s="68">
        <v>0.04</v>
      </c>
      <c r="H163" s="56">
        <f t="shared" si="15"/>
        <v>9</v>
      </c>
      <c r="I163" s="66">
        <f t="shared" si="19"/>
        <v>234</v>
      </c>
      <c r="J163" s="37"/>
      <c r="K163" s="58" t="str">
        <f t="shared" si="20"/>
        <v>FALTA PREU</v>
      </c>
      <c r="L163" s="25">
        <v>0.04</v>
      </c>
      <c r="M163" s="59" t="str">
        <f t="shared" si="17"/>
        <v/>
      </c>
      <c r="N163" s="60" t="str">
        <f t="shared" si="18"/>
        <v/>
      </c>
      <c r="O163" s="1"/>
      <c r="P163" s="23"/>
    </row>
    <row r="164" spans="1:16" x14ac:dyDescent="0.3">
      <c r="A164" s="53" t="s">
        <v>314</v>
      </c>
      <c r="B164" s="69" t="s">
        <v>107</v>
      </c>
      <c r="C164" s="54" t="s">
        <v>362</v>
      </c>
      <c r="D164" s="54">
        <f>IFERROR(VLOOKUP(A164,'[1]Table 1'!$I:$K,3,FALSE),2)</f>
        <v>2</v>
      </c>
      <c r="E164" s="55">
        <v>7.16</v>
      </c>
      <c r="F164" s="65">
        <f t="shared" si="16"/>
        <v>14.32</v>
      </c>
      <c r="G164" s="68">
        <v>0.04</v>
      </c>
      <c r="H164" s="56">
        <f t="shared" si="15"/>
        <v>0.57279999999999998</v>
      </c>
      <c r="I164" s="66">
        <f t="shared" si="19"/>
        <v>14.892800000000001</v>
      </c>
      <c r="J164" s="37"/>
      <c r="K164" s="58" t="str">
        <f t="shared" si="20"/>
        <v>FALTA PREU</v>
      </c>
      <c r="L164" s="25">
        <v>0.04</v>
      </c>
      <c r="M164" s="59" t="str">
        <f t="shared" si="17"/>
        <v/>
      </c>
      <c r="N164" s="60" t="str">
        <f t="shared" si="18"/>
        <v/>
      </c>
      <c r="O164" s="1"/>
      <c r="P164" s="23"/>
    </row>
    <row r="165" spans="1:16" x14ac:dyDescent="0.3">
      <c r="A165" s="53" t="s">
        <v>315</v>
      </c>
      <c r="B165" s="69" t="s">
        <v>108</v>
      </c>
      <c r="C165" s="54" t="s">
        <v>362</v>
      </c>
      <c r="D165" s="54">
        <f>IFERROR(VLOOKUP(A165,'[1]Table 1'!$I:$K,3,FALSE),2)</f>
        <v>2</v>
      </c>
      <c r="E165" s="55">
        <v>1.29</v>
      </c>
      <c r="F165" s="65">
        <f t="shared" si="16"/>
        <v>2.58</v>
      </c>
      <c r="G165" s="68">
        <v>0.04</v>
      </c>
      <c r="H165" s="56">
        <f t="shared" si="15"/>
        <v>0.1032</v>
      </c>
      <c r="I165" s="66">
        <f t="shared" si="19"/>
        <v>2.6832000000000003</v>
      </c>
      <c r="J165" s="37"/>
      <c r="K165" s="58" t="str">
        <f t="shared" si="20"/>
        <v>FALTA PREU</v>
      </c>
      <c r="L165" s="25">
        <v>0.04</v>
      </c>
      <c r="M165" s="59" t="str">
        <f t="shared" si="17"/>
        <v/>
      </c>
      <c r="N165" s="60" t="str">
        <f t="shared" si="18"/>
        <v/>
      </c>
      <c r="O165" s="1"/>
      <c r="P165" s="23"/>
    </row>
    <row r="166" spans="1:16" x14ac:dyDescent="0.3">
      <c r="A166" s="53" t="s">
        <v>316</v>
      </c>
      <c r="B166" s="69" t="s">
        <v>109</v>
      </c>
      <c r="C166" s="54" t="s">
        <v>362</v>
      </c>
      <c r="D166" s="54">
        <v>150</v>
      </c>
      <c r="E166" s="55">
        <v>1.22</v>
      </c>
      <c r="F166" s="65">
        <f t="shared" si="16"/>
        <v>183</v>
      </c>
      <c r="G166" s="68">
        <v>0.04</v>
      </c>
      <c r="H166" s="56">
        <f t="shared" si="15"/>
        <v>7.32</v>
      </c>
      <c r="I166" s="66">
        <f t="shared" si="19"/>
        <v>190.32</v>
      </c>
      <c r="J166" s="37"/>
      <c r="K166" s="58" t="str">
        <f t="shared" si="20"/>
        <v>FALTA PREU</v>
      </c>
      <c r="L166" s="25">
        <v>0.04</v>
      </c>
      <c r="M166" s="59" t="str">
        <f t="shared" si="17"/>
        <v/>
      </c>
      <c r="N166" s="60" t="str">
        <f t="shared" si="18"/>
        <v/>
      </c>
      <c r="O166" s="1"/>
      <c r="P166" s="23"/>
    </row>
    <row r="167" spans="1:16" x14ac:dyDescent="0.3">
      <c r="A167" s="53" t="s">
        <v>317</v>
      </c>
      <c r="B167" s="69" t="s">
        <v>110</v>
      </c>
      <c r="C167" s="54" t="s">
        <v>362</v>
      </c>
      <c r="D167" s="54">
        <v>10</v>
      </c>
      <c r="E167" s="55">
        <v>5.64</v>
      </c>
      <c r="F167" s="65">
        <f t="shared" si="16"/>
        <v>56.4</v>
      </c>
      <c r="G167" s="68">
        <v>0.04</v>
      </c>
      <c r="H167" s="56">
        <f t="shared" si="15"/>
        <v>2.2559999999999998</v>
      </c>
      <c r="I167" s="66">
        <f t="shared" si="19"/>
        <v>58.655999999999999</v>
      </c>
      <c r="J167" s="37"/>
      <c r="K167" s="58" t="str">
        <f t="shared" si="20"/>
        <v>FALTA PREU</v>
      </c>
      <c r="L167" s="25">
        <v>0.04</v>
      </c>
      <c r="M167" s="59" t="str">
        <f t="shared" si="17"/>
        <v/>
      </c>
      <c r="N167" s="60" t="str">
        <f t="shared" si="18"/>
        <v/>
      </c>
      <c r="O167" s="1"/>
      <c r="P167" s="23"/>
    </row>
    <row r="168" spans="1:16" x14ac:dyDescent="0.3">
      <c r="A168" s="53" t="s">
        <v>318</v>
      </c>
      <c r="B168" s="69" t="s">
        <v>111</v>
      </c>
      <c r="C168" s="54" t="s">
        <v>362</v>
      </c>
      <c r="D168" s="54">
        <f>IFERROR(VLOOKUP(A168,'[1]Table 1'!$I:$K,3,FALSE),2)</f>
        <v>2</v>
      </c>
      <c r="E168" s="55">
        <v>7.56</v>
      </c>
      <c r="F168" s="65">
        <f t="shared" si="16"/>
        <v>15.12</v>
      </c>
      <c r="G168" s="68">
        <v>0.04</v>
      </c>
      <c r="H168" s="56">
        <f t="shared" si="15"/>
        <v>0.6048</v>
      </c>
      <c r="I168" s="66">
        <f t="shared" si="19"/>
        <v>15.724799999999998</v>
      </c>
      <c r="J168" s="37"/>
      <c r="K168" s="58" t="str">
        <f t="shared" si="20"/>
        <v>FALTA PREU</v>
      </c>
      <c r="L168" s="25">
        <v>0.04</v>
      </c>
      <c r="M168" s="59" t="str">
        <f t="shared" si="17"/>
        <v/>
      </c>
      <c r="N168" s="60" t="str">
        <f t="shared" si="18"/>
        <v/>
      </c>
      <c r="O168" s="1"/>
      <c r="P168" s="23"/>
    </row>
    <row r="169" spans="1:16" x14ac:dyDescent="0.3">
      <c r="A169" s="53" t="s">
        <v>319</v>
      </c>
      <c r="B169" s="69" t="s">
        <v>112</v>
      </c>
      <c r="C169" s="54" t="s">
        <v>362</v>
      </c>
      <c r="D169" s="54">
        <f>IFERROR(VLOOKUP(A169,'[1]Table 1'!$I:$K,3,FALSE),2)</f>
        <v>120</v>
      </c>
      <c r="E169" s="55">
        <v>1.47</v>
      </c>
      <c r="F169" s="65">
        <f t="shared" si="16"/>
        <v>176.4</v>
      </c>
      <c r="G169" s="68">
        <v>0.04</v>
      </c>
      <c r="H169" s="56">
        <f t="shared" si="15"/>
        <v>7.056</v>
      </c>
      <c r="I169" s="66">
        <f t="shared" si="19"/>
        <v>183.45600000000002</v>
      </c>
      <c r="J169" s="37"/>
      <c r="K169" s="58" t="str">
        <f t="shared" si="20"/>
        <v>FALTA PREU</v>
      </c>
      <c r="L169" s="25">
        <v>0.04</v>
      </c>
      <c r="M169" s="59" t="str">
        <f t="shared" si="17"/>
        <v/>
      </c>
      <c r="N169" s="60" t="str">
        <f t="shared" si="18"/>
        <v/>
      </c>
      <c r="O169" s="1"/>
      <c r="P169" s="23"/>
    </row>
    <row r="170" spans="1:16" x14ac:dyDescent="0.3">
      <c r="A170" s="53" t="s">
        <v>320</v>
      </c>
      <c r="B170" s="69" t="s">
        <v>113</v>
      </c>
      <c r="C170" s="54" t="s">
        <v>362</v>
      </c>
      <c r="D170" s="54">
        <f>IFERROR(VLOOKUP(A170,'[1]Table 1'!$I:$K,3,FALSE),2)</f>
        <v>2</v>
      </c>
      <c r="E170" s="55">
        <v>3.43</v>
      </c>
      <c r="F170" s="65">
        <f t="shared" si="16"/>
        <v>6.86</v>
      </c>
      <c r="G170" s="68">
        <v>0.04</v>
      </c>
      <c r="H170" s="56">
        <f t="shared" si="15"/>
        <v>0.27440000000000003</v>
      </c>
      <c r="I170" s="66">
        <f t="shared" si="19"/>
        <v>7.1344000000000003</v>
      </c>
      <c r="J170" s="37"/>
      <c r="K170" s="58" t="str">
        <f t="shared" si="20"/>
        <v>FALTA PREU</v>
      </c>
      <c r="L170" s="25">
        <v>0.04</v>
      </c>
      <c r="M170" s="59" t="str">
        <f t="shared" si="17"/>
        <v/>
      </c>
      <c r="N170" s="60" t="str">
        <f t="shared" si="18"/>
        <v/>
      </c>
      <c r="O170" s="1"/>
      <c r="P170" s="23"/>
    </row>
    <row r="171" spans="1:16" x14ac:dyDescent="0.3">
      <c r="A171" s="53" t="s">
        <v>321</v>
      </c>
      <c r="B171" s="69" t="s">
        <v>114</v>
      </c>
      <c r="C171" s="54" t="s">
        <v>362</v>
      </c>
      <c r="D171" s="54">
        <f>IFERROR(VLOOKUP(A171,'[1]Table 1'!$I:$K,3,FALSE),2)</f>
        <v>10</v>
      </c>
      <c r="E171" s="55">
        <v>1.83</v>
      </c>
      <c r="F171" s="65">
        <f t="shared" si="16"/>
        <v>18.3</v>
      </c>
      <c r="G171" s="68">
        <v>0.04</v>
      </c>
      <c r="H171" s="56">
        <f t="shared" si="15"/>
        <v>0.7320000000000001</v>
      </c>
      <c r="I171" s="66">
        <f t="shared" si="19"/>
        <v>19.032</v>
      </c>
      <c r="J171" s="37"/>
      <c r="K171" s="58" t="str">
        <f t="shared" si="20"/>
        <v>FALTA PREU</v>
      </c>
      <c r="L171" s="25">
        <v>0.04</v>
      </c>
      <c r="M171" s="59" t="str">
        <f t="shared" si="17"/>
        <v/>
      </c>
      <c r="N171" s="60" t="str">
        <f t="shared" si="18"/>
        <v/>
      </c>
      <c r="O171" s="1"/>
      <c r="P171" s="23"/>
    </row>
    <row r="172" spans="1:16" x14ac:dyDescent="0.3">
      <c r="A172" s="53" t="s">
        <v>322</v>
      </c>
      <c r="B172" s="69" t="s">
        <v>115</v>
      </c>
      <c r="C172" s="54" t="s">
        <v>362</v>
      </c>
      <c r="D172" s="54">
        <f>IFERROR(VLOOKUP(A172,'[1]Table 1'!$I:$K,3,FALSE),2)</f>
        <v>300</v>
      </c>
      <c r="E172" s="55">
        <v>1.29</v>
      </c>
      <c r="F172" s="65">
        <f t="shared" si="16"/>
        <v>387</v>
      </c>
      <c r="G172" s="68">
        <v>0.04</v>
      </c>
      <c r="H172" s="56">
        <f t="shared" si="15"/>
        <v>15.48</v>
      </c>
      <c r="I172" s="66">
        <f t="shared" si="19"/>
        <v>402.48</v>
      </c>
      <c r="J172" s="37"/>
      <c r="K172" s="58" t="str">
        <f t="shared" si="20"/>
        <v>FALTA PREU</v>
      </c>
      <c r="L172" s="25">
        <v>0.04</v>
      </c>
      <c r="M172" s="59" t="str">
        <f t="shared" si="17"/>
        <v/>
      </c>
      <c r="N172" s="60" t="str">
        <f t="shared" si="18"/>
        <v/>
      </c>
      <c r="O172" s="1"/>
      <c r="P172" s="23"/>
    </row>
    <row r="173" spans="1:16" x14ac:dyDescent="0.3">
      <c r="A173" s="53" t="s">
        <v>323</v>
      </c>
      <c r="B173" s="69" t="s">
        <v>116</v>
      </c>
      <c r="C173" s="54" t="s">
        <v>362</v>
      </c>
      <c r="D173" s="54">
        <v>20</v>
      </c>
      <c r="E173" s="55">
        <v>1.45</v>
      </c>
      <c r="F173" s="65">
        <f t="shared" si="16"/>
        <v>29</v>
      </c>
      <c r="G173" s="68">
        <v>0.04</v>
      </c>
      <c r="H173" s="56">
        <f t="shared" si="15"/>
        <v>1.1599999999999999</v>
      </c>
      <c r="I173" s="66">
        <f t="shared" si="19"/>
        <v>30.16</v>
      </c>
      <c r="J173" s="37"/>
      <c r="K173" s="58" t="str">
        <f t="shared" si="20"/>
        <v>FALTA PREU</v>
      </c>
      <c r="L173" s="25">
        <v>0.04</v>
      </c>
      <c r="M173" s="59" t="str">
        <f t="shared" si="17"/>
        <v/>
      </c>
      <c r="N173" s="60" t="str">
        <f t="shared" si="18"/>
        <v/>
      </c>
      <c r="O173" s="1"/>
      <c r="P173" s="23"/>
    </row>
    <row r="174" spans="1:16" x14ac:dyDescent="0.3">
      <c r="A174" s="53" t="s">
        <v>324</v>
      </c>
      <c r="B174" s="69" t="s">
        <v>117</v>
      </c>
      <c r="C174" s="54" t="s">
        <v>362</v>
      </c>
      <c r="D174" s="54">
        <v>350</v>
      </c>
      <c r="E174" s="55">
        <v>1.33</v>
      </c>
      <c r="F174" s="65">
        <f t="shared" si="16"/>
        <v>465.5</v>
      </c>
      <c r="G174" s="68">
        <v>0.04</v>
      </c>
      <c r="H174" s="56">
        <f t="shared" si="15"/>
        <v>18.62</v>
      </c>
      <c r="I174" s="66">
        <f t="shared" si="19"/>
        <v>484.12</v>
      </c>
      <c r="J174" s="37"/>
      <c r="K174" s="58" t="str">
        <f t="shared" si="20"/>
        <v>FALTA PREU</v>
      </c>
      <c r="L174" s="25">
        <v>0.04</v>
      </c>
      <c r="M174" s="59" t="str">
        <f t="shared" si="17"/>
        <v/>
      </c>
      <c r="N174" s="60" t="str">
        <f t="shared" si="18"/>
        <v/>
      </c>
      <c r="O174" s="1"/>
      <c r="P174" s="23"/>
    </row>
    <row r="175" spans="1:16" x14ac:dyDescent="0.3">
      <c r="A175" s="53" t="s">
        <v>325</v>
      </c>
      <c r="B175" s="69" t="s">
        <v>118</v>
      </c>
      <c r="C175" s="54" t="s">
        <v>362</v>
      </c>
      <c r="D175" s="54">
        <f>IFERROR(VLOOKUP(A175,'[1]Table 1'!$I:$K,3,FALSE),2)</f>
        <v>2</v>
      </c>
      <c r="E175" s="55">
        <v>1.37</v>
      </c>
      <c r="F175" s="65">
        <f t="shared" si="16"/>
        <v>2.74</v>
      </c>
      <c r="G175" s="68">
        <v>0.04</v>
      </c>
      <c r="H175" s="56">
        <f t="shared" si="15"/>
        <v>0.10960000000000002</v>
      </c>
      <c r="I175" s="66">
        <f t="shared" si="19"/>
        <v>2.8496000000000001</v>
      </c>
      <c r="J175" s="37"/>
      <c r="K175" s="58" t="str">
        <f t="shared" si="20"/>
        <v>FALTA PREU</v>
      </c>
      <c r="L175" s="25">
        <v>0.04</v>
      </c>
      <c r="M175" s="59" t="str">
        <f t="shared" si="17"/>
        <v/>
      </c>
      <c r="N175" s="60" t="str">
        <f t="shared" si="18"/>
        <v/>
      </c>
      <c r="O175" s="1"/>
      <c r="P175" s="23"/>
    </row>
    <row r="176" spans="1:16" x14ac:dyDescent="0.3">
      <c r="A176" s="53" t="s">
        <v>326</v>
      </c>
      <c r="B176" s="69" t="s">
        <v>119</v>
      </c>
      <c r="C176" s="54" t="s">
        <v>362</v>
      </c>
      <c r="D176" s="54">
        <f>IFERROR(VLOOKUP(A176,'[1]Table 1'!$I:$K,3,FALSE),2)</f>
        <v>2</v>
      </c>
      <c r="E176" s="55">
        <v>1.1399999999999999</v>
      </c>
      <c r="F176" s="65">
        <f t="shared" si="16"/>
        <v>2.2799999999999998</v>
      </c>
      <c r="G176" s="68">
        <v>0.04</v>
      </c>
      <c r="H176" s="56">
        <f t="shared" si="15"/>
        <v>9.1199999999999989E-2</v>
      </c>
      <c r="I176" s="66">
        <f t="shared" si="19"/>
        <v>2.3712</v>
      </c>
      <c r="J176" s="37"/>
      <c r="K176" s="58" t="str">
        <f t="shared" si="20"/>
        <v>FALTA PREU</v>
      </c>
      <c r="L176" s="25">
        <v>0.04</v>
      </c>
      <c r="M176" s="59" t="str">
        <f t="shared" si="17"/>
        <v/>
      </c>
      <c r="N176" s="60" t="str">
        <f t="shared" si="18"/>
        <v/>
      </c>
      <c r="O176" s="1"/>
      <c r="P176" s="23"/>
    </row>
    <row r="177" spans="1:16" x14ac:dyDescent="0.3">
      <c r="A177" s="53" t="s">
        <v>327</v>
      </c>
      <c r="B177" s="69" t="s">
        <v>120</v>
      </c>
      <c r="C177" s="54" t="s">
        <v>362</v>
      </c>
      <c r="D177" s="54">
        <f>IFERROR(VLOOKUP(A177,'[1]Table 1'!$I:$K,3,FALSE),2)</f>
        <v>2</v>
      </c>
      <c r="E177" s="55">
        <v>1.48</v>
      </c>
      <c r="F177" s="65">
        <f t="shared" si="16"/>
        <v>2.96</v>
      </c>
      <c r="G177" s="68">
        <v>0.04</v>
      </c>
      <c r="H177" s="56">
        <f t="shared" si="15"/>
        <v>0.11840000000000001</v>
      </c>
      <c r="I177" s="66">
        <f t="shared" si="19"/>
        <v>3.0783999999999998</v>
      </c>
      <c r="J177" s="37"/>
      <c r="K177" s="58" t="str">
        <f t="shared" si="20"/>
        <v>FALTA PREU</v>
      </c>
      <c r="L177" s="25">
        <v>0.04</v>
      </c>
      <c r="M177" s="59" t="str">
        <f t="shared" si="17"/>
        <v/>
      </c>
      <c r="N177" s="60" t="str">
        <f t="shared" si="18"/>
        <v/>
      </c>
      <c r="O177" s="1"/>
      <c r="P177" s="23"/>
    </row>
    <row r="178" spans="1:16" x14ac:dyDescent="0.3">
      <c r="A178" s="53" t="s">
        <v>328</v>
      </c>
      <c r="B178" s="69" t="s">
        <v>121</v>
      </c>
      <c r="C178" s="54" t="s">
        <v>362</v>
      </c>
      <c r="D178" s="54">
        <f>IFERROR(VLOOKUP(A178,'[1]Table 1'!$I:$K,3,FALSE),2)</f>
        <v>2</v>
      </c>
      <c r="E178" s="55">
        <v>1.1000000000000001</v>
      </c>
      <c r="F178" s="65">
        <f t="shared" si="16"/>
        <v>2.2000000000000002</v>
      </c>
      <c r="G178" s="68">
        <v>0.04</v>
      </c>
      <c r="H178" s="56">
        <f t="shared" si="15"/>
        <v>8.8000000000000009E-2</v>
      </c>
      <c r="I178" s="66">
        <f t="shared" si="19"/>
        <v>2.2880000000000003</v>
      </c>
      <c r="J178" s="37"/>
      <c r="K178" s="58" t="str">
        <f t="shared" si="20"/>
        <v>FALTA PREU</v>
      </c>
      <c r="L178" s="25">
        <v>0.04</v>
      </c>
      <c r="M178" s="59" t="str">
        <f t="shared" si="17"/>
        <v/>
      </c>
      <c r="N178" s="60" t="str">
        <f t="shared" si="18"/>
        <v/>
      </c>
      <c r="O178" s="1"/>
      <c r="P178" s="23"/>
    </row>
    <row r="179" spans="1:16" x14ac:dyDescent="0.3">
      <c r="A179" s="53" t="s">
        <v>329</v>
      </c>
      <c r="B179" s="69" t="s">
        <v>122</v>
      </c>
      <c r="C179" s="54" t="s">
        <v>362</v>
      </c>
      <c r="D179" s="54">
        <f>IFERROR(VLOOKUP(A179,'[1]Table 1'!$I:$K,3,FALSE),2)</f>
        <v>2</v>
      </c>
      <c r="E179" s="55">
        <v>1.65</v>
      </c>
      <c r="F179" s="65">
        <f t="shared" si="16"/>
        <v>3.3</v>
      </c>
      <c r="G179" s="68">
        <v>0.04</v>
      </c>
      <c r="H179" s="56">
        <f t="shared" si="15"/>
        <v>0.13200000000000001</v>
      </c>
      <c r="I179" s="66">
        <f t="shared" si="19"/>
        <v>3.4319999999999999</v>
      </c>
      <c r="J179" s="37"/>
      <c r="K179" s="58" t="str">
        <f t="shared" si="20"/>
        <v>FALTA PREU</v>
      </c>
      <c r="L179" s="25">
        <v>0.04</v>
      </c>
      <c r="M179" s="59" t="str">
        <f t="shared" si="17"/>
        <v/>
      </c>
      <c r="N179" s="60" t="str">
        <f t="shared" si="18"/>
        <v/>
      </c>
      <c r="O179" s="1"/>
      <c r="P179" s="23"/>
    </row>
    <row r="180" spans="1:16" x14ac:dyDescent="0.3">
      <c r="A180" s="53" t="s">
        <v>330</v>
      </c>
      <c r="B180" s="69" t="s">
        <v>123</v>
      </c>
      <c r="C180" s="54" t="s">
        <v>362</v>
      </c>
      <c r="D180" s="54">
        <f>IFERROR(VLOOKUP(A180,'[1]Table 1'!$I:$K,3,FALSE),2)</f>
        <v>2</v>
      </c>
      <c r="E180" s="55">
        <v>1.21</v>
      </c>
      <c r="F180" s="65">
        <f t="shared" si="16"/>
        <v>2.42</v>
      </c>
      <c r="G180" s="68">
        <v>0.04</v>
      </c>
      <c r="H180" s="56">
        <f t="shared" si="15"/>
        <v>9.6799999999999997E-2</v>
      </c>
      <c r="I180" s="66">
        <f t="shared" si="19"/>
        <v>2.5167999999999999</v>
      </c>
      <c r="J180" s="37"/>
      <c r="K180" s="58" t="str">
        <f t="shared" si="20"/>
        <v>FALTA PREU</v>
      </c>
      <c r="L180" s="25">
        <v>0.04</v>
      </c>
      <c r="M180" s="59" t="str">
        <f t="shared" si="17"/>
        <v/>
      </c>
      <c r="N180" s="60" t="str">
        <f t="shared" si="18"/>
        <v/>
      </c>
      <c r="O180" s="1"/>
      <c r="P180" s="23"/>
    </row>
    <row r="181" spans="1:16" x14ac:dyDescent="0.3">
      <c r="A181" s="53" t="s">
        <v>331</v>
      </c>
      <c r="B181" s="69" t="s">
        <v>124</v>
      </c>
      <c r="C181" s="54" t="s">
        <v>362</v>
      </c>
      <c r="D181" s="54">
        <f>IFERROR(VLOOKUP(A181,'[1]Table 1'!$I:$K,3,FALSE),2)</f>
        <v>2</v>
      </c>
      <c r="E181" s="55">
        <v>3.34</v>
      </c>
      <c r="F181" s="65">
        <f t="shared" si="16"/>
        <v>6.68</v>
      </c>
      <c r="G181" s="68">
        <v>0.1</v>
      </c>
      <c r="H181" s="56">
        <f t="shared" si="15"/>
        <v>0.66800000000000004</v>
      </c>
      <c r="I181" s="66">
        <f t="shared" si="19"/>
        <v>7.3479999999999999</v>
      </c>
      <c r="J181" s="37"/>
      <c r="K181" s="58" t="str">
        <f t="shared" si="20"/>
        <v>FALTA PREU</v>
      </c>
      <c r="L181" s="25">
        <v>0.1</v>
      </c>
      <c r="M181" s="59" t="str">
        <f t="shared" si="17"/>
        <v/>
      </c>
      <c r="N181" s="60" t="str">
        <f t="shared" si="18"/>
        <v/>
      </c>
      <c r="O181" s="1"/>
      <c r="P181" s="23"/>
    </row>
    <row r="182" spans="1:16" x14ac:dyDescent="0.3">
      <c r="A182" s="53" t="s">
        <v>332</v>
      </c>
      <c r="B182" s="69" t="s">
        <v>125</v>
      </c>
      <c r="C182" s="54" t="s">
        <v>362</v>
      </c>
      <c r="D182" s="54">
        <v>25</v>
      </c>
      <c r="E182" s="55">
        <v>2.3199999999999998</v>
      </c>
      <c r="F182" s="65">
        <f t="shared" si="16"/>
        <v>57.999999999999993</v>
      </c>
      <c r="G182" s="68">
        <v>0.04</v>
      </c>
      <c r="H182" s="56">
        <f t="shared" si="15"/>
        <v>2.3199999999999998</v>
      </c>
      <c r="I182" s="66">
        <f t="shared" si="19"/>
        <v>60.319999999999993</v>
      </c>
      <c r="J182" s="37"/>
      <c r="K182" s="58" t="str">
        <f t="shared" si="20"/>
        <v>FALTA PREU</v>
      </c>
      <c r="L182" s="68">
        <v>0.04</v>
      </c>
      <c r="M182" s="59" t="str">
        <f t="shared" si="17"/>
        <v/>
      </c>
      <c r="N182" s="60" t="str">
        <f t="shared" si="18"/>
        <v/>
      </c>
      <c r="O182" s="1"/>
      <c r="P182" s="23"/>
    </row>
    <row r="183" spans="1:16" x14ac:dyDescent="0.3">
      <c r="A183" s="53" t="s">
        <v>333</v>
      </c>
      <c r="B183" s="69" t="s">
        <v>126</v>
      </c>
      <c r="C183" s="54" t="s">
        <v>362</v>
      </c>
      <c r="D183" s="54">
        <v>25</v>
      </c>
      <c r="E183" s="55">
        <v>2.29</v>
      </c>
      <c r="F183" s="65">
        <f t="shared" si="16"/>
        <v>57.25</v>
      </c>
      <c r="G183" s="68">
        <v>0.04</v>
      </c>
      <c r="H183" s="56">
        <f t="shared" si="15"/>
        <v>2.29</v>
      </c>
      <c r="I183" s="66">
        <f t="shared" si="19"/>
        <v>59.54</v>
      </c>
      <c r="J183" s="37"/>
      <c r="K183" s="58" t="str">
        <f t="shared" si="20"/>
        <v>FALTA PREU</v>
      </c>
      <c r="L183" s="68">
        <v>0.04</v>
      </c>
      <c r="M183" s="59" t="str">
        <f t="shared" si="17"/>
        <v/>
      </c>
      <c r="N183" s="60" t="str">
        <f t="shared" si="18"/>
        <v/>
      </c>
      <c r="O183" s="1"/>
      <c r="P183" s="23"/>
    </row>
    <row r="184" spans="1:16" x14ac:dyDescent="0.3">
      <c r="A184" s="53" t="s">
        <v>334</v>
      </c>
      <c r="B184" s="69" t="s">
        <v>127</v>
      </c>
      <c r="C184" s="54" t="s">
        <v>362</v>
      </c>
      <c r="D184" s="54">
        <v>200</v>
      </c>
      <c r="E184" s="55">
        <v>1.67</v>
      </c>
      <c r="F184" s="65">
        <f t="shared" si="16"/>
        <v>334</v>
      </c>
      <c r="G184" s="68">
        <v>0.04</v>
      </c>
      <c r="H184" s="56">
        <f t="shared" si="15"/>
        <v>13.36</v>
      </c>
      <c r="I184" s="66">
        <f t="shared" si="19"/>
        <v>347.36</v>
      </c>
      <c r="J184" s="37"/>
      <c r="K184" s="58" t="str">
        <f t="shared" si="20"/>
        <v>FALTA PREU</v>
      </c>
      <c r="L184" s="68">
        <v>0.04</v>
      </c>
      <c r="M184" s="59" t="str">
        <f t="shared" si="17"/>
        <v/>
      </c>
      <c r="N184" s="60" t="str">
        <f t="shared" si="18"/>
        <v/>
      </c>
      <c r="O184" s="1"/>
      <c r="P184" s="23"/>
    </row>
    <row r="185" spans="1:16" x14ac:dyDescent="0.3">
      <c r="A185" s="53" t="s">
        <v>335</v>
      </c>
      <c r="B185" s="69" t="s">
        <v>128</v>
      </c>
      <c r="C185" s="54" t="s">
        <v>362</v>
      </c>
      <c r="D185" s="54">
        <v>10</v>
      </c>
      <c r="E185" s="55">
        <v>1.98</v>
      </c>
      <c r="F185" s="65">
        <f t="shared" si="16"/>
        <v>19.8</v>
      </c>
      <c r="G185" s="68">
        <v>0.04</v>
      </c>
      <c r="H185" s="56">
        <f t="shared" si="15"/>
        <v>0.79200000000000004</v>
      </c>
      <c r="I185" s="66">
        <f t="shared" si="19"/>
        <v>20.592000000000002</v>
      </c>
      <c r="J185" s="37"/>
      <c r="K185" s="58" t="str">
        <f t="shared" si="20"/>
        <v>FALTA PREU</v>
      </c>
      <c r="L185" s="68">
        <v>0.04</v>
      </c>
      <c r="M185" s="59" t="str">
        <f t="shared" si="17"/>
        <v/>
      </c>
      <c r="N185" s="60" t="str">
        <f t="shared" si="18"/>
        <v/>
      </c>
      <c r="O185" s="1"/>
      <c r="P185" s="23"/>
    </row>
    <row r="186" spans="1:16" x14ac:dyDescent="0.3">
      <c r="A186" s="53" t="s">
        <v>336</v>
      </c>
      <c r="B186" s="69" t="s">
        <v>129</v>
      </c>
      <c r="C186" s="54" t="s">
        <v>362</v>
      </c>
      <c r="D186" s="54">
        <v>10</v>
      </c>
      <c r="E186" s="55">
        <v>1.51</v>
      </c>
      <c r="F186" s="65">
        <f t="shared" si="16"/>
        <v>15.1</v>
      </c>
      <c r="G186" s="68">
        <v>0.04</v>
      </c>
      <c r="H186" s="56">
        <f t="shared" si="15"/>
        <v>0.60399999999999998</v>
      </c>
      <c r="I186" s="66">
        <f t="shared" si="19"/>
        <v>15.703999999999999</v>
      </c>
      <c r="J186" s="37"/>
      <c r="K186" s="58" t="str">
        <f t="shared" si="20"/>
        <v>FALTA PREU</v>
      </c>
      <c r="L186" s="68">
        <v>0.04</v>
      </c>
      <c r="M186" s="59" t="str">
        <f t="shared" si="17"/>
        <v/>
      </c>
      <c r="N186" s="60" t="str">
        <f t="shared" si="18"/>
        <v/>
      </c>
      <c r="O186" s="1"/>
      <c r="P186" s="23"/>
    </row>
    <row r="187" spans="1:16" x14ac:dyDescent="0.3">
      <c r="A187" s="53" t="s">
        <v>337</v>
      </c>
      <c r="B187" s="69" t="s">
        <v>130</v>
      </c>
      <c r="C187" s="54" t="s">
        <v>362</v>
      </c>
      <c r="D187" s="54">
        <f>IFERROR(VLOOKUP(A187,'[1]Table 1'!$I:$K,3,FALSE),2)</f>
        <v>30</v>
      </c>
      <c r="E187" s="55">
        <v>1.9</v>
      </c>
      <c r="F187" s="65">
        <f t="shared" si="16"/>
        <v>57</v>
      </c>
      <c r="G187" s="68">
        <v>0.1</v>
      </c>
      <c r="H187" s="56">
        <f t="shared" si="15"/>
        <v>5.7</v>
      </c>
      <c r="I187" s="66">
        <f t="shared" si="19"/>
        <v>62.7</v>
      </c>
      <c r="J187" s="37"/>
      <c r="K187" s="58" t="str">
        <f t="shared" si="20"/>
        <v>FALTA PREU</v>
      </c>
      <c r="L187" s="68">
        <v>0.1</v>
      </c>
      <c r="M187" s="59" t="str">
        <f t="shared" si="17"/>
        <v/>
      </c>
      <c r="N187" s="60" t="str">
        <f t="shared" si="18"/>
        <v/>
      </c>
      <c r="O187" s="1"/>
      <c r="P187" s="23"/>
    </row>
    <row r="188" spans="1:16" x14ac:dyDescent="0.3">
      <c r="A188" s="53" t="s">
        <v>338</v>
      </c>
      <c r="B188" s="69" t="s">
        <v>131</v>
      </c>
      <c r="C188" s="54" t="s">
        <v>362</v>
      </c>
      <c r="D188" s="54">
        <v>20</v>
      </c>
      <c r="E188" s="55">
        <v>2.1</v>
      </c>
      <c r="F188" s="65">
        <f t="shared" si="16"/>
        <v>42</v>
      </c>
      <c r="G188" s="68">
        <v>0.04</v>
      </c>
      <c r="H188" s="56">
        <f t="shared" si="15"/>
        <v>1.68</v>
      </c>
      <c r="I188" s="66">
        <f t="shared" si="19"/>
        <v>43.68</v>
      </c>
      <c r="J188" s="37"/>
      <c r="K188" s="58" t="str">
        <f t="shared" si="20"/>
        <v>FALTA PREU</v>
      </c>
      <c r="L188" s="68">
        <v>0.04</v>
      </c>
      <c r="M188" s="59" t="str">
        <f t="shared" si="17"/>
        <v/>
      </c>
      <c r="N188" s="60" t="str">
        <f t="shared" si="18"/>
        <v/>
      </c>
      <c r="O188" s="1"/>
      <c r="P188" s="23"/>
    </row>
    <row r="189" spans="1:16" x14ac:dyDescent="0.3">
      <c r="A189" s="53" t="s">
        <v>339</v>
      </c>
      <c r="B189" s="69" t="s">
        <v>132</v>
      </c>
      <c r="C189" s="54" t="s">
        <v>362</v>
      </c>
      <c r="D189" s="54">
        <f>IFERROR(VLOOKUP(A189,'[1]Table 1'!$I:$K,3,FALSE),2)</f>
        <v>430</v>
      </c>
      <c r="E189" s="55">
        <v>1.2</v>
      </c>
      <c r="F189" s="65">
        <f t="shared" si="16"/>
        <v>516</v>
      </c>
      <c r="G189" s="68">
        <v>0.04</v>
      </c>
      <c r="H189" s="56">
        <f t="shared" si="15"/>
        <v>20.64</v>
      </c>
      <c r="I189" s="66">
        <f t="shared" si="19"/>
        <v>536.64</v>
      </c>
      <c r="J189" s="37"/>
      <c r="K189" s="58" t="str">
        <f t="shared" si="20"/>
        <v>FALTA PREU</v>
      </c>
      <c r="L189" s="68">
        <v>0.04</v>
      </c>
      <c r="M189" s="59" t="str">
        <f t="shared" si="17"/>
        <v/>
      </c>
      <c r="N189" s="60" t="str">
        <f t="shared" si="18"/>
        <v/>
      </c>
      <c r="O189" s="1"/>
      <c r="P189" s="23"/>
    </row>
    <row r="190" spans="1:16" x14ac:dyDescent="0.3">
      <c r="A190" s="53" t="s">
        <v>340</v>
      </c>
      <c r="B190" s="67" t="s">
        <v>133</v>
      </c>
      <c r="C190" s="54" t="s">
        <v>362</v>
      </c>
      <c r="D190" s="54">
        <v>10</v>
      </c>
      <c r="E190" s="55">
        <v>2</v>
      </c>
      <c r="F190" s="65">
        <f t="shared" si="16"/>
        <v>20</v>
      </c>
      <c r="G190" s="68">
        <v>0.04</v>
      </c>
      <c r="H190" s="56">
        <f t="shared" si="15"/>
        <v>0.8</v>
      </c>
      <c r="I190" s="66">
        <f t="shared" si="19"/>
        <v>20.8</v>
      </c>
      <c r="J190" s="37"/>
      <c r="K190" s="58" t="str">
        <f t="shared" si="20"/>
        <v>FALTA PREU</v>
      </c>
      <c r="L190" s="68">
        <v>0.04</v>
      </c>
      <c r="M190" s="59" t="str">
        <f t="shared" si="17"/>
        <v/>
      </c>
      <c r="N190" s="60" t="str">
        <f t="shared" si="18"/>
        <v/>
      </c>
      <c r="O190" s="1"/>
      <c r="P190" s="23"/>
    </row>
    <row r="191" spans="1:16" x14ac:dyDescent="0.3">
      <c r="A191" s="53" t="s">
        <v>341</v>
      </c>
      <c r="B191" s="67" t="s">
        <v>134</v>
      </c>
      <c r="C191" s="54" t="s">
        <v>362</v>
      </c>
      <c r="D191" s="54">
        <f>IFERROR(VLOOKUP(A191,'[1]Table 1'!$I:$K,3,FALSE),2)</f>
        <v>2</v>
      </c>
      <c r="E191" s="55">
        <v>5.65</v>
      </c>
      <c r="F191" s="65">
        <f t="shared" si="16"/>
        <v>11.3</v>
      </c>
      <c r="G191" s="68">
        <v>0.1</v>
      </c>
      <c r="H191" s="56">
        <f t="shared" ref="H191:H196" si="21">F191*G191</f>
        <v>1.1300000000000001</v>
      </c>
      <c r="I191" s="66">
        <f t="shared" si="19"/>
        <v>12.430000000000001</v>
      </c>
      <c r="J191" s="37"/>
      <c r="K191" s="58" t="str">
        <f t="shared" si="20"/>
        <v>FALTA PREU</v>
      </c>
      <c r="L191" s="68">
        <v>0.1</v>
      </c>
      <c r="M191" s="59" t="str">
        <f t="shared" si="17"/>
        <v/>
      </c>
      <c r="N191" s="60" t="str">
        <f t="shared" si="18"/>
        <v/>
      </c>
      <c r="O191" s="1"/>
      <c r="P191" s="23"/>
    </row>
    <row r="192" spans="1:16" x14ac:dyDescent="0.3">
      <c r="A192" s="53" t="s">
        <v>342</v>
      </c>
      <c r="B192" s="53" t="s">
        <v>135</v>
      </c>
      <c r="C192" s="54" t="s">
        <v>362</v>
      </c>
      <c r="D192" s="54">
        <f>IFERROR(VLOOKUP(A192,'[1]Table 1'!$I:$K,3,FALSE),2)</f>
        <v>2</v>
      </c>
      <c r="E192" s="55">
        <v>4.79</v>
      </c>
      <c r="F192" s="65">
        <f t="shared" si="16"/>
        <v>9.58</v>
      </c>
      <c r="G192" s="68">
        <v>0.1</v>
      </c>
      <c r="H192" s="56">
        <f t="shared" si="21"/>
        <v>0.95800000000000007</v>
      </c>
      <c r="I192" s="66">
        <f t="shared" si="19"/>
        <v>10.538</v>
      </c>
      <c r="J192" s="37"/>
      <c r="K192" s="58" t="str">
        <f t="shared" si="20"/>
        <v>FALTA PREU</v>
      </c>
      <c r="L192" s="68">
        <v>0.1</v>
      </c>
      <c r="M192" s="59" t="str">
        <f t="shared" si="17"/>
        <v/>
      </c>
      <c r="N192" s="60" t="str">
        <f t="shared" si="18"/>
        <v/>
      </c>
      <c r="O192" s="1"/>
      <c r="P192" s="23"/>
    </row>
    <row r="193" spans="1:16" x14ac:dyDescent="0.3">
      <c r="A193" s="53" t="s">
        <v>343</v>
      </c>
      <c r="B193" s="53" t="s">
        <v>136</v>
      </c>
      <c r="C193" s="54" t="s">
        <v>362</v>
      </c>
      <c r="D193" s="54">
        <f>IFERROR(VLOOKUP(A193,'[1]Table 1'!$I:$K,3,FALSE),2)</f>
        <v>2</v>
      </c>
      <c r="E193" s="55">
        <v>3.71</v>
      </c>
      <c r="F193" s="65">
        <f t="shared" si="16"/>
        <v>7.42</v>
      </c>
      <c r="G193" s="68">
        <v>0.1</v>
      </c>
      <c r="H193" s="56">
        <f t="shared" si="21"/>
        <v>0.74199999999999999</v>
      </c>
      <c r="I193" s="66">
        <f t="shared" si="19"/>
        <v>8.161999999999999</v>
      </c>
      <c r="J193" s="37"/>
      <c r="K193" s="58" t="str">
        <f t="shared" si="20"/>
        <v>FALTA PREU</v>
      </c>
      <c r="L193" s="68">
        <v>0.1</v>
      </c>
      <c r="M193" s="59" t="str">
        <f t="shared" si="17"/>
        <v/>
      </c>
      <c r="N193" s="60" t="str">
        <f t="shared" si="18"/>
        <v/>
      </c>
      <c r="O193" s="1"/>
      <c r="P193" s="23"/>
    </row>
    <row r="194" spans="1:16" x14ac:dyDescent="0.3">
      <c r="A194" s="53" t="s">
        <v>344</v>
      </c>
      <c r="B194" s="53" t="s">
        <v>137</v>
      </c>
      <c r="C194" s="54" t="s">
        <v>362</v>
      </c>
      <c r="D194" s="54">
        <f>IFERROR(VLOOKUP(A194,'[1]Table 1'!$I:$K,3,FALSE),2)</f>
        <v>2</v>
      </c>
      <c r="E194" s="55">
        <v>4.79</v>
      </c>
      <c r="F194" s="65">
        <f t="shared" si="16"/>
        <v>9.58</v>
      </c>
      <c r="G194" s="68">
        <v>0.1</v>
      </c>
      <c r="H194" s="56">
        <f t="shared" si="21"/>
        <v>0.95800000000000007</v>
      </c>
      <c r="I194" s="66">
        <f t="shared" si="19"/>
        <v>10.538</v>
      </c>
      <c r="J194" s="37"/>
      <c r="K194" s="58" t="str">
        <f t="shared" si="20"/>
        <v>FALTA PREU</v>
      </c>
      <c r="L194" s="68">
        <v>0.1</v>
      </c>
      <c r="M194" s="59" t="str">
        <f t="shared" si="17"/>
        <v/>
      </c>
      <c r="N194" s="60" t="str">
        <f t="shared" si="18"/>
        <v/>
      </c>
      <c r="O194" s="1"/>
      <c r="P194" s="23"/>
    </row>
    <row r="195" spans="1:16" x14ac:dyDescent="0.3">
      <c r="A195" s="53" t="s">
        <v>345</v>
      </c>
      <c r="B195" s="53" t="s">
        <v>138</v>
      </c>
      <c r="C195" s="54" t="s">
        <v>362</v>
      </c>
      <c r="D195" s="54">
        <f>IFERROR(VLOOKUP(A195,'[1]Table 1'!$I:$K,3,FALSE),2)</f>
        <v>2</v>
      </c>
      <c r="E195" s="55">
        <v>4.0199999999999996</v>
      </c>
      <c r="F195" s="65">
        <f t="shared" si="16"/>
        <v>8.0399999999999991</v>
      </c>
      <c r="G195" s="68">
        <v>0.1</v>
      </c>
      <c r="H195" s="56">
        <f t="shared" si="21"/>
        <v>0.80399999999999994</v>
      </c>
      <c r="I195" s="66">
        <f t="shared" si="19"/>
        <v>8.8439999999999994</v>
      </c>
      <c r="J195" s="37"/>
      <c r="K195" s="58" t="str">
        <f t="shared" si="20"/>
        <v>FALTA PREU</v>
      </c>
      <c r="L195" s="68">
        <v>0.1</v>
      </c>
      <c r="M195" s="59" t="str">
        <f t="shared" si="17"/>
        <v/>
      </c>
      <c r="N195" s="60" t="str">
        <f t="shared" si="18"/>
        <v/>
      </c>
      <c r="O195" s="1"/>
      <c r="P195" s="23"/>
    </row>
    <row r="196" spans="1:16" x14ac:dyDescent="0.3">
      <c r="A196" s="70" t="s">
        <v>346</v>
      </c>
      <c r="B196" s="67" t="s">
        <v>386</v>
      </c>
      <c r="C196" s="54" t="s">
        <v>362</v>
      </c>
      <c r="D196" s="54">
        <f>IFERROR(VLOOKUP(A196,'[1]Table 1'!$I:$K,3,FALSE),2)</f>
        <v>2</v>
      </c>
      <c r="E196" s="55">
        <v>9.57</v>
      </c>
      <c r="F196" s="65">
        <f t="shared" si="16"/>
        <v>19.14</v>
      </c>
      <c r="G196" s="68">
        <v>0.1</v>
      </c>
      <c r="H196" s="56">
        <f t="shared" si="21"/>
        <v>1.9140000000000001</v>
      </c>
      <c r="I196" s="66">
        <f t="shared" si="19"/>
        <v>21.054000000000002</v>
      </c>
      <c r="J196" s="37"/>
      <c r="K196" s="58" t="str">
        <f t="shared" si="20"/>
        <v>FALTA PREU</v>
      </c>
      <c r="L196" s="68">
        <v>0.1</v>
      </c>
      <c r="M196" s="59" t="str">
        <f t="shared" si="17"/>
        <v/>
      </c>
      <c r="N196" s="60" t="str">
        <f t="shared" si="18"/>
        <v/>
      </c>
      <c r="O196" s="1"/>
      <c r="P196" s="23"/>
    </row>
    <row r="197" spans="1:16" x14ac:dyDescent="0.3">
      <c r="A197" s="70" t="s">
        <v>347</v>
      </c>
      <c r="B197" s="67" t="s">
        <v>387</v>
      </c>
      <c r="C197" s="54" t="s">
        <v>362</v>
      </c>
      <c r="D197" s="54">
        <f>IFERROR(VLOOKUP(A197,'[1]Table 1'!$I:$K,3,FALSE),2)</f>
        <v>2</v>
      </c>
      <c r="E197" s="55">
        <v>17.03</v>
      </c>
      <c r="F197" s="65">
        <f t="shared" ref="F197:F207" si="22">D197*E197</f>
        <v>34.06</v>
      </c>
      <c r="G197" s="68">
        <v>0.1</v>
      </c>
      <c r="H197" s="56">
        <f t="shared" ref="H197:H207" si="23">F197*G197</f>
        <v>3.4060000000000006</v>
      </c>
      <c r="I197" s="66">
        <f t="shared" si="19"/>
        <v>37.466000000000001</v>
      </c>
      <c r="J197" s="37"/>
      <c r="K197" s="58" t="str">
        <f t="shared" si="20"/>
        <v>FALTA PREU</v>
      </c>
      <c r="L197" s="68">
        <v>0.1</v>
      </c>
      <c r="M197" s="59" t="str">
        <f t="shared" ref="M197:M207" si="24">IFERROR((K197*L197),"")</f>
        <v/>
      </c>
      <c r="N197" s="60" t="str">
        <f t="shared" ref="N197:N207" si="25">IFERROR((M197+K197),"")</f>
        <v/>
      </c>
      <c r="O197" s="1"/>
      <c r="P197" s="23"/>
    </row>
    <row r="198" spans="1:16" x14ac:dyDescent="0.3">
      <c r="A198" s="70" t="s">
        <v>348</v>
      </c>
      <c r="B198" s="67" t="s">
        <v>389</v>
      </c>
      <c r="C198" s="54" t="s">
        <v>362</v>
      </c>
      <c r="D198" s="54">
        <f>IFERROR(VLOOKUP(A198,'[1]Table 1'!$I:$K,3,FALSE),2)</f>
        <v>2</v>
      </c>
      <c r="E198" s="55">
        <v>6.69</v>
      </c>
      <c r="F198" s="65">
        <f t="shared" si="22"/>
        <v>13.38</v>
      </c>
      <c r="G198" s="68">
        <v>0.1</v>
      </c>
      <c r="H198" s="56">
        <f t="shared" si="23"/>
        <v>1.3380000000000001</v>
      </c>
      <c r="I198" s="66">
        <f t="shared" si="19"/>
        <v>14.718</v>
      </c>
      <c r="J198" s="37"/>
      <c r="K198" s="58" t="str">
        <f t="shared" si="20"/>
        <v>FALTA PREU</v>
      </c>
      <c r="L198" s="68">
        <v>0.1</v>
      </c>
      <c r="M198" s="59" t="str">
        <f t="shared" si="24"/>
        <v/>
      </c>
      <c r="N198" s="60" t="str">
        <f t="shared" si="25"/>
        <v/>
      </c>
      <c r="O198" s="1"/>
      <c r="P198" s="23"/>
    </row>
    <row r="199" spans="1:16" x14ac:dyDescent="0.3">
      <c r="A199" s="70" t="s">
        <v>349</v>
      </c>
      <c r="B199" s="67" t="s">
        <v>390</v>
      </c>
      <c r="C199" s="54" t="s">
        <v>362</v>
      </c>
      <c r="D199" s="54">
        <f>IFERROR(VLOOKUP(A199,'[1]Table 1'!$I:$K,3,FALSE),2)</f>
        <v>2</v>
      </c>
      <c r="E199" s="55">
        <v>4.6900000000000004</v>
      </c>
      <c r="F199" s="65">
        <f t="shared" si="22"/>
        <v>9.3800000000000008</v>
      </c>
      <c r="G199" s="68">
        <v>0.1</v>
      </c>
      <c r="H199" s="56">
        <f t="shared" si="23"/>
        <v>0.93800000000000017</v>
      </c>
      <c r="I199" s="66">
        <f t="shared" ref="I199:I207" si="26">H199+F199</f>
        <v>10.318000000000001</v>
      </c>
      <c r="J199" s="37"/>
      <c r="K199" s="58" t="str">
        <f t="shared" si="20"/>
        <v>FALTA PREU</v>
      </c>
      <c r="L199" s="68">
        <v>0.1</v>
      </c>
      <c r="M199" s="59" t="str">
        <f t="shared" si="24"/>
        <v/>
      </c>
      <c r="N199" s="60" t="str">
        <f t="shared" si="25"/>
        <v/>
      </c>
      <c r="O199" s="1"/>
      <c r="P199" s="23"/>
    </row>
    <row r="200" spans="1:16" x14ac:dyDescent="0.3">
      <c r="A200" s="70" t="s">
        <v>350</v>
      </c>
      <c r="B200" s="67" t="s">
        <v>391</v>
      </c>
      <c r="C200" s="54" t="s">
        <v>362</v>
      </c>
      <c r="D200" s="54">
        <f>IFERROR(VLOOKUP(A200,'[1]Table 1'!$I:$K,3,FALSE),2)</f>
        <v>2</v>
      </c>
      <c r="E200" s="55">
        <v>4.6900000000000004</v>
      </c>
      <c r="F200" s="65">
        <f t="shared" si="22"/>
        <v>9.3800000000000008</v>
      </c>
      <c r="G200" s="68">
        <v>0.1</v>
      </c>
      <c r="H200" s="56">
        <f t="shared" si="23"/>
        <v>0.93800000000000017</v>
      </c>
      <c r="I200" s="66">
        <f t="shared" si="26"/>
        <v>10.318000000000001</v>
      </c>
      <c r="J200" s="37"/>
      <c r="K200" s="58" t="str">
        <f t="shared" si="20"/>
        <v>FALTA PREU</v>
      </c>
      <c r="L200" s="68">
        <v>0.1</v>
      </c>
      <c r="M200" s="59" t="str">
        <f t="shared" si="24"/>
        <v/>
      </c>
      <c r="N200" s="60" t="str">
        <f t="shared" si="25"/>
        <v/>
      </c>
      <c r="O200" s="1"/>
      <c r="P200" s="23"/>
    </row>
    <row r="201" spans="1:16" x14ac:dyDescent="0.3">
      <c r="A201" s="70" t="s">
        <v>351</v>
      </c>
      <c r="B201" s="67" t="s">
        <v>400</v>
      </c>
      <c r="C201" s="54" t="s">
        <v>362</v>
      </c>
      <c r="D201" s="54">
        <v>10</v>
      </c>
      <c r="E201" s="55">
        <v>7.07</v>
      </c>
      <c r="F201" s="65">
        <f t="shared" si="22"/>
        <v>70.7</v>
      </c>
      <c r="G201" s="68">
        <v>0.1</v>
      </c>
      <c r="H201" s="56">
        <f t="shared" si="23"/>
        <v>7.07</v>
      </c>
      <c r="I201" s="66">
        <f t="shared" si="26"/>
        <v>77.77000000000001</v>
      </c>
      <c r="J201" s="37"/>
      <c r="K201" s="58" t="str">
        <f t="shared" si="20"/>
        <v>FALTA PREU</v>
      </c>
      <c r="L201" s="68">
        <v>0.1</v>
      </c>
      <c r="M201" s="59" t="str">
        <f t="shared" si="24"/>
        <v/>
      </c>
      <c r="N201" s="60" t="str">
        <f t="shared" si="25"/>
        <v/>
      </c>
      <c r="O201" s="1"/>
      <c r="P201" s="23"/>
    </row>
    <row r="202" spans="1:16" x14ac:dyDescent="0.3">
      <c r="A202" s="70" t="s">
        <v>352</v>
      </c>
      <c r="B202" s="67" t="s">
        <v>395</v>
      </c>
      <c r="C202" s="54" t="s">
        <v>362</v>
      </c>
      <c r="D202" s="54">
        <f>IFERROR(VLOOKUP(A202,'[1]Table 1'!$I:$K,3,FALSE),2)</f>
        <v>2</v>
      </c>
      <c r="E202" s="55">
        <v>13.37</v>
      </c>
      <c r="F202" s="65">
        <f t="shared" si="22"/>
        <v>26.74</v>
      </c>
      <c r="G202" s="68">
        <v>0.1</v>
      </c>
      <c r="H202" s="56">
        <f t="shared" si="23"/>
        <v>2.6739999999999999</v>
      </c>
      <c r="I202" s="66">
        <f t="shared" si="26"/>
        <v>29.413999999999998</v>
      </c>
      <c r="J202" s="37"/>
      <c r="K202" s="58" t="str">
        <f t="shared" si="20"/>
        <v>FALTA PREU</v>
      </c>
      <c r="L202" s="68">
        <v>0.1</v>
      </c>
      <c r="M202" s="59" t="str">
        <f t="shared" si="24"/>
        <v/>
      </c>
      <c r="N202" s="60" t="str">
        <f t="shared" si="25"/>
        <v/>
      </c>
      <c r="O202" s="1"/>
      <c r="P202" s="23"/>
    </row>
    <row r="203" spans="1:16" x14ac:dyDescent="0.3">
      <c r="A203" s="70" t="s">
        <v>353</v>
      </c>
      <c r="B203" s="67" t="s">
        <v>392</v>
      </c>
      <c r="C203" s="54" t="s">
        <v>362</v>
      </c>
      <c r="D203" s="54">
        <v>2</v>
      </c>
      <c r="E203" s="55">
        <v>10.199999999999999</v>
      </c>
      <c r="F203" s="65">
        <f t="shared" si="22"/>
        <v>20.399999999999999</v>
      </c>
      <c r="G203" s="68">
        <v>0.1</v>
      </c>
      <c r="H203" s="56">
        <f t="shared" si="23"/>
        <v>2.04</v>
      </c>
      <c r="I203" s="66">
        <f t="shared" si="26"/>
        <v>22.439999999999998</v>
      </c>
      <c r="J203" s="37"/>
      <c r="K203" s="58" t="str">
        <f t="shared" si="20"/>
        <v>FALTA PREU</v>
      </c>
      <c r="L203" s="68">
        <v>0.1</v>
      </c>
      <c r="M203" s="59" t="str">
        <f t="shared" si="24"/>
        <v/>
      </c>
      <c r="N203" s="60" t="str">
        <f t="shared" si="25"/>
        <v/>
      </c>
      <c r="O203" s="1"/>
      <c r="P203" s="23"/>
    </row>
    <row r="204" spans="1:16" x14ac:dyDescent="0.3">
      <c r="A204" s="70" t="s">
        <v>354</v>
      </c>
      <c r="B204" s="67" t="s">
        <v>393</v>
      </c>
      <c r="C204" s="54" t="s">
        <v>362</v>
      </c>
      <c r="D204" s="54">
        <v>10</v>
      </c>
      <c r="E204" s="55">
        <v>10.199999999999999</v>
      </c>
      <c r="F204" s="65">
        <f t="shared" si="22"/>
        <v>102</v>
      </c>
      <c r="G204" s="68">
        <v>0.1</v>
      </c>
      <c r="H204" s="56">
        <f t="shared" si="23"/>
        <v>10.200000000000001</v>
      </c>
      <c r="I204" s="66">
        <f t="shared" si="26"/>
        <v>112.2</v>
      </c>
      <c r="J204" s="37"/>
      <c r="K204" s="58" t="str">
        <f t="shared" si="20"/>
        <v>FALTA PREU</v>
      </c>
      <c r="L204" s="68">
        <v>0.1</v>
      </c>
      <c r="M204" s="59" t="str">
        <f t="shared" si="24"/>
        <v/>
      </c>
      <c r="N204" s="60" t="str">
        <f t="shared" si="25"/>
        <v/>
      </c>
      <c r="O204" s="1"/>
      <c r="P204" s="23"/>
    </row>
    <row r="205" spans="1:16" x14ac:dyDescent="0.3">
      <c r="A205" s="70" t="s">
        <v>355</v>
      </c>
      <c r="B205" s="67" t="s">
        <v>394</v>
      </c>
      <c r="C205" s="54" t="s">
        <v>362</v>
      </c>
      <c r="D205" s="54">
        <f>IFERROR(VLOOKUP(A205,'[1]Table 1'!$I:$K,3,FALSE),2)</f>
        <v>2</v>
      </c>
      <c r="E205" s="55">
        <v>9.52</v>
      </c>
      <c r="F205" s="65">
        <f t="shared" si="22"/>
        <v>19.04</v>
      </c>
      <c r="G205" s="68">
        <v>0.1</v>
      </c>
      <c r="H205" s="56">
        <f t="shared" si="23"/>
        <v>1.9039999999999999</v>
      </c>
      <c r="I205" s="66">
        <f t="shared" si="26"/>
        <v>20.943999999999999</v>
      </c>
      <c r="J205" s="37"/>
      <c r="K205" s="58" t="str">
        <f t="shared" si="20"/>
        <v>FALTA PREU</v>
      </c>
      <c r="L205" s="68">
        <v>0.1</v>
      </c>
      <c r="M205" s="59" t="str">
        <f t="shared" si="24"/>
        <v/>
      </c>
      <c r="N205" s="60" t="str">
        <f t="shared" si="25"/>
        <v/>
      </c>
      <c r="O205" s="1"/>
      <c r="P205" s="23"/>
    </row>
    <row r="206" spans="1:16" x14ac:dyDescent="0.3">
      <c r="A206" s="70" t="s">
        <v>356</v>
      </c>
      <c r="B206" s="67" t="s">
        <v>388</v>
      </c>
      <c r="C206" s="54" t="s">
        <v>362</v>
      </c>
      <c r="D206" s="54">
        <f>IFERROR(VLOOKUP(A206,'[1]Table 1'!$I:$K,3,FALSE),2)</f>
        <v>2</v>
      </c>
      <c r="E206" s="55">
        <v>13.55</v>
      </c>
      <c r="F206" s="65">
        <f t="shared" si="22"/>
        <v>27.1</v>
      </c>
      <c r="G206" s="68">
        <v>0.1</v>
      </c>
      <c r="H206" s="56">
        <f t="shared" si="23"/>
        <v>2.7100000000000004</v>
      </c>
      <c r="I206" s="66">
        <f t="shared" si="26"/>
        <v>29.810000000000002</v>
      </c>
      <c r="J206" s="37"/>
      <c r="K206" s="58" t="str">
        <f t="shared" si="20"/>
        <v>FALTA PREU</v>
      </c>
      <c r="L206" s="68">
        <v>0.1</v>
      </c>
      <c r="M206" s="59" t="str">
        <f t="shared" si="24"/>
        <v/>
      </c>
      <c r="N206" s="60" t="str">
        <f t="shared" si="25"/>
        <v/>
      </c>
      <c r="O206" s="1"/>
      <c r="P206" s="23"/>
    </row>
    <row r="207" spans="1:16" ht="15" thickBot="1" x14ac:dyDescent="0.35">
      <c r="A207" s="70" t="s">
        <v>357</v>
      </c>
      <c r="B207" s="67" t="s">
        <v>358</v>
      </c>
      <c r="C207" s="54" t="s">
        <v>362</v>
      </c>
      <c r="D207" s="54">
        <f>IFERROR(VLOOKUP(A207,'[1]Table 1'!$I:$K,3,FALSE),2)</f>
        <v>2</v>
      </c>
      <c r="E207" s="55">
        <v>13.53</v>
      </c>
      <c r="F207" s="65">
        <f t="shared" si="22"/>
        <v>27.06</v>
      </c>
      <c r="G207" s="68">
        <v>0.1</v>
      </c>
      <c r="H207" s="56">
        <f t="shared" si="23"/>
        <v>2.706</v>
      </c>
      <c r="I207" s="66">
        <f t="shared" si="26"/>
        <v>29.765999999999998</v>
      </c>
      <c r="J207" s="37"/>
      <c r="K207" s="58" t="str">
        <f t="shared" si="20"/>
        <v>FALTA PREU</v>
      </c>
      <c r="L207" s="68">
        <v>0.1</v>
      </c>
      <c r="M207" s="59" t="str">
        <f t="shared" si="24"/>
        <v/>
      </c>
      <c r="N207" s="60" t="str">
        <f t="shared" si="25"/>
        <v/>
      </c>
      <c r="O207" s="1"/>
    </row>
    <row r="208" spans="1:16" ht="15" thickBot="1" x14ac:dyDescent="0.35">
      <c r="A208" s="71" t="s">
        <v>366</v>
      </c>
      <c r="B208" s="72"/>
      <c r="C208" s="72"/>
      <c r="D208" s="72"/>
      <c r="E208" s="72"/>
      <c r="F208" s="73">
        <f>SUM(F68:F207)</f>
        <v>6774.01</v>
      </c>
      <c r="G208" s="73"/>
      <c r="H208" s="73">
        <f>SUM(H68:H207)</f>
        <v>496.12480000000011</v>
      </c>
      <c r="I208" s="73">
        <f>H208+F208</f>
        <v>7270.1348000000007</v>
      </c>
      <c r="J208" s="24">
        <f>SUM(J68:J207)</f>
        <v>0</v>
      </c>
      <c r="K208" s="24">
        <f>SUM(K68:K207)</f>
        <v>0</v>
      </c>
      <c r="L208" s="24"/>
      <c r="M208" s="24">
        <f>SUM(M68:M207)</f>
        <v>0</v>
      </c>
      <c r="N208" s="24">
        <f>SUM(N68:N207)</f>
        <v>0</v>
      </c>
      <c r="O208" s="1"/>
    </row>
    <row r="209" spans="1:15" ht="15" thickBot="1" x14ac:dyDescent="0.35">
      <c r="A209" s="74" t="s">
        <v>139</v>
      </c>
      <c r="B209" s="75"/>
      <c r="C209" s="75"/>
      <c r="D209" s="75"/>
      <c r="E209" s="75"/>
      <c r="F209" s="76">
        <f>F66+F208</f>
        <v>15219.94</v>
      </c>
      <c r="G209" s="76"/>
      <c r="H209" s="76">
        <f>+H208+H66</f>
        <v>1340.7178000000001</v>
      </c>
      <c r="I209" s="76">
        <f>H209+F209</f>
        <v>16560.657800000001</v>
      </c>
      <c r="J209" s="76"/>
      <c r="K209" s="76">
        <f>+K208+K66</f>
        <v>0</v>
      </c>
      <c r="L209" s="76"/>
      <c r="M209" s="76">
        <f>+M208+M66</f>
        <v>0</v>
      </c>
      <c r="N209" s="77">
        <f>+N208+N66</f>
        <v>0</v>
      </c>
      <c r="O209" s="1"/>
    </row>
    <row r="210" spans="1:15" x14ac:dyDescent="0.3">
      <c r="A210" s="1"/>
      <c r="B210" s="1"/>
      <c r="C210" s="2"/>
      <c r="D210" s="20"/>
      <c r="E210" s="21"/>
      <c r="F210" s="22"/>
      <c r="G210" s="21"/>
      <c r="H210" s="21"/>
      <c r="I210" s="1"/>
      <c r="J210" s="21"/>
      <c r="K210" s="1"/>
      <c r="L210" s="1"/>
      <c r="M210" s="1"/>
      <c r="N210" s="1"/>
    </row>
    <row r="215" spans="1:15" x14ac:dyDescent="0.3">
      <c r="I215"/>
    </row>
    <row r="216" spans="1:15" x14ac:dyDescent="0.3">
      <c r="I216"/>
    </row>
    <row r="217" spans="1:15" x14ac:dyDescent="0.3">
      <c r="I217"/>
    </row>
    <row r="218" spans="1:15" x14ac:dyDescent="0.3">
      <c r="I218"/>
    </row>
    <row r="219" spans="1:15" x14ac:dyDescent="0.3">
      <c r="I219"/>
    </row>
    <row r="220" spans="1:15" x14ac:dyDescent="0.3">
      <c r="I220"/>
    </row>
  </sheetData>
  <sheetProtection algorithmName="SHA-512" hashValue="rqL8DDHMQEUNhy7gdmv37fAm0A5BuPGP4jrgbg6DSbCyy9uXsLqykxRwmekGevhMDBNz4FAp+qT95oFqt41nkw==" saltValue="YacFRPsHvsKG07v+8DbzBA==" spinCount="100000" sheet="1" objects="1" scenarios="1" selectLockedCells="1"/>
  <autoFilter ref="A17:N209" xr:uid="{FA8B97A2-1835-4A15-A073-66CF96DBE809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0">
    <mergeCell ref="J3:L3"/>
    <mergeCell ref="B2:D2"/>
    <mergeCell ref="A67:H67"/>
    <mergeCell ref="B5:D5"/>
    <mergeCell ref="J9:P9"/>
    <mergeCell ref="J11:N12"/>
    <mergeCell ref="A17:H17"/>
    <mergeCell ref="J14:N14"/>
    <mergeCell ref="J15:N15"/>
    <mergeCell ref="A15:I15"/>
  </mergeCells>
  <dataValidations count="1">
    <dataValidation type="custom" allowBlank="1" showInputMessage="1" showErrorMessage="1" errorTitle="ERROR PREU" error="Preu superior al demanat. Si us plau, reviseu el preu de la columna E i introduiu un valor igual o inferior." sqref="J18" xr:uid="{4BF76C10-B414-42DA-A281-F88B19A219CD}">
      <formula1>$J18&lt;=$E18</formula1>
    </dataValidation>
  </dataValidations>
  <pageMargins left="0.7" right="0.7" top="0.75" bottom="0.75" header="0.3" footer="0.3"/>
  <ignoredErrors>
    <ignoredError sqref="J66:K66 M66:N66 J208:N208" unlockedFormula="1"/>
    <ignoredError sqref="I20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Meritxell Ferrero</cp:lastModifiedBy>
  <dcterms:created xsi:type="dcterms:W3CDTF">2024-05-28T13:41:33Z</dcterms:created>
  <dcterms:modified xsi:type="dcterms:W3CDTF">2025-07-31T10:09:59Z</dcterms:modified>
</cp:coreProperties>
</file>