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grups02\GRP_EPU_EXPO\Contractacions\25_NNNNNN_ProduccioMuntatge_ExpoEPU\"/>
    </mc:Choice>
  </mc:AlternateContent>
  <xr:revisionPtr revIDLastSave="0" documentId="13_ncr:1_{2C81A70C-2CC7-47EB-ADD4-002D490279C7}" xr6:coauthVersionLast="47" xr6:coauthVersionMax="47" xr10:uidLastSave="{00000000-0000-0000-0000-000000000000}"/>
  <bookViews>
    <workbookView xWindow="-120" yWindow="-120" windowWidth="29040" windowHeight="15720" tabRatio="568" xr2:uid="{00000000-000D-0000-FFFF-FFFF00000000}"/>
  </bookViews>
  <sheets>
    <sheet name="Amidaments Pressupost" sheetId="12" r:id="rId1"/>
  </sheets>
  <definedNames>
    <definedName name="_xlnm.Print_Area" localSheetId="0">'Amidaments Pressupost'!$B$2:$I$183</definedName>
    <definedName name="Print_Area" localSheetId="0">'Amidaments Pressupost'!$B$2:$I$68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8" i="12" l="1"/>
  <c r="I166" i="12"/>
  <c r="H161" i="12" l="1"/>
  <c r="I161" i="12" s="1"/>
  <c r="H159" i="12"/>
  <c r="I159" i="12" s="1"/>
  <c r="H154" i="12"/>
  <c r="I154" i="12" s="1"/>
  <c r="I153" i="12"/>
  <c r="H152" i="12"/>
  <c r="I152" i="12" s="1"/>
  <c r="H147" i="12"/>
  <c r="I147" i="12" s="1"/>
  <c r="I149" i="12" s="1"/>
  <c r="I175" i="12" s="1"/>
  <c r="H142" i="12"/>
  <c r="I142" i="12" s="1"/>
  <c r="I144" i="12" s="1"/>
  <c r="I174" i="12" s="1"/>
  <c r="H137" i="12"/>
  <c r="I137" i="12" s="1"/>
  <c r="H135" i="12"/>
  <c r="I135" i="12" s="1"/>
  <c r="H133" i="12"/>
  <c r="I133" i="12" s="1"/>
  <c r="H131" i="12"/>
  <c r="I131" i="12" s="1"/>
  <c r="H129" i="12"/>
  <c r="I129" i="12" s="1"/>
  <c r="H127" i="12"/>
  <c r="I127" i="12" s="1"/>
  <c r="H125" i="12"/>
  <c r="I125" i="12" s="1"/>
  <c r="H124" i="12"/>
  <c r="I124" i="12" s="1"/>
  <c r="H122" i="12"/>
  <c r="I122" i="12" s="1"/>
  <c r="H121" i="12"/>
  <c r="I121" i="12" s="1"/>
  <c r="H120" i="12"/>
  <c r="I120" i="12" s="1"/>
  <c r="H118" i="12"/>
  <c r="I118" i="12" s="1"/>
  <c r="H114" i="12"/>
  <c r="I114" i="12" s="1"/>
  <c r="I116" i="12" s="1"/>
  <c r="H110" i="12"/>
  <c r="I110" i="12" s="1"/>
  <c r="I112" i="12" s="1"/>
  <c r="H105" i="12"/>
  <c r="I105" i="12" s="1"/>
  <c r="H103" i="12"/>
  <c r="I103" i="12" s="1"/>
  <c r="H101" i="12"/>
  <c r="I101" i="12" s="1"/>
  <c r="H99" i="12"/>
  <c r="I99" i="12" s="1"/>
  <c r="H97" i="12"/>
  <c r="I97" i="12" s="1"/>
  <c r="H95" i="12"/>
  <c r="I95" i="12" s="1"/>
  <c r="H93" i="12"/>
  <c r="I93" i="12" s="1"/>
  <c r="H91" i="12"/>
  <c r="I91" i="12" s="1"/>
  <c r="H89" i="12"/>
  <c r="I89" i="12" s="1"/>
  <c r="H87" i="12"/>
  <c r="I87" i="12" s="1"/>
  <c r="H85" i="12"/>
  <c r="I85" i="12" s="1"/>
  <c r="H81" i="12"/>
  <c r="I81" i="12" s="1"/>
  <c r="H79" i="12"/>
  <c r="I79" i="12" s="1"/>
  <c r="H77" i="12"/>
  <c r="I77" i="12" s="1"/>
  <c r="H75" i="12"/>
  <c r="I75" i="12" s="1"/>
  <c r="H73" i="12"/>
  <c r="I73" i="12" s="1"/>
  <c r="H71" i="12"/>
  <c r="I71" i="12" s="1"/>
  <c r="H66" i="12"/>
  <c r="I66" i="12" s="1"/>
  <c r="I68" i="12" s="1"/>
  <c r="I168" i="12" s="1"/>
  <c r="H61" i="12"/>
  <c r="I61" i="12" s="1"/>
  <c r="H59" i="12"/>
  <c r="I59" i="12" s="1"/>
  <c r="H57" i="12"/>
  <c r="I57" i="12" s="1"/>
  <c r="H55" i="12"/>
  <c r="I55" i="12" s="1"/>
  <c r="H51" i="12"/>
  <c r="I51" i="12" s="1"/>
  <c r="H49" i="12"/>
  <c r="I49" i="12" s="1"/>
  <c r="H47" i="12"/>
  <c r="I47" i="12" s="1"/>
  <c r="H43" i="12"/>
  <c r="I43" i="12" s="1"/>
  <c r="H41" i="12"/>
  <c r="I41" i="12" s="1"/>
  <c r="H37" i="12"/>
  <c r="I37" i="12" s="1"/>
  <c r="H35" i="12"/>
  <c r="I35" i="12" s="1"/>
  <c r="H33" i="12"/>
  <c r="I33" i="12" s="1"/>
  <c r="H29" i="12"/>
  <c r="I29" i="12" s="1"/>
  <c r="H27" i="12"/>
  <c r="I27" i="12" s="1"/>
  <c r="H23" i="12"/>
  <c r="I23" i="12" s="1"/>
  <c r="I25" i="12" s="1"/>
  <c r="H19" i="12"/>
  <c r="I19" i="12" s="1"/>
  <c r="H18" i="12"/>
  <c r="I18" i="12" s="1"/>
  <c r="H17" i="12"/>
  <c r="I17" i="12" s="1"/>
  <c r="H13" i="12"/>
  <c r="I13" i="12" s="1"/>
  <c r="H11" i="12"/>
  <c r="I11" i="12" s="1"/>
  <c r="H9" i="12"/>
  <c r="I9" i="12" s="1"/>
  <c r="H7" i="12"/>
  <c r="I163" i="12" l="1"/>
  <c r="I177" i="12" s="1"/>
  <c r="I156" i="12"/>
  <c r="I176" i="12" s="1"/>
  <c r="I107" i="12"/>
  <c r="I83" i="12"/>
  <c r="I63" i="12"/>
  <c r="I53" i="12"/>
  <c r="I45" i="12"/>
  <c r="I31" i="12"/>
  <c r="I20" i="12"/>
  <c r="I7" i="12"/>
  <c r="I15" i="12" s="1"/>
  <c r="I139" i="12"/>
  <c r="I39" i="12"/>
  <c r="I170" i="12"/>
  <c r="I169" i="12" l="1"/>
  <c r="I167" i="12"/>
  <c r="F171" i="12" s="1"/>
  <c r="I181" i="12" s="1"/>
  <c r="I182" i="12" l="1"/>
  <c r="I183" i="12" s="1"/>
</calcChain>
</file>

<file path=xl/sharedStrings.xml><?xml version="1.0" encoding="utf-8"?>
<sst xmlns="http://schemas.openxmlformats.org/spreadsheetml/2006/main" count="451" uniqueCount="264">
  <si>
    <t>cNat</t>
  </si>
  <si>
    <t>Capítulo</t>
  </si>
  <si>
    <t/>
  </si>
  <si>
    <t>Partida</t>
  </si>
  <si>
    <t>UT</t>
  </si>
  <si>
    <t>01</t>
  </si>
  <si>
    <t>03</t>
  </si>
  <si>
    <t>ACABATS</t>
  </si>
  <si>
    <t>05</t>
  </si>
  <si>
    <t xml:space="preserve">    </t>
  </si>
  <si>
    <t>02</t>
  </si>
  <si>
    <t>04</t>
  </si>
  <si>
    <t>M2</t>
  </si>
  <si>
    <t>REPLANTEIG MATERIAL EXPOSITIU</t>
  </si>
  <si>
    <t>TOTAL ACABATS</t>
  </si>
  <si>
    <t>TOTAL ESTRUCTURA</t>
  </si>
  <si>
    <t>01.02</t>
  </si>
  <si>
    <t>ESTRUCTURA</t>
  </si>
  <si>
    <t>02.01</t>
  </si>
  <si>
    <t>01.01</t>
  </si>
  <si>
    <t>03.01</t>
  </si>
  <si>
    <t>MODUL CORTINA C2</t>
  </si>
  <si>
    <t>MODUL CORTINA C3</t>
  </si>
  <si>
    <t>FARISTOL TIPUS F1</t>
  </si>
  <si>
    <t>FARISTOL TIPUS F2</t>
  </si>
  <si>
    <t>FARISTOL TIPUS F3</t>
  </si>
  <si>
    <t>FARISTOL TIPUS F4</t>
  </si>
  <si>
    <t>MUNTATGE PROTOTIPS</t>
  </si>
  <si>
    <t>04.01</t>
  </si>
  <si>
    <t>TOTAL FARISTOLS</t>
  </si>
  <si>
    <t>PROTOTIPS PREVIS A OBRA</t>
  </si>
  <si>
    <t>05.01</t>
  </si>
  <si>
    <t>TEXT SALA REPTES</t>
  </si>
  <si>
    <t>TEXT VALORS</t>
  </si>
  <si>
    <t>CATÀLEG CORTINES</t>
  </si>
  <si>
    <t>TEXT TIMELINE</t>
  </si>
  <si>
    <t>TEXT PROGRAMA</t>
  </si>
  <si>
    <t>TEXT EPU</t>
  </si>
  <si>
    <t>05.02</t>
  </si>
  <si>
    <t>ELEMENTS GRAFICS EXTERIORS</t>
  </si>
  <si>
    <t>TEXT SALA</t>
  </si>
  <si>
    <t>MACROESCALA SOBRE LINOLI</t>
  </si>
  <si>
    <t>CARTEL.LA PROJECTE</t>
  </si>
  <si>
    <t>TEXT FARISTOL REPTE</t>
  </si>
  <si>
    <t>LENTIGRAFIA</t>
  </si>
  <si>
    <t xml:space="preserve">A4 PROGRAMA </t>
  </si>
  <si>
    <t>TOTAL GRAFICA</t>
  </si>
  <si>
    <t>06</t>
  </si>
  <si>
    <t>INST. ELÈCTRICA</t>
  </si>
  <si>
    <t>06.01</t>
  </si>
  <si>
    <t>MODIFICACIÓ INSTAL.LACIÓ EXISTENT</t>
  </si>
  <si>
    <t>IL.LUMINACIÓ</t>
  </si>
  <si>
    <t>Vinil de tall sobre paret o panell DM pintat segons indicació plànols.</t>
  </si>
  <si>
    <t>Impressió sobre vinil transparent adhesiu sobre videowall</t>
  </si>
  <si>
    <t>Vinil de retall format DIN-A3 col·locat sota el taulell de metacrilat o faristol corresponent.</t>
  </si>
  <si>
    <t>Vinil de retall de 42x42cm col·locat sobre el faristol corresponent.</t>
  </si>
  <si>
    <t>Impressió sobre poliestirè rígid blanc segons contingut determinat pels comissaris.</t>
  </si>
  <si>
    <t>Tècnica lentigràfica segons contingut determinat pels comissaris.</t>
  </si>
  <si>
    <t>TOTAL IL.LUMINACIÓ</t>
  </si>
  <si>
    <t>AUDIOVISUAL</t>
  </si>
  <si>
    <t>MICRO ALTAVEUS DIRECCIONALS</t>
  </si>
  <si>
    <t>ALTAVEU I SUPORT</t>
  </si>
  <si>
    <t>PROJECTOR AUDIOVISUAL DE TIR CURT</t>
  </si>
  <si>
    <t>MONITOR PASSEJADES</t>
  </si>
  <si>
    <t>TOTAL AUDIOVISUAL</t>
  </si>
  <si>
    <t>Panell DM previsió directe a paret (3,2A x 2,7H)</t>
  </si>
  <si>
    <t>Panell DM previsió directe a paret (3,0A x 2,7H)</t>
  </si>
  <si>
    <t>Panell DM previsió directe a paret (2,40A x 4,00H)</t>
  </si>
  <si>
    <t>07</t>
  </si>
  <si>
    <t>08</t>
  </si>
  <si>
    <t>DESMUNTATGE EXPOSICIÓ</t>
  </si>
  <si>
    <t>MANTENIMENT</t>
  </si>
  <si>
    <t>08.01</t>
  </si>
  <si>
    <t>07.01</t>
  </si>
  <si>
    <t>DESMUNTATGE</t>
  </si>
  <si>
    <t>TOTAL MANTENIMENT</t>
  </si>
  <si>
    <t>AJUTS RAM DE PALETA</t>
  </si>
  <si>
    <t>09</t>
  </si>
  <si>
    <t xml:space="preserve">Partida </t>
  </si>
  <si>
    <t>MUNTATGE  AAVV</t>
  </si>
  <si>
    <t>GRÀFICA</t>
  </si>
  <si>
    <t>Amidament</t>
  </si>
  <si>
    <t xml:space="preserve">Instal.lació de moqueta firal als paraments verticals </t>
  </si>
  <si>
    <t xml:space="preserve">Instal.lació de moqueta firal, amb pletines al pas de portes i finals </t>
  </si>
  <si>
    <t>Preu unitari</t>
  </si>
  <si>
    <t>Codi</t>
  </si>
  <si>
    <t>Unitat</t>
  </si>
  <si>
    <t>Descripció</t>
  </si>
  <si>
    <t>Pintat de les instal.lacions</t>
  </si>
  <si>
    <t>Desmuntatge d'aproximadament 15 ml de tram de tanca devant de l'accés existent al lateral de l'edifici, mantenint els montants i enretirant els plafons entre montants i mantenint els trams de tanca que oculten els aparells d'aire acondicionat situats en façana i al terra. Muntatge de plafons laterals amb xapa per tapar els espais entre la façana i la tanca que es manté. Regularització del terra amb geotèxtil i grava. Reposició de vinil i il.luminació de la tanca que es manté.</t>
  </si>
  <si>
    <r>
      <rPr>
        <b/>
        <sz val="8"/>
        <color theme="1"/>
        <rFont val="Calibri"/>
        <family val="2"/>
        <scheme val="minor"/>
      </rPr>
      <t xml:space="preserve">Estructura vertical de suport amb tubulars d'acer galvanitzat. 1160x5x270cm (l.p.h). 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rFont val="Calibri"/>
        <family val="2"/>
        <scheme val="minor"/>
      </rPr>
      <t>-Estructura formada per 10 montants de 50x50, situant el primer a 325 mm de l´inici, despres 10 montants equidistants 1220 mm entre eixos i deixant 325 mm fins el final. Associat als montants hi ha un estructura secundària de travessers el primer situat a cota 510 del terra, la resta a 340 mm a eix .
-Estructura de suport principal, PERFIL TUBULAR 50*50 encastat a sostre  amb plaques d'ancoratge de 200x200mm i e=10mm . Plaques d’ancoratge a terra, platina en L de 150 x 150mm i e = 10mm.</t>
    </r>
    <r>
      <rPr>
        <sz val="8"/>
        <rFont val="Calibri"/>
        <family val="2"/>
        <scheme val="minor"/>
      </rPr>
      <t xml:space="preserve">
-Estructura de suport secundària PERFIL TUBULAR 50*50 soldada i travada amb l'estructura principal.
Fixacions plaques (HIT - HY 270 + HAS-U 5.8, Mida M12 i L=80 mm)
-Estructura de suport de pantalla de projecció a estructura horitzontal.
-Cables conduïts per la part posterior i inferior fins a regletes de connexió múltiple.
Material: Acer galvanitzat (estructura metàl·lica soldada o cargolada). Tot segons planols detall i tot el necessari per a deixar correctament acabada la unitat d'obra. REPLANTEIG SEGONS DIRECCIÓ FACULTATIVA</t>
    </r>
  </si>
  <si>
    <r>
      <rPr>
        <b/>
        <sz val="8"/>
        <rFont val="Calibri"/>
        <family val="2"/>
        <scheme val="minor"/>
      </rPr>
      <t xml:space="preserve">Estructura vertical de suport de la instal·lació multimèdia amb múltiples pantalles LED de 38kg cada una. </t>
    </r>
    <r>
      <rPr>
        <sz val="8"/>
        <rFont val="Calibri"/>
        <family val="2"/>
        <scheme val="minor"/>
      </rPr>
      <t xml:space="preserve">
-Estructura de suport principal, PERFIL TUBULAR 50*50 encastat a sostre  amb plaques d'ancoratge de 200x200mm i e=10mm . Plaques d’ancoratge a terra, platina en L de 150 x 150mm i e = 10mm.
Estructura de suport secundària PERFIL TUBULAR 50*50 soldada i travada amb l'estructura principal.
Fixacions plaques (HIT - HY 270 + HAS-U 5.8, Mida M12 i L=80 mm)
-Estructura de suport de TV pantalla LED. Doble platina doblada. 
Platina A en forma de U, de e=10mm atornillada a pantalla existent pantalla LED i soldada a Platina B
Platina B en forma de T, de e=10mm soldada amb soldadura minima 80mm i anclada a estructura horitzontal.
Platina C en forma de U, de e=10mm atornillada a pantalla existent TV táctil i anclada a estructura horitzontal.
-Cables conduïts per la part posterior i inferior fins a regletes de connexió múltiple.
Material: Acer o alumini pintat (estructura metàl·lica soldada o cargolada).Tot segons planols detall i tot el necessari per a deixar correctament acabada la unitat d'obra. REPLANTEIG SEGONS DIRECCIÓ FACULTATIVA</t>
    </r>
  </si>
  <si>
    <r>
      <t>ESTRUCTURA</t>
    </r>
    <r>
      <rPr>
        <b/>
        <sz val="8"/>
        <color theme="1"/>
        <rFont val="Calibri"/>
        <family val="2"/>
        <scheme val="minor"/>
      </rPr>
      <t xml:space="preserve"> MÒDUL AULA AMBENTAL</t>
    </r>
  </si>
  <si>
    <t>Mòdul prefabricat ja preexistent al que s'afegeix 5 m2 de gràfica exterior vinilada.</t>
  </si>
  <si>
    <t>PEM</t>
  </si>
  <si>
    <t>REPLANTEIG MÒDULS A SALA</t>
  </si>
  <si>
    <t>Replanteig de mòduls a sala segons planols aportats. A revisar i comprovar amb la DIRECCIÓ FACULTATIVA. Inclou material auxiliar i mà d'obra.</t>
  </si>
  <si>
    <t>010101</t>
  </si>
  <si>
    <t>010102</t>
  </si>
  <si>
    <t>010103</t>
  </si>
  <si>
    <t>010201</t>
  </si>
  <si>
    <t>010202</t>
  </si>
  <si>
    <t>010203</t>
  </si>
  <si>
    <t>TOTAL CAIXES DE LLUM</t>
  </si>
  <si>
    <t>CAIXA DE LLUM A DOBLE CARA</t>
  </si>
  <si>
    <t>CAIXA DE LLUM A UNA CARA</t>
  </si>
  <si>
    <r>
      <t xml:space="preserve">ESTRUCTURA </t>
    </r>
    <r>
      <rPr>
        <b/>
        <sz val="8"/>
        <color theme="1"/>
        <rFont val="Calibri"/>
        <family val="2"/>
        <scheme val="minor"/>
      </rPr>
      <t>MÒDUL AUDIOVISUAL TERRITORI AMB</t>
    </r>
  </si>
  <si>
    <r>
      <t>ESTRUCTURA</t>
    </r>
    <r>
      <rPr>
        <b/>
        <sz val="8"/>
        <color theme="1"/>
        <rFont val="Calibri"/>
        <family val="2"/>
        <scheme val="minor"/>
      </rPr>
      <t xml:space="preserve"> MÒDUL D'ACCÉS</t>
    </r>
  </si>
  <si>
    <t>MÒDULS PANTALLES</t>
  </si>
  <si>
    <t>MÒDUL PANTALLA TIPUS P1 (PASSEJADES)</t>
  </si>
  <si>
    <t>Mòdul vertical autoportant, dissenyat per allotjar una pantalla de TV de 44 polzades i diversos elements addicionals. 
-Estructura de quatre potes, amb tub doble per banda d'acer galvanitzat (∅3cm) continua a 20º d'angle ambdues. 
Platina interior de xapa d'acer galvanitzat plegada per quatre costats e=1.5mm, encastada a l'element vertical pels laterals. Estabilitzador de TV.  
-Estructura de soport de TV 44 px
-Altaveu direccional integrat, sensor de moviment integrat en la part inferior de la caixa de xapa d'acer galvanitzat. INCLOU MUNTATGE I INSTAL.LACIÓ ELEMENT AUDIOVISUAL. Tot segons planols detall i tot el necessari per a deixar correctament acabada la unitat d'obra. REPLANTEIG SEGONS DIRECCIÓ FACULTATIVA</t>
  </si>
  <si>
    <t>030101</t>
  </si>
  <si>
    <t>020101</t>
  </si>
  <si>
    <r>
      <t>ESTRUCTURA</t>
    </r>
    <r>
      <rPr>
        <b/>
        <sz val="8"/>
        <color theme="1"/>
        <rFont val="Calibri"/>
        <family val="2"/>
        <scheme val="minor"/>
      </rPr>
      <t xml:space="preserve"> MÒDUL TERMINAL-TIMELINE-LLOTJA INTERACTIVA</t>
    </r>
  </si>
  <si>
    <t>MÒDUL PANTALLA TIPUS P3 (TERMINAL D'IDEES)</t>
  </si>
  <si>
    <t>Estructura de suport de TV pantalla LED. Doble platina doblada encastada a estructura principal.
Platina A en forma de U, de e=10mm atornillada a pantalla existent pantalla LED i soldada a Platina B
Platina B en forma de T, de e=10mm soldada amb soldadura minima 80mm i anclada a estructura horitzontal.
-Cables conduïts per la part posterior i inferior fins a regletes de connexió múltiple.
Material: Acer galvanitzat (estructura metàl·lica soldada o cargolada). Tot segons planols detall i tot el necessari per a deixar correctament acabada la unitat d'obra. REPLANTEIG SEGONS DIRECCIÓ FACULTATIVA.</t>
  </si>
  <si>
    <t>MÒDUL PANTALLA TIPUS P4 (PANTALLA TÀCTIL LLOTJA INTERACTIVA)</t>
  </si>
  <si>
    <t>Estructura de suport de TV pantalla LED. Doble platina doblada encastada a estructura principal.
Platina C en forma de U, de e=10mm atornillada a pantalla existent TV táctil i anclada a estructura horitzontal.
-Cables conduïts per la part posterior i inferior fins a regletes de connexió múltiple.
Material: Acer galvanitzat (estructura metàl·lica soldada o cargolada). INCLOU MUNTATGE I INSTAL.LACIÓ ELEMENT AUDIOVISUAL. Tot segons planols detall i tot el necessari per a deixar correctament acabada la unitat d'obra. REPLANTEIG SEGONS DIRECCIÓ FACULTATIVA.</t>
  </si>
  <si>
    <t>MÒDULS TAULES</t>
  </si>
  <si>
    <t>MÒDUL TAULA T1</t>
  </si>
  <si>
    <t>MÒDUL TAULA T2</t>
  </si>
  <si>
    <t>Taula rectangular de dimensions 2000 x 1000 mm, formada per dos sobres de metacrilat transparent de gruix 1,5 i 0,5cm. Recolzat sobre cinc potes de ∅3cm i una pota de ∅10cm d'acer galvanitzat.
Cargols per fixació de les potes a la platina circular (3 per pota) en les de ∅3cm i 1 en la de ∅10cm,
Tipus recomanat: Cargols amb cap hexagonal de rosca mètrica (M), preferiblement M6 o M8, segons el gruix de la platina i les forces aplicades. Cap hexagonal. Rosca mètrica ISO (ex: M6x20 mm), estàndard en aplicacions estructurals.
Senyalització del repte sobre cada taula (6) amb caixa de llum tipus lumisheet 297x420mm
En algunes de les taules, altaveu integrat i il.luminaria, aprofitant pas d'instal.lacións per tubular de la pota de recolzament. Altaveus direccionals o trasductors piezoelèctrics muntats sobre varetes primes i flexibles conectades al corrent i llums i focus direccionals de petit format. INCLOU MUNTATGE I INSTAL.LACIÓ ELEMENT AUDIOVISUAL I SO. Tot segons planols detall i tot el necessari per a deixar correctament acabada la unitat d'obra.  REPLANTEIG SEGONS DIRECCIÓ FACULTATIVA.</t>
  </si>
  <si>
    <t>Taula rectangular de dimensions 2000 x 1000 mm, formada per dos sobres de metacrilat transparent de gruix 1,5 i 0,5cm. Recolzat sobre cinc potes de ∅3cm i una pota de ∅10cm d'acer galvanitzat.
Cargols per fixació de les potes a la platina circular (3 per pota) en les de ∅3cm i 1 en la de ∅10cm,
Tipus recomanat: Cargols amb cap hexagonal de rosca mètrica (M), preferiblement M6 o M8, segons el gruix de la platina i les forces aplicades. Cap hexagonal. Rosca mètrica ISO (ex: M6x20 mm), estàndard en aplicacions estructurals.
Senyalització del repte sobre cada taula (1) amb caixa de llum tipus lumisheet 297x420mm
En algunes de les taules, altaveu integrat i il.luminaria, aprofitant pas d'instal.lacións per tubular de la pota de recolzament. Altaveus direccionals o trasductors piezoelèctrics muntats sobre varetes primes i flexibles conectades al corrent i llums i focus direccionals de petit format. INCLOU MUNTATGE I INSTAL.LACIÓ ELEMENT AUDIOVISUAL I SO. Tot segons planols detall i tot el necessari per a deixar correctament acabada la unitat d'obra. REPLANTEIG SEGONS DIRECCIÓ FACULTATIVA.</t>
  </si>
  <si>
    <t>CAIXES DE LLUM</t>
  </si>
  <si>
    <t>MÒDULS CORTINES</t>
  </si>
  <si>
    <t>MÒDUL CORTINA C1</t>
  </si>
  <si>
    <t>CORTINA H230 R40, arc29. Cortina de PVC transparent amb impressió laser i troquelada a la mida de les pàgines impreses en els dos sentis de la pàgina. Suspesa sobre tubular rectangular curvat i cable d'acer ancoratal sostre.Tot segons planols detall i tot el necessari per a deixar correctament acabada la unitat d'obra. REPLANTEIG SEGONS DIRECCIÓ FACULTATIVA.</t>
  </si>
  <si>
    <t>CORTINA H240 L570.
Cortina acústica de Polyester acoustic panel troquelada a la mida en els dos sentits. Fixada a perfil rectangular i encastada sostre. Tot segons planols detall i tot el necessari per a deixar correctament acabada la unitat d'obra. REPLANTEIG SEGONS DIRECCIÓ FACULTATIVA.</t>
  </si>
  <si>
    <t>MÒDULS FARISTOLS</t>
  </si>
  <si>
    <t>Faristol de xapa d'acer galvanitzat plegada i autoestable de 4mm de gruix. Tot segons planols detall i tot el necessari per a deixar correctament acabada la unitat d'obra. REPLANTEIG SEGONS DIRECCIÓ FACULTATIVA.</t>
  </si>
  <si>
    <t>Faristol de xapa d'acer galvanitzat plegada i, unit mecànicament a les taules de metacrilat, de 4mm de gruix. Tot segons planols detall i tot el necessari per a deixar correctament acabada la unitat d'obra. REPLANTEIG SEGONS DIRECCIÓ FACULTATIVA.</t>
  </si>
  <si>
    <t>Faristol de xapa d'acer galvanitzat plegada i, unit mecànicament a l'estructura del mòdul timeline, de 4mm de gruix. Tot segons planols detall i tot el necessari per a deixar correctament acabada la unitat d'obra. REPLANTEIG SEGONS DIRECCIÓ FACULTATIVA.</t>
  </si>
  <si>
    <t>040101</t>
  </si>
  <si>
    <t>Previsió de muntatge de prototips d'assaig dels mòduls expositius per tal de comprobar i assegurar la seva funcionalitat, 2u d'assaig de cada element.</t>
  </si>
  <si>
    <t>TOTAL MUNTATGE PROTOTIPS</t>
  </si>
  <si>
    <t>TOTAL REPLANTEIG MÒDULS A SALA</t>
  </si>
  <si>
    <t>TOTAL ELEMENTS SUPORT CONTINGUT</t>
  </si>
  <si>
    <t>ELEMENTS SUPORT CONTINGUT</t>
  </si>
  <si>
    <t>PVC transparent de muntatge a post impressió</t>
  </si>
  <si>
    <t>050101</t>
  </si>
  <si>
    <t>Impressió sobre vinil adhesiu sobre vidre, paret o DM</t>
  </si>
  <si>
    <t>TEXT PROJECCIÓ TERRITORI AMB</t>
  </si>
  <si>
    <t xml:space="preserve">GRÀFICA CAIXES DE LLUM </t>
  </si>
  <si>
    <t>Impressió per sublimació sobre tela.</t>
  </si>
  <si>
    <t>CORTINA H230 R40, arc60. Cortina de PVC transparent amb impressió laser i troquelada a la mida de les pàgines impreses en els dos sentis de la pàgina. Suspesa sobre tubular rectangular curvat i cable d'acer ancoratal sostre.Tot segons planols detall i tot el necessari per a deixar correctament acabada la unitat d'obra. REPLANTEIG SEGONS DIRECCIÓ FACULTATIVA.</t>
  </si>
  <si>
    <t>Impressió sobre linoli de 14,2x6m en àrees de 2,2x1,5m.Inclou linoli (3mm gruix)</t>
  </si>
  <si>
    <t xml:space="preserve">GRAFISME SOBRE LÀMINA POLIESTIRÈ RÍGID BLANC </t>
  </si>
  <si>
    <t>Folis DIN A4 impresos segons contingut determinat pels comissaris.</t>
  </si>
  <si>
    <t>VINIL TAMITZANT FINESTRAL</t>
  </si>
  <si>
    <t>Instal.lació de vinil imprès tamitzant de llum 50% al finestral de la façana mar, aprox. 15x2 mts, vinil microperforat tipus autobús.</t>
  </si>
  <si>
    <t>050201</t>
  </si>
  <si>
    <t>060101</t>
  </si>
  <si>
    <t>Modificació i adaptació de tota la instal.lació elèctrica existent modificant punts generals, redistribuint a sostre punts globals existents i anulació de punts no replantejats.
Quadre elèctric de 32A amb sortides per protecció. Alimentació dels aparells AAVV amb cablejat aeri. Regiband 60x60 mm fixada al fals sostre/sostre i funda espiral de 30mm D i 40 mm per a les plantalles LED (terminal d'idees).</t>
  </si>
  <si>
    <t>REPLANTEIG I INSTAL.LACIÓ</t>
  </si>
  <si>
    <t xml:space="preserve">Replanteig i instal.lació segons plànols de la il.luminació i elements de suport subministrats. Material auxiliar, muntatge i mà d'obra.
</t>
  </si>
  <si>
    <t xml:space="preserve">Micro altaveus tipus campaneta direccionals sobre estructura.
</t>
  </si>
  <si>
    <t xml:space="preserve">ALTAVEU DIRECCIONAL SOSTRE AMB DETECTORS DE PRESENCIA </t>
  </si>
  <si>
    <t>PROJECTOR AUDIOVISUAL (MAKING-OF)</t>
  </si>
  <si>
    <t>Projector de 8500 lumens, òptica, suport i tots els elements per al seu correcte calibratge i funcionament.</t>
  </si>
  <si>
    <t>PANTALLA LED TERMINAL IDEES</t>
  </si>
  <si>
    <t>Instal.lació pantalles LED. No inclou muntatge electric, programació ni posada en marxa.</t>
  </si>
  <si>
    <t>PROJECTOR I PANTALLA P2 (TERRITORI AMB)</t>
  </si>
  <si>
    <t>Projector de 8500 lumens, òptica, suport i tots els elements per al seu correcte calibratge i funcionament. Pantalla de projecció aprox. 18 m2 suspesa de l'estructura, marc de fusta i tela de projecció frontal.</t>
  </si>
  <si>
    <t>PANTALLA MONITOR TV (TAULA REPTE)</t>
  </si>
  <si>
    <t>Subministrament 1 unitat i instal.lació, accessoris i suport 2 unitats. Revisió i col.locació.</t>
  </si>
  <si>
    <t>Subministrament de 2 unitats i instal.lació, accessoris i suport de 7 unitats. Revisió i col.locació.</t>
  </si>
  <si>
    <t>Subministrament de 5 unitats de 32 polzades i instal.lació, accessoris i suport de 6 unitats. Revisió i col.locació.</t>
  </si>
  <si>
    <t>PANTALLA TÀCTIL 32" (LLOTJA INTERACTIVA)</t>
  </si>
  <si>
    <t>PANTALLA TACTIL 10,1" POLZADES LCD</t>
  </si>
  <si>
    <t>Instal.lació de 7 pantalles tàctils de 10,1" LCD, accessoris i suport. Revisió i col.locació.</t>
  </si>
  <si>
    <t>Programació, material de connexió, posada en marxa i totes les feines per realitzar la posada en marxa dels AAVV.</t>
  </si>
  <si>
    <t>MANTENIMENT MATERIAL EXPOSITIU</t>
  </si>
  <si>
    <t>TOTAL INST. ELECTRICA</t>
  </si>
  <si>
    <t>070101</t>
  </si>
  <si>
    <t>080101</t>
  </si>
  <si>
    <t>09.01</t>
  </si>
  <si>
    <t>090101</t>
  </si>
  <si>
    <t>-Disposició de tots els elements i equipamients pel seu emmagatzematge compacte o transport.
Desmuntatge i retirada dels elements expositius i la gestió dels residus generats.
Neteja de l’espai i reposició d’elements alterats durant l’exposició, si s’escau.
Embalatge i protecció dels materials a conservar (protecció contra trencaments, ratllades, humitat, etc.) i transport al lloc indicat per l’AMB.
Creació d’un inventari detallat dels materials a conservar, amb reportatge fotogràfic i etiquetatge per a la seva futura identificació.
-Retirada fins als corresponents contenidors dels elements no reutilitzables.
-Emmagatzematge del material d'il·luminació i audiovisual per al seu correcte manteniment i posterior utilització</t>
  </si>
  <si>
    <t>Revisió i manteniment de tots els elements que formen la museografia,incloent audiovisuals, il·luminació i qualsevol element de fusteria, serralleria, gràfica, entre altres. 
Subministre o canvi de tots els elements que presentin problemes de funcionament o desperfectes, ja sigui d'origen o degut a l'ús o el vandalisme.
Inclou revisions periòdiques així com actuacions urgents a petició del centre i segons allò establert a les prescripcions tècniques.</t>
  </si>
  <si>
    <t>NETEJA FINAL</t>
  </si>
  <si>
    <t xml:space="preserve">Realització d'una neteja acurada al final del desmuntatge
</t>
  </si>
  <si>
    <t>COORDINACIÓ</t>
  </si>
  <si>
    <t>COORDINACIÓ DE LA PRODUCCIÓ, MUNTATGE, MANTENIMENT I DESMUNTATGE</t>
  </si>
  <si>
    <t>Tasques de coordinació amb tots els industrials, professionals, tècnics i equips implicats en la producció, muntatge, manteniment i desmuntatge de l'exposició, així com amb l'equip tècnic de l'AMB responsable de la coordinació i continguts de l'exposició.</t>
  </si>
  <si>
    <t>TOTAL COORDINACIÓ</t>
  </si>
  <si>
    <t>TOTAL MÒDULS CORTINES</t>
  </si>
  <si>
    <t>TOTAL MÒDULS TAULES</t>
  </si>
  <si>
    <t>TOTAL MÒDULS PANTALLES</t>
  </si>
  <si>
    <t>TOTAL DESMUNTATGE EXPOSICIÓ</t>
  </si>
  <si>
    <t>TOTAL AJUTS RAM DE PALETA</t>
  </si>
  <si>
    <t>090102</t>
  </si>
  <si>
    <t>CERTIFICATS ENGINYERIA</t>
  </si>
  <si>
    <t>Certificats de solidesa i  de la instal.lació elèctrica</t>
  </si>
  <si>
    <t>TOTAL PEC (sense IVA)</t>
  </si>
  <si>
    <t>IVA 21%</t>
  </si>
  <si>
    <t>TOTAL PEC (IVA inclòs)</t>
  </si>
  <si>
    <t>02.02</t>
  </si>
  <si>
    <t>020201</t>
  </si>
  <si>
    <t>020202</t>
  </si>
  <si>
    <t>02.03</t>
  </si>
  <si>
    <t>020301</t>
  </si>
  <si>
    <t>020302</t>
  </si>
  <si>
    <t>020303</t>
  </si>
  <si>
    <t>02.04</t>
  </si>
  <si>
    <t>020401</t>
  </si>
  <si>
    <t>020402</t>
  </si>
  <si>
    <t>02.05</t>
  </si>
  <si>
    <t>020501</t>
  </si>
  <si>
    <t>020502</t>
  </si>
  <si>
    <t>020503</t>
  </si>
  <si>
    <t>02.06</t>
  </si>
  <si>
    <t>020601</t>
  </si>
  <si>
    <t>020602</t>
  </si>
  <si>
    <t>020603</t>
  </si>
  <si>
    <t>020604</t>
  </si>
  <si>
    <t>040102</t>
  </si>
  <si>
    <t>040103</t>
  </si>
  <si>
    <t>040104</t>
  </si>
  <si>
    <t>040105</t>
  </si>
  <si>
    <t>040106</t>
  </si>
  <si>
    <t>04.02</t>
  </si>
  <si>
    <t>040201</t>
  </si>
  <si>
    <t>040202</t>
  </si>
  <si>
    <t>040203</t>
  </si>
  <si>
    <t>040204</t>
  </si>
  <si>
    <t>040206</t>
  </si>
  <si>
    <t>040207</t>
  </si>
  <si>
    <t>040208</t>
  </si>
  <si>
    <t>040209</t>
  </si>
  <si>
    <t>040210</t>
  </si>
  <si>
    <t>040211</t>
  </si>
  <si>
    <t>040212</t>
  </si>
  <si>
    <t>05.03</t>
  </si>
  <si>
    <t>050301</t>
  </si>
  <si>
    <t>050302</t>
  </si>
  <si>
    <t>050303</t>
  </si>
  <si>
    <t>050304</t>
  </si>
  <si>
    <t>050305</t>
  </si>
  <si>
    <t>050306</t>
  </si>
  <si>
    <t>050307</t>
  </si>
  <si>
    <t>050308</t>
  </si>
  <si>
    <t>050309</t>
  </si>
  <si>
    <t>050310</t>
  </si>
  <si>
    <t>050311</t>
  </si>
  <si>
    <t>050312</t>
  </si>
  <si>
    <t>080102</t>
  </si>
  <si>
    <t>SUBMINISTRAMENT ESTRUCTURA I ACABATS</t>
  </si>
  <si>
    <t>010104</t>
  </si>
  <si>
    <t>SUBMINISTRAMENT MÒDULS EXPOSITIUS</t>
  </si>
  <si>
    <t>SUBMINISTRAMENT I MUNTATGE PROTOTIPS</t>
  </si>
  <si>
    <t>SUBMINISTRAMENT GRÀFICA</t>
  </si>
  <si>
    <t>SUBMINISTRAMENT INSTAL.ACIONS</t>
  </si>
  <si>
    <t>SERVEIS MANTENIMENT EXPOSICIÓ</t>
  </si>
  <si>
    <t>SERVEIS DESMUNTATGE EXPOSICIÓ</t>
  </si>
  <si>
    <t>SERVEIS COORDINACIÓ</t>
  </si>
  <si>
    <t>SERVEIS AUXILIARS AL MUNTATGE</t>
  </si>
  <si>
    <t>Tasques auxiliars de suport al muntatge de l’exposició que requereixen intervencions bàsiques de paleteria: col·locació o retirada de paraments provisionals, petits anivellaments o fixacions, l’obertura o tapament de forats, l’ajustament puntual de sòcols o revestiments, entre d'altres.</t>
  </si>
  <si>
    <t xml:space="preserve">PEC (sense IVA)
</t>
  </si>
  <si>
    <t>inclòs 13%DG+6%BI</t>
  </si>
  <si>
    <t>Caixa de llum amb dos cares vistes de 2380x120x1250 amb perfileria doble d'alumini per a tela impresa per sublimació i vora de silicona per inserir la perfileria. Il.luminació mitjançant LEDs amb tot el material necessari per al bon funcionament. Fixades a terra i sostre. Tot segons planols detall i tot el necessari per a deixar correctament acabada la unitat d'obra. REPLANTEIG SEGONS DIRECCIÓ FACULTATIVA</t>
  </si>
  <si>
    <t>Caixa de llum amb una cara vista 2380x120x1250 amb perfileria simple d'alumini per a tela impresa per sublimació i vora de silicona per inserir la perfileria. Il.luminació mitjançant LEDs amb tot el material necessari per al bon funcionament. Fixades a terra i sostre. Tot segons planols detall i tot el necessari per a deixar correctament acabada la unitat d'obra. REPLANTEIG SEGONS DIRECCIÓ FACULTATIVA</t>
  </si>
  <si>
    <t>TOTAL CAPÍTOLS SUBMINISTRAMENT</t>
  </si>
  <si>
    <t>TOTAL CAPÍTOLS SERVEIS</t>
  </si>
  <si>
    <t>AMIDAMENTS I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</si>
</sst>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3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8E4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5" fillId="0" borderId="2" xfId="0" applyFont="1" applyBorder="1"/>
    <xf numFmtId="0" fontId="15" fillId="0" borderId="0" xfId="0" applyFont="1"/>
    <xf numFmtId="0" fontId="15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3" fillId="0" borderId="0" xfId="0" applyFont="1"/>
    <xf numFmtId="49" fontId="8" fillId="0" borderId="6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1" fillId="7" borderId="3" xfId="0" applyNumberFormat="1" applyFont="1" applyFill="1" applyBorder="1" applyAlignment="1">
      <alignment vertical="top"/>
    </xf>
    <xf numFmtId="49" fontId="5" fillId="0" borderId="6" xfId="0" applyNumberFormat="1" applyFont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21" fillId="6" borderId="6" xfId="0" applyNumberFormat="1" applyFont="1" applyFill="1" applyBorder="1" applyAlignment="1">
      <alignment vertical="top"/>
    </xf>
    <xf numFmtId="49" fontId="21" fillId="6" borderId="3" xfId="0" applyNumberFormat="1" applyFont="1" applyFill="1" applyBorder="1" applyAlignment="1">
      <alignment vertical="top"/>
    </xf>
    <xf numFmtId="49" fontId="1" fillId="7" borderId="6" xfId="0" applyNumberFormat="1" applyFont="1" applyFill="1" applyBorder="1" applyAlignment="1">
      <alignment vertical="top"/>
    </xf>
    <xf numFmtId="164" fontId="24" fillId="0" borderId="0" xfId="0" applyNumberFormat="1" applyFont="1" applyAlignment="1">
      <alignment vertical="top"/>
    </xf>
    <xf numFmtId="164" fontId="25" fillId="0" borderId="0" xfId="0" applyNumberFormat="1" applyFont="1" applyAlignment="1">
      <alignment vertical="top"/>
    </xf>
    <xf numFmtId="164" fontId="24" fillId="0" borderId="2" xfId="0" applyNumberFormat="1" applyFont="1" applyBorder="1" applyAlignment="1">
      <alignment vertical="top"/>
    </xf>
    <xf numFmtId="164" fontId="26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164" fontId="26" fillId="0" borderId="2" xfId="0" applyNumberFormat="1" applyFont="1" applyBorder="1" applyAlignment="1">
      <alignment vertical="top"/>
    </xf>
    <xf numFmtId="49" fontId="21" fillId="6" borderId="4" xfId="0" applyNumberFormat="1" applyFont="1" applyFill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49" fontId="1" fillId="7" borderId="4" xfId="0" applyNumberFormat="1" applyFont="1" applyFill="1" applyBorder="1" applyAlignment="1">
      <alignment vertical="top" wrapText="1"/>
    </xf>
    <xf numFmtId="49" fontId="6" fillId="0" borderId="4" xfId="0" applyNumberFormat="1" applyFont="1" applyBorder="1" applyAlignment="1">
      <alignment vertical="top" wrapText="1"/>
    </xf>
    <xf numFmtId="164" fontId="0" fillId="0" borderId="0" xfId="0" applyNumberFormat="1"/>
    <xf numFmtId="164" fontId="21" fillId="6" borderId="3" xfId="0" applyNumberFormat="1" applyFont="1" applyFill="1" applyBorder="1" applyAlignment="1">
      <alignment vertical="top"/>
    </xf>
    <xf numFmtId="164" fontId="5" fillId="0" borderId="3" xfId="0" applyNumberFormat="1" applyFont="1" applyBorder="1" applyAlignment="1">
      <alignment vertical="top"/>
    </xf>
    <xf numFmtId="164" fontId="6" fillId="0" borderId="3" xfId="0" applyNumberFormat="1" applyFont="1" applyBorder="1" applyAlignment="1">
      <alignment vertical="top"/>
    </xf>
    <xf numFmtId="164" fontId="1" fillId="7" borderId="3" xfId="0" applyNumberFormat="1" applyFont="1" applyFill="1" applyBorder="1" applyAlignment="1">
      <alignment vertical="top"/>
    </xf>
    <xf numFmtId="2" fontId="0" fillId="0" borderId="0" xfId="0" applyNumberFormat="1"/>
    <xf numFmtId="2" fontId="3" fillId="0" borderId="3" xfId="0" applyNumberFormat="1" applyFont="1" applyBorder="1" applyAlignment="1">
      <alignment horizontal="right" vertical="top"/>
    </xf>
    <xf numFmtId="2" fontId="21" fillId="6" borderId="3" xfId="0" applyNumberFormat="1" applyFont="1" applyFill="1" applyBorder="1" applyAlignment="1">
      <alignment vertical="top"/>
    </xf>
    <xf numFmtId="2" fontId="5" fillId="4" borderId="3" xfId="0" applyNumberFormat="1" applyFont="1" applyFill="1" applyBorder="1" applyAlignment="1">
      <alignment vertical="top"/>
    </xf>
    <xf numFmtId="2" fontId="5" fillId="0" borderId="3" xfId="0" applyNumberFormat="1" applyFont="1" applyBorder="1" applyAlignment="1">
      <alignment vertical="top"/>
    </xf>
    <xf numFmtId="2" fontId="6" fillId="0" borderId="3" xfId="0" applyNumberFormat="1" applyFont="1" applyBorder="1" applyAlignment="1">
      <alignment vertical="top"/>
    </xf>
    <xf numFmtId="2" fontId="1" fillId="7" borderId="3" xfId="0" applyNumberFormat="1" applyFont="1" applyFill="1" applyBorder="1" applyAlignment="1">
      <alignment vertical="top"/>
    </xf>
    <xf numFmtId="164" fontId="3" fillId="0" borderId="3" xfId="0" applyNumberFormat="1" applyFont="1" applyBorder="1" applyAlignment="1">
      <alignment horizontal="left" vertical="top"/>
    </xf>
    <xf numFmtId="164" fontId="13" fillId="3" borderId="3" xfId="0" applyNumberFormat="1" applyFont="1" applyFill="1" applyBorder="1" applyAlignment="1">
      <alignment vertical="top"/>
    </xf>
    <xf numFmtId="49" fontId="0" fillId="0" borderId="0" xfId="0" applyNumberFormat="1"/>
    <xf numFmtId="49" fontId="15" fillId="0" borderId="6" xfId="0" applyNumberFormat="1" applyFont="1" applyBorder="1" applyAlignment="1">
      <alignment vertical="top"/>
    </xf>
    <xf numFmtId="49" fontId="18" fillId="0" borderId="6" xfId="0" applyNumberFormat="1" applyFont="1" applyBorder="1" applyAlignment="1">
      <alignment vertical="top"/>
    </xf>
    <xf numFmtId="49" fontId="6" fillId="0" borderId="6" xfId="0" applyNumberFormat="1" applyFont="1" applyBorder="1" applyAlignment="1">
      <alignment vertical="top"/>
    </xf>
    <xf numFmtId="164" fontId="14" fillId="0" borderId="7" xfId="0" applyNumberFormat="1" applyFont="1" applyBorder="1" applyAlignment="1">
      <alignment horizontal="right" vertical="top"/>
    </xf>
    <xf numFmtId="164" fontId="21" fillId="6" borderId="7" xfId="0" applyNumberFormat="1" applyFont="1" applyFill="1" applyBorder="1" applyAlignment="1">
      <alignment vertical="top"/>
    </xf>
    <xf numFmtId="164" fontId="5" fillId="2" borderId="7" xfId="0" applyNumberFormat="1" applyFont="1" applyFill="1" applyBorder="1" applyAlignment="1">
      <alignment vertical="top"/>
    </xf>
    <xf numFmtId="164" fontId="6" fillId="0" borderId="7" xfId="0" applyNumberFormat="1" applyFont="1" applyBorder="1" applyAlignment="1">
      <alignment vertical="top"/>
    </xf>
    <xf numFmtId="164" fontId="5" fillId="0" borderId="7" xfId="0" applyNumberFormat="1" applyFont="1" applyBorder="1" applyAlignment="1">
      <alignment vertical="top"/>
    </xf>
    <xf numFmtId="164" fontId="1" fillId="7" borderId="7" xfId="0" applyNumberFormat="1" applyFont="1" applyFill="1" applyBorder="1" applyAlignment="1">
      <alignment vertical="top"/>
    </xf>
    <xf numFmtId="164" fontId="16" fillId="0" borderId="7" xfId="0" applyNumberFormat="1" applyFont="1" applyBorder="1" applyAlignment="1">
      <alignment vertical="top"/>
    </xf>
    <xf numFmtId="164" fontId="0" fillId="0" borderId="1" xfId="0" applyNumberFormat="1" applyBorder="1"/>
    <xf numFmtId="49" fontId="13" fillId="3" borderId="4" xfId="0" applyNumberFormat="1" applyFont="1" applyFill="1" applyBorder="1" applyAlignment="1">
      <alignment vertical="top" wrapText="1"/>
    </xf>
    <xf numFmtId="49" fontId="1" fillId="5" borderId="6" xfId="0" applyNumberFormat="1" applyFont="1" applyFill="1" applyBorder="1" applyAlignment="1">
      <alignment vertical="top"/>
    </xf>
    <xf numFmtId="49" fontId="1" fillId="5" borderId="3" xfId="0" applyNumberFormat="1" applyFont="1" applyFill="1" applyBorder="1" applyAlignment="1">
      <alignment vertical="top"/>
    </xf>
    <xf numFmtId="49" fontId="1" fillId="5" borderId="4" xfId="0" applyNumberFormat="1" applyFont="1" applyFill="1" applyBorder="1" applyAlignment="1">
      <alignment vertical="top" wrapText="1"/>
    </xf>
    <xf numFmtId="2" fontId="1" fillId="5" borderId="3" xfId="0" applyNumberFormat="1" applyFont="1" applyFill="1" applyBorder="1" applyAlignment="1">
      <alignment vertical="top"/>
    </xf>
    <xf numFmtId="164" fontId="1" fillId="5" borderId="3" xfId="0" applyNumberFormat="1" applyFont="1" applyFill="1" applyBorder="1" applyAlignment="1">
      <alignment vertical="top"/>
    </xf>
    <xf numFmtId="164" fontId="1" fillId="5" borderId="7" xfId="0" applyNumberFormat="1" applyFont="1" applyFill="1" applyBorder="1" applyAlignment="1">
      <alignment vertical="top"/>
    </xf>
    <xf numFmtId="49" fontId="0" fillId="0" borderId="1" xfId="0" applyNumberFormat="1" applyBorder="1"/>
    <xf numFmtId="49" fontId="19" fillId="8" borderId="9" xfId="0" applyNumberFormat="1" applyFont="1" applyFill="1" applyBorder="1" applyAlignment="1">
      <alignment vertical="top"/>
    </xf>
    <xf numFmtId="0" fontId="19" fillId="8" borderId="10" xfId="0" applyFont="1" applyFill="1" applyBorder="1" applyAlignment="1">
      <alignment vertical="top"/>
    </xf>
    <xf numFmtId="2" fontId="19" fillId="8" borderId="10" xfId="0" applyNumberFormat="1" applyFont="1" applyFill="1" applyBorder="1" applyAlignment="1">
      <alignment vertical="top"/>
    </xf>
    <xf numFmtId="164" fontId="22" fillId="8" borderId="10" xfId="0" applyNumberFormat="1" applyFont="1" applyFill="1" applyBorder="1" applyAlignment="1">
      <alignment vertical="top"/>
    </xf>
    <xf numFmtId="49" fontId="19" fillId="9" borderId="6" xfId="0" applyNumberFormat="1" applyFont="1" applyFill="1" applyBorder="1" applyAlignment="1">
      <alignment vertical="top"/>
    </xf>
    <xf numFmtId="0" fontId="19" fillId="9" borderId="3" xfId="0" applyFont="1" applyFill="1" applyBorder="1" applyAlignment="1">
      <alignment vertical="top"/>
    </xf>
    <xf numFmtId="2" fontId="19" fillId="9" borderId="3" xfId="0" applyNumberFormat="1" applyFont="1" applyFill="1" applyBorder="1" applyAlignment="1">
      <alignment vertical="top"/>
    </xf>
    <xf numFmtId="164" fontId="22" fillId="9" borderId="3" xfId="0" applyNumberFormat="1" applyFont="1" applyFill="1" applyBorder="1" applyAlignment="1">
      <alignment vertical="top"/>
    </xf>
    <xf numFmtId="164" fontId="22" fillId="9" borderId="7" xfId="0" applyNumberFormat="1" applyFont="1" applyFill="1" applyBorder="1" applyAlignment="1">
      <alignment vertical="top"/>
    </xf>
    <xf numFmtId="49" fontId="22" fillId="9" borderId="8" xfId="0" applyNumberFormat="1" applyFont="1" applyFill="1" applyBorder="1" applyAlignment="1">
      <alignment vertical="top"/>
    </xf>
    <xf numFmtId="0" fontId="22" fillId="9" borderId="5" xfId="0" applyFont="1" applyFill="1" applyBorder="1" applyAlignment="1">
      <alignment vertical="top"/>
    </xf>
    <xf numFmtId="2" fontId="22" fillId="9" borderId="5" xfId="0" applyNumberFormat="1" applyFont="1" applyFill="1" applyBorder="1" applyAlignment="1">
      <alignment vertical="top"/>
    </xf>
    <xf numFmtId="164" fontId="22" fillId="9" borderId="5" xfId="0" applyNumberFormat="1" applyFont="1" applyFill="1" applyBorder="1" applyAlignment="1">
      <alignment vertical="top"/>
    </xf>
    <xf numFmtId="164" fontId="28" fillId="8" borderId="11" xfId="0" applyNumberFormat="1" applyFont="1" applyFill="1" applyBorder="1" applyAlignment="1">
      <alignment vertical="top"/>
    </xf>
    <xf numFmtId="49" fontId="22" fillId="9" borderId="3" xfId="0" applyNumberFormat="1" applyFont="1" applyFill="1" applyBorder="1" applyAlignment="1">
      <alignment horizontal="right" vertical="top" wrapText="1"/>
    </xf>
    <xf numFmtId="49" fontId="28" fillId="8" borderId="10" xfId="0" applyNumberFormat="1" applyFont="1" applyFill="1" applyBorder="1" applyAlignment="1">
      <alignment horizontal="right" vertical="top" wrapText="1"/>
    </xf>
    <xf numFmtId="49" fontId="22" fillId="9" borderId="5" xfId="0" applyNumberFormat="1" applyFont="1" applyFill="1" applyBorder="1" applyAlignment="1">
      <alignment horizontal="right" vertical="top" wrapText="1"/>
    </xf>
    <xf numFmtId="0" fontId="29" fillId="0" borderId="0" xfId="0" applyFont="1"/>
    <xf numFmtId="164" fontId="30" fillId="0" borderId="0" xfId="0" applyNumberFormat="1" applyFont="1" applyAlignment="1">
      <alignment vertical="top"/>
    </xf>
    <xf numFmtId="164" fontId="31" fillId="0" borderId="0" xfId="0" applyNumberFormat="1" applyFont="1" applyAlignment="1">
      <alignment vertical="top"/>
    </xf>
    <xf numFmtId="49" fontId="32" fillId="0" borderId="6" xfId="0" applyNumberFormat="1" applyFont="1" applyBorder="1" applyAlignment="1">
      <alignment vertical="top"/>
    </xf>
    <xf numFmtId="49" fontId="32" fillId="0" borderId="3" xfId="0" applyNumberFormat="1" applyFont="1" applyBorder="1" applyAlignment="1">
      <alignment vertical="top"/>
    </xf>
    <xf numFmtId="49" fontId="32" fillId="0" borderId="3" xfId="0" applyNumberFormat="1" applyFont="1" applyBorder="1" applyAlignment="1">
      <alignment vertical="top" wrapText="1"/>
    </xf>
    <xf numFmtId="2" fontId="32" fillId="0" borderId="3" xfId="0" applyNumberFormat="1" applyFont="1" applyBorder="1" applyAlignment="1">
      <alignment horizontal="right" vertical="top"/>
    </xf>
    <xf numFmtId="164" fontId="32" fillId="0" borderId="3" xfId="0" applyNumberFormat="1" applyFont="1" applyBorder="1" applyAlignment="1">
      <alignment horizontal="right" vertical="top"/>
    </xf>
    <xf numFmtId="164" fontId="32" fillId="0" borderId="3" xfId="0" applyNumberFormat="1" applyFont="1" applyBorder="1" applyAlignment="1">
      <alignment horizontal="right" vertical="top" wrapText="1"/>
    </xf>
    <xf numFmtId="164" fontId="32" fillId="0" borderId="7" xfId="0" applyNumberFormat="1" applyFont="1" applyBorder="1" applyAlignment="1">
      <alignment horizontal="right" vertical="top" wrapText="1"/>
    </xf>
    <xf numFmtId="164" fontId="22" fillId="9" borderId="10" xfId="0" applyNumberFormat="1" applyFont="1" applyFill="1" applyBorder="1" applyAlignment="1">
      <alignment vertical="top"/>
    </xf>
    <xf numFmtId="164" fontId="22" fillId="9" borderId="11" xfId="0" applyNumberFormat="1" applyFont="1" applyFill="1" applyBorder="1" applyAlignment="1">
      <alignment vertical="top"/>
    </xf>
    <xf numFmtId="14" fontId="7" fillId="0" borderId="3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49" fontId="29" fillId="0" borderId="12" xfId="0" applyNumberFormat="1" applyFont="1" applyBorder="1" applyAlignment="1">
      <alignment horizontal="right"/>
    </xf>
    <xf numFmtId="49" fontId="29" fillId="0" borderId="3" xfId="0" applyNumberFormat="1" applyFont="1" applyBorder="1" applyAlignment="1">
      <alignment horizontal="right"/>
    </xf>
    <xf numFmtId="49" fontId="29" fillId="0" borderId="4" xfId="0" applyNumberFormat="1" applyFont="1" applyBorder="1" applyAlignment="1">
      <alignment horizontal="right"/>
    </xf>
    <xf numFmtId="164" fontId="29" fillId="0" borderId="12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center"/>
    </xf>
    <xf numFmtId="164" fontId="29" fillId="0" borderId="4" xfId="0" applyNumberFormat="1" applyFont="1" applyBorder="1" applyAlignment="1">
      <alignment horizontal="center"/>
    </xf>
    <xf numFmtId="164" fontId="13" fillId="10" borderId="7" xfId="0" applyNumberFormat="1" applyFont="1" applyFill="1" applyBorder="1" applyAlignment="1">
      <alignment vertical="top"/>
    </xf>
    <xf numFmtId="0" fontId="10" fillId="0" borderId="3" xfId="0" applyFont="1" applyBorder="1" applyAlignment="1">
      <alignment wrapText="1"/>
    </xf>
  </cellXfs>
  <cellStyles count="1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  <color rgb="FF99FF33"/>
      <color rgb="FFFF66FF"/>
      <color rgb="FF00FFFF"/>
      <color rgb="FF008E4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F06A-B7D3-4CC7-AACD-CDEC8BA8091A}">
  <sheetPr>
    <pageSetUpPr fitToPage="1"/>
  </sheetPr>
  <dimension ref="A1:N183"/>
  <sheetViews>
    <sheetView tabSelected="1" zoomScale="115" zoomScaleNormal="115" zoomScaleSheetLayoutView="85" zoomScalePageLayoutView="125" workbookViewId="0">
      <pane ySplit="4" topLeftCell="A5" activePane="bottomLeft" state="frozen"/>
      <selection pane="bottomLeft" activeCell="K9" sqref="K9"/>
    </sheetView>
  </sheetViews>
  <sheetFormatPr baseColWidth="10" defaultColWidth="11.42578125" defaultRowHeight="15" x14ac:dyDescent="0.25"/>
  <cols>
    <col min="1" max="1" width="16.5703125" customWidth="1"/>
    <col min="2" max="2" width="13" style="41" customWidth="1"/>
    <col min="3" max="3" width="9.7109375" customWidth="1"/>
    <col min="4" max="4" width="5.140625" customWidth="1"/>
    <col min="5" max="5" width="68.140625" style="60" customWidth="1"/>
    <col min="6" max="6" width="11.85546875" style="32" customWidth="1"/>
    <col min="7" max="7" width="9.85546875" style="27" customWidth="1"/>
    <col min="8" max="8" width="11.85546875" style="27" customWidth="1"/>
    <col min="9" max="9" width="15.7109375" style="52" customWidth="1"/>
    <col min="10" max="10" width="16.28515625" style="17" customWidth="1"/>
    <col min="11" max="11" width="16.28515625" style="20" customWidth="1"/>
    <col min="14" max="14" width="50" customWidth="1"/>
  </cols>
  <sheetData>
    <row r="1" spans="1:11" x14ac:dyDescent="0.25">
      <c r="E1" s="41"/>
      <c r="I1" s="27"/>
    </row>
    <row r="2" spans="1:11" ht="18.75" x14ac:dyDescent="0.25">
      <c r="B2" s="7" t="s">
        <v>263</v>
      </c>
      <c r="C2" s="8"/>
      <c r="D2" s="100"/>
      <c r="E2" s="100"/>
      <c r="F2" s="90"/>
      <c r="G2" s="90"/>
      <c r="H2" s="90"/>
      <c r="I2" s="91"/>
    </row>
    <row r="3" spans="1:11" s="78" customFormat="1" ht="14.25" customHeight="1" x14ac:dyDescent="0.25">
      <c r="B3" s="81" t="s">
        <v>85</v>
      </c>
      <c r="C3" s="82" t="s">
        <v>0</v>
      </c>
      <c r="D3" s="82" t="s">
        <v>86</v>
      </c>
      <c r="E3" s="83" t="s">
        <v>87</v>
      </c>
      <c r="F3" s="84" t="s">
        <v>81</v>
      </c>
      <c r="G3" s="85" t="s">
        <v>84</v>
      </c>
      <c r="H3" s="86" t="s">
        <v>94</v>
      </c>
      <c r="I3" s="87" t="s">
        <v>257</v>
      </c>
      <c r="J3" s="79"/>
      <c r="K3" s="80"/>
    </row>
    <row r="4" spans="1:11" ht="12.75" customHeight="1" x14ac:dyDescent="0.25">
      <c r="B4" s="9"/>
      <c r="C4" s="92"/>
      <c r="D4" s="92"/>
      <c r="E4" s="92"/>
      <c r="F4" s="33"/>
      <c r="G4" s="39"/>
      <c r="H4" s="39"/>
      <c r="I4" s="45" t="s">
        <v>258</v>
      </c>
      <c r="J4" s="18"/>
      <c r="K4" s="21"/>
    </row>
    <row r="5" spans="1:11" s="2" customFormat="1" ht="12.75" x14ac:dyDescent="0.2">
      <c r="A5" s="1"/>
      <c r="B5" s="16" t="s">
        <v>5</v>
      </c>
      <c r="C5" s="10"/>
      <c r="D5" s="10" t="s">
        <v>2</v>
      </c>
      <c r="E5" s="25" t="s">
        <v>246</v>
      </c>
      <c r="F5" s="38"/>
      <c r="G5" s="31"/>
      <c r="H5" s="31"/>
      <c r="I5" s="50"/>
      <c r="J5" s="19"/>
      <c r="K5" s="22"/>
    </row>
    <row r="6" spans="1:11" s="3" customFormat="1" ht="12.75" x14ac:dyDescent="0.2">
      <c r="B6" s="14" t="s">
        <v>19</v>
      </c>
      <c r="C6" s="15" t="s">
        <v>1</v>
      </c>
      <c r="D6" s="15" t="s">
        <v>2</v>
      </c>
      <c r="E6" s="23" t="s">
        <v>17</v>
      </c>
      <c r="F6" s="34"/>
      <c r="G6" s="28"/>
      <c r="H6" s="28"/>
      <c r="I6" s="46"/>
      <c r="J6" s="17"/>
      <c r="K6" s="20"/>
    </row>
    <row r="7" spans="1:11" s="2" customFormat="1" ht="12.75" x14ac:dyDescent="0.2">
      <c r="A7" s="1"/>
      <c r="B7" s="11" t="s">
        <v>97</v>
      </c>
      <c r="C7" s="12" t="s">
        <v>3</v>
      </c>
      <c r="D7" s="12" t="s">
        <v>4</v>
      </c>
      <c r="E7" s="24" t="s">
        <v>107</v>
      </c>
      <c r="F7" s="37">
        <v>1</v>
      </c>
      <c r="G7" s="30">
        <v>0</v>
      </c>
      <c r="H7" s="29">
        <f>PRODUCT(F7,G7)</f>
        <v>0</v>
      </c>
      <c r="I7" s="47">
        <f>PRODUCT(H7,1.19)</f>
        <v>0</v>
      </c>
      <c r="J7" s="19"/>
      <c r="K7" s="22"/>
    </row>
    <row r="8" spans="1:11" ht="56.25" x14ac:dyDescent="0.25">
      <c r="B8" s="11"/>
      <c r="C8" s="5"/>
      <c r="D8" s="5"/>
      <c r="E8" s="26" t="s">
        <v>89</v>
      </c>
      <c r="F8" s="36"/>
      <c r="G8" s="29"/>
      <c r="H8" s="29"/>
      <c r="I8" s="48"/>
    </row>
    <row r="9" spans="1:11" ht="12.75" customHeight="1" x14ac:dyDescent="0.25">
      <c r="B9" s="11" t="s">
        <v>98</v>
      </c>
      <c r="C9" s="12" t="s">
        <v>3</v>
      </c>
      <c r="D9" s="12" t="s">
        <v>4</v>
      </c>
      <c r="E9" s="24" t="s">
        <v>106</v>
      </c>
      <c r="F9" s="37">
        <v>1</v>
      </c>
      <c r="G9" s="29">
        <v>0</v>
      </c>
      <c r="H9" s="29">
        <f>PRODUCT(F9,G9)</f>
        <v>0</v>
      </c>
      <c r="I9" s="47">
        <f>PRODUCT(H9,1.19)</f>
        <v>0</v>
      </c>
    </row>
    <row r="10" spans="1:11" ht="168.75" x14ac:dyDescent="0.25">
      <c r="B10" s="11"/>
      <c r="C10" s="5"/>
      <c r="D10" s="5"/>
      <c r="E10" s="26" t="s">
        <v>90</v>
      </c>
      <c r="F10" s="36"/>
      <c r="G10" s="29"/>
      <c r="H10" s="29"/>
      <c r="I10" s="48"/>
    </row>
    <row r="11" spans="1:11" ht="12.75" customHeight="1" x14ac:dyDescent="0.25">
      <c r="B11" s="11" t="s">
        <v>99</v>
      </c>
      <c r="C11" s="12" t="s">
        <v>3</v>
      </c>
      <c r="D11" s="12" t="s">
        <v>4</v>
      </c>
      <c r="E11" s="24" t="s">
        <v>113</v>
      </c>
      <c r="F11" s="37">
        <v>1</v>
      </c>
      <c r="G11" s="29">
        <v>0</v>
      </c>
      <c r="H11" s="29">
        <f>PRODUCT(F11,G11)</f>
        <v>0</v>
      </c>
      <c r="I11" s="47">
        <f>PRODUCT(H11,1.19)</f>
        <v>0</v>
      </c>
    </row>
    <row r="12" spans="1:11" ht="183" customHeight="1" x14ac:dyDescent="0.25">
      <c r="B12" s="11"/>
      <c r="C12" s="5"/>
      <c r="D12" s="5"/>
      <c r="E12" s="26" t="s">
        <v>91</v>
      </c>
      <c r="F12" s="36"/>
      <c r="G12" s="29"/>
      <c r="H12" s="29"/>
      <c r="I12" s="48"/>
    </row>
    <row r="13" spans="1:11" ht="12.75" customHeight="1" x14ac:dyDescent="0.25">
      <c r="B13" s="11" t="s">
        <v>247</v>
      </c>
      <c r="C13" s="12" t="s">
        <v>3</v>
      </c>
      <c r="D13" s="12" t="s">
        <v>12</v>
      </c>
      <c r="E13" s="24" t="s">
        <v>92</v>
      </c>
      <c r="F13" s="37">
        <v>5</v>
      </c>
      <c r="G13" s="29">
        <v>0</v>
      </c>
      <c r="H13" s="29">
        <f>PRODUCT(F13,G13)</f>
        <v>0</v>
      </c>
      <c r="I13" s="47">
        <f>PRODUCT(H13,1.19)</f>
        <v>0</v>
      </c>
    </row>
    <row r="14" spans="1:11" x14ac:dyDescent="0.25">
      <c r="B14" s="11"/>
      <c r="C14" s="5"/>
      <c r="D14" s="5"/>
      <c r="E14" s="26" t="s">
        <v>93</v>
      </c>
      <c r="F14" s="36"/>
      <c r="G14" s="29"/>
      <c r="H14" s="29"/>
      <c r="I14" s="49"/>
    </row>
    <row r="15" spans="1:11" x14ac:dyDescent="0.25">
      <c r="B15" s="42"/>
      <c r="C15" s="4"/>
      <c r="D15" s="4"/>
      <c r="E15" s="53" t="s">
        <v>15</v>
      </c>
      <c r="F15" s="40"/>
      <c r="G15" s="40"/>
      <c r="H15" s="40"/>
      <c r="I15" s="99">
        <f>SUM(I7:I14)</f>
        <v>0</v>
      </c>
    </row>
    <row r="16" spans="1:11" s="3" customFormat="1" ht="12.75" x14ac:dyDescent="0.2">
      <c r="B16" s="14" t="s">
        <v>16</v>
      </c>
      <c r="C16" s="15" t="s">
        <v>1</v>
      </c>
      <c r="D16" s="15" t="s">
        <v>2</v>
      </c>
      <c r="E16" s="23" t="s">
        <v>7</v>
      </c>
      <c r="F16" s="34"/>
      <c r="G16" s="28"/>
      <c r="H16" s="28"/>
      <c r="I16" s="46"/>
      <c r="J16" s="17"/>
      <c r="K16" s="20"/>
    </row>
    <row r="17" spans="1:11" x14ac:dyDescent="0.25">
      <c r="B17" s="11" t="s">
        <v>100</v>
      </c>
      <c r="C17" s="12" t="s">
        <v>3</v>
      </c>
      <c r="D17" s="12" t="s">
        <v>12</v>
      </c>
      <c r="E17" s="26" t="s">
        <v>82</v>
      </c>
      <c r="F17" s="35">
        <v>70</v>
      </c>
      <c r="G17" s="29">
        <v>0</v>
      </c>
      <c r="H17" s="29">
        <f>PRODUCT(F17,G17)</f>
        <v>0</v>
      </c>
      <c r="I17" s="47">
        <f>PRODUCT(H17,1.19)</f>
        <v>0</v>
      </c>
    </row>
    <row r="18" spans="1:11" x14ac:dyDescent="0.25">
      <c r="A18" s="6"/>
      <c r="B18" s="44" t="s">
        <v>101</v>
      </c>
      <c r="C18" s="13" t="s">
        <v>3</v>
      </c>
      <c r="D18" s="12" t="s">
        <v>12</v>
      </c>
      <c r="E18" s="26" t="s">
        <v>83</v>
      </c>
      <c r="F18" s="36">
        <v>484.52</v>
      </c>
      <c r="G18" s="29">
        <v>0</v>
      </c>
      <c r="H18" s="29">
        <f>PRODUCT(F18,G18)</f>
        <v>0</v>
      </c>
      <c r="I18" s="47">
        <f>PRODUCT(H18,1.19)</f>
        <v>0</v>
      </c>
    </row>
    <row r="19" spans="1:11" x14ac:dyDescent="0.25">
      <c r="B19" s="11" t="s">
        <v>102</v>
      </c>
      <c r="C19" s="12" t="s">
        <v>3</v>
      </c>
      <c r="D19" s="12" t="s">
        <v>12</v>
      </c>
      <c r="E19" s="24" t="s">
        <v>88</v>
      </c>
      <c r="F19" s="36">
        <v>100</v>
      </c>
      <c r="G19" s="29">
        <v>0</v>
      </c>
      <c r="H19" s="29">
        <f>PRODUCT(F19,G19)</f>
        <v>0</v>
      </c>
      <c r="I19" s="47">
        <f>PRODUCT(H19,1.19)</f>
        <v>0</v>
      </c>
    </row>
    <row r="20" spans="1:11" x14ac:dyDescent="0.25">
      <c r="B20" s="42"/>
      <c r="C20" s="4"/>
      <c r="D20" s="4"/>
      <c r="E20" s="53" t="s">
        <v>14</v>
      </c>
      <c r="F20" s="40"/>
      <c r="G20" s="40"/>
      <c r="H20" s="40"/>
      <c r="I20" s="99">
        <f>SUM(I17:I19)</f>
        <v>0</v>
      </c>
    </row>
    <row r="21" spans="1:11" s="2" customFormat="1" ht="12.75" x14ac:dyDescent="0.2">
      <c r="A21" s="1"/>
      <c r="B21" s="16" t="s">
        <v>10</v>
      </c>
      <c r="C21" s="10"/>
      <c r="D21" s="10" t="s">
        <v>2</v>
      </c>
      <c r="E21" s="25" t="s">
        <v>248</v>
      </c>
      <c r="F21" s="38"/>
      <c r="G21" s="31"/>
      <c r="H21" s="31"/>
      <c r="I21" s="50"/>
      <c r="J21" s="19"/>
      <c r="K21" s="22"/>
    </row>
    <row r="22" spans="1:11" s="3" customFormat="1" ht="12.75" x14ac:dyDescent="0.2">
      <c r="B22" s="14" t="s">
        <v>18</v>
      </c>
      <c r="C22" s="15" t="s">
        <v>1</v>
      </c>
      <c r="D22" s="15" t="s">
        <v>2</v>
      </c>
      <c r="E22" s="23" t="s">
        <v>95</v>
      </c>
      <c r="F22" s="34"/>
      <c r="G22" s="28"/>
      <c r="H22" s="28"/>
      <c r="I22" s="46"/>
      <c r="J22" s="17"/>
      <c r="K22" s="20"/>
    </row>
    <row r="23" spans="1:11" s="1" customFormat="1" ht="12.75" x14ac:dyDescent="0.2">
      <c r="B23" s="11" t="s">
        <v>112</v>
      </c>
      <c r="C23" s="12" t="s">
        <v>3</v>
      </c>
      <c r="D23" s="12" t="s">
        <v>4</v>
      </c>
      <c r="E23" s="24" t="s">
        <v>13</v>
      </c>
      <c r="F23" s="36">
        <v>1</v>
      </c>
      <c r="G23" s="29">
        <v>0</v>
      </c>
      <c r="H23" s="29">
        <f>PRODUCT(F23,G23)</f>
        <v>0</v>
      </c>
      <c r="I23" s="47">
        <f>PRODUCT(H23,1.19)</f>
        <v>0</v>
      </c>
      <c r="J23" s="17"/>
      <c r="K23" s="20"/>
    </row>
    <row r="24" spans="1:11" s="1" customFormat="1" ht="22.5" x14ac:dyDescent="0.2">
      <c r="B24" s="11"/>
      <c r="C24" s="5"/>
      <c r="D24" s="5"/>
      <c r="E24" s="24" t="s">
        <v>96</v>
      </c>
      <c r="F24" s="36"/>
      <c r="G24" s="29"/>
      <c r="H24" s="29"/>
      <c r="I24" s="49"/>
      <c r="J24" s="17"/>
      <c r="K24" s="20"/>
    </row>
    <row r="25" spans="1:11" x14ac:dyDescent="0.25">
      <c r="B25" s="42"/>
      <c r="C25" s="4"/>
      <c r="D25" s="4"/>
      <c r="E25" s="53" t="s">
        <v>135</v>
      </c>
      <c r="F25" s="40"/>
      <c r="G25" s="40"/>
      <c r="H25" s="40"/>
      <c r="I25" s="99">
        <f>SUM(I23:I24)</f>
        <v>0</v>
      </c>
    </row>
    <row r="26" spans="1:11" s="3" customFormat="1" ht="12.75" x14ac:dyDescent="0.2">
      <c r="B26" s="14" t="s">
        <v>196</v>
      </c>
      <c r="C26" s="15" t="s">
        <v>1</v>
      </c>
      <c r="D26" s="15" t="s">
        <v>2</v>
      </c>
      <c r="E26" s="23" t="s">
        <v>123</v>
      </c>
      <c r="F26" s="34"/>
      <c r="G26" s="28"/>
      <c r="H26" s="28"/>
      <c r="I26" s="46"/>
      <c r="J26" s="17"/>
      <c r="K26" s="20"/>
    </row>
    <row r="27" spans="1:11" s="1" customFormat="1" ht="12.75" x14ac:dyDescent="0.2">
      <c r="B27" s="11" t="s">
        <v>197</v>
      </c>
      <c r="C27" s="12" t="s">
        <v>3</v>
      </c>
      <c r="D27" s="12" t="s">
        <v>4</v>
      </c>
      <c r="E27" s="24" t="s">
        <v>104</v>
      </c>
      <c r="F27" s="36">
        <v>3</v>
      </c>
      <c r="G27" s="29">
        <v>0</v>
      </c>
      <c r="H27" s="29">
        <f>PRODUCT(F27,G27)</f>
        <v>0</v>
      </c>
      <c r="I27" s="47">
        <f>PRODUCT(H27,1.19)</f>
        <v>0</v>
      </c>
      <c r="J27" s="17"/>
      <c r="K27" s="20"/>
    </row>
    <row r="28" spans="1:11" ht="56.25" x14ac:dyDescent="0.25">
      <c r="B28" s="43"/>
      <c r="C28" s="5"/>
      <c r="D28" s="5"/>
      <c r="E28" s="26" t="s">
        <v>259</v>
      </c>
      <c r="F28" s="36"/>
      <c r="G28" s="29"/>
      <c r="H28" s="29"/>
      <c r="I28" s="49"/>
    </row>
    <row r="29" spans="1:11" s="1" customFormat="1" ht="12.75" x14ac:dyDescent="0.2">
      <c r="B29" s="11" t="s">
        <v>198</v>
      </c>
      <c r="C29" s="12" t="s">
        <v>3</v>
      </c>
      <c r="D29" s="12" t="s">
        <v>4</v>
      </c>
      <c r="E29" s="24" t="s">
        <v>105</v>
      </c>
      <c r="F29" s="36">
        <v>3</v>
      </c>
      <c r="G29" s="29">
        <v>0</v>
      </c>
      <c r="H29" s="29">
        <f>PRODUCT(F29,G29)</f>
        <v>0</v>
      </c>
      <c r="I29" s="47">
        <f>PRODUCT(H29,1.19)</f>
        <v>0</v>
      </c>
      <c r="J29" s="17"/>
      <c r="K29" s="20"/>
    </row>
    <row r="30" spans="1:11" ht="56.25" x14ac:dyDescent="0.25">
      <c r="B30" s="43"/>
      <c r="C30" s="5"/>
      <c r="D30" s="5"/>
      <c r="E30" s="26" t="s">
        <v>260</v>
      </c>
      <c r="F30" s="36"/>
      <c r="G30" s="29"/>
      <c r="H30" s="29"/>
      <c r="I30" s="49"/>
    </row>
    <row r="31" spans="1:11" x14ac:dyDescent="0.25">
      <c r="B31" s="42"/>
      <c r="C31" s="4"/>
      <c r="D31" s="4"/>
      <c r="E31" s="53" t="s">
        <v>103</v>
      </c>
      <c r="F31" s="40"/>
      <c r="G31" s="40"/>
      <c r="H31" s="40"/>
      <c r="I31" s="99">
        <f>SUM(I27:I30)</f>
        <v>0</v>
      </c>
    </row>
    <row r="32" spans="1:11" s="3" customFormat="1" ht="12.75" x14ac:dyDescent="0.2">
      <c r="B32" s="14" t="s">
        <v>199</v>
      </c>
      <c r="C32" s="15" t="s">
        <v>1</v>
      </c>
      <c r="D32" s="15" t="s">
        <v>2</v>
      </c>
      <c r="E32" s="23" t="s">
        <v>108</v>
      </c>
      <c r="F32" s="34"/>
      <c r="G32" s="28"/>
      <c r="H32" s="28"/>
      <c r="I32" s="46"/>
      <c r="J32" s="17"/>
      <c r="K32" s="20"/>
    </row>
    <row r="33" spans="2:11" s="1" customFormat="1" ht="12.75" x14ac:dyDescent="0.2">
      <c r="B33" s="11" t="s">
        <v>200</v>
      </c>
      <c r="C33" s="12" t="s">
        <v>3</v>
      </c>
      <c r="D33" s="12" t="s">
        <v>4</v>
      </c>
      <c r="E33" s="24" t="s">
        <v>109</v>
      </c>
      <c r="F33" s="36">
        <v>7</v>
      </c>
      <c r="G33" s="29">
        <v>0</v>
      </c>
      <c r="H33" s="29">
        <f>PRODUCT(F33,G33)</f>
        <v>0</v>
      </c>
      <c r="I33" s="47">
        <f>PRODUCT(H33,1.19)</f>
        <v>0</v>
      </c>
      <c r="J33" s="17"/>
      <c r="K33" s="20"/>
    </row>
    <row r="34" spans="2:11" s="1" customFormat="1" ht="123.75" x14ac:dyDescent="0.2">
      <c r="B34" s="11"/>
      <c r="C34" s="5"/>
      <c r="D34" s="5"/>
      <c r="E34" s="26" t="s">
        <v>110</v>
      </c>
      <c r="F34" s="36"/>
      <c r="G34" s="29"/>
      <c r="H34" s="29"/>
      <c r="I34" s="49"/>
      <c r="J34" s="17"/>
      <c r="K34" s="20"/>
    </row>
    <row r="35" spans="2:11" s="1" customFormat="1" ht="12.75" x14ac:dyDescent="0.2">
      <c r="B35" s="11" t="s">
        <v>201</v>
      </c>
      <c r="C35" s="12" t="s">
        <v>3</v>
      </c>
      <c r="D35" s="12" t="s">
        <v>4</v>
      </c>
      <c r="E35" s="24" t="s">
        <v>114</v>
      </c>
      <c r="F35" s="36">
        <v>39</v>
      </c>
      <c r="G35" s="29">
        <v>0</v>
      </c>
      <c r="H35" s="29">
        <f>PRODUCT(F35,G35)</f>
        <v>0</v>
      </c>
      <c r="I35" s="47">
        <f>PRODUCT(H35,1.19)</f>
        <v>0</v>
      </c>
      <c r="J35" s="17"/>
      <c r="K35" s="20"/>
    </row>
    <row r="36" spans="2:11" ht="101.25" x14ac:dyDescent="0.25">
      <c r="B36" s="11"/>
      <c r="C36" s="5"/>
      <c r="D36" s="5"/>
      <c r="E36" s="26" t="s">
        <v>115</v>
      </c>
      <c r="F36" s="36"/>
      <c r="G36" s="29"/>
      <c r="H36" s="29"/>
      <c r="I36" s="49"/>
    </row>
    <row r="37" spans="2:11" s="1" customFormat="1" ht="12.75" x14ac:dyDescent="0.2">
      <c r="B37" s="11" t="s">
        <v>202</v>
      </c>
      <c r="C37" s="12" t="s">
        <v>3</v>
      </c>
      <c r="D37" s="12" t="s">
        <v>4</v>
      </c>
      <c r="E37" s="24" t="s">
        <v>116</v>
      </c>
      <c r="F37" s="36">
        <v>6</v>
      </c>
      <c r="G37" s="29">
        <v>0</v>
      </c>
      <c r="H37" s="29">
        <f>PRODUCT(F37,G37)</f>
        <v>0</v>
      </c>
      <c r="I37" s="47">
        <f>PRODUCT(H37,1.19)</f>
        <v>0</v>
      </c>
      <c r="J37" s="17"/>
      <c r="K37" s="20"/>
    </row>
    <row r="38" spans="2:11" ht="78.75" x14ac:dyDescent="0.25">
      <c r="B38" s="11"/>
      <c r="C38" s="5"/>
      <c r="D38" s="5"/>
      <c r="E38" s="26" t="s">
        <v>117</v>
      </c>
      <c r="F38" s="36"/>
      <c r="G38" s="29"/>
      <c r="H38" s="29"/>
      <c r="I38" s="49"/>
    </row>
    <row r="39" spans="2:11" x14ac:dyDescent="0.25">
      <c r="B39" s="42"/>
      <c r="C39" s="4"/>
      <c r="D39" s="4"/>
      <c r="E39" s="53" t="s">
        <v>187</v>
      </c>
      <c r="F39" s="40"/>
      <c r="G39" s="40"/>
      <c r="H39" s="40"/>
      <c r="I39" s="99">
        <f xml:space="preserve"> SUM(I33:I38)</f>
        <v>0</v>
      </c>
    </row>
    <row r="40" spans="2:11" s="3" customFormat="1" ht="12.75" x14ac:dyDescent="0.2">
      <c r="B40" s="14" t="s">
        <v>203</v>
      </c>
      <c r="C40" s="15" t="s">
        <v>1</v>
      </c>
      <c r="D40" s="15" t="s">
        <v>2</v>
      </c>
      <c r="E40" s="23" t="s">
        <v>118</v>
      </c>
      <c r="F40" s="34"/>
      <c r="G40" s="28"/>
      <c r="H40" s="28"/>
      <c r="I40" s="46"/>
      <c r="J40" s="17"/>
      <c r="K40" s="20"/>
    </row>
    <row r="41" spans="2:11" s="1" customFormat="1" ht="12.75" x14ac:dyDescent="0.2">
      <c r="B41" s="11" t="s">
        <v>204</v>
      </c>
      <c r="C41" s="12" t="s">
        <v>3</v>
      </c>
      <c r="D41" s="12" t="s">
        <v>4</v>
      </c>
      <c r="E41" s="24" t="s">
        <v>119</v>
      </c>
      <c r="F41" s="36">
        <v>12</v>
      </c>
      <c r="G41" s="29">
        <v>0</v>
      </c>
      <c r="H41" s="29">
        <f>PRODUCT(F41,G41)</f>
        <v>0</v>
      </c>
      <c r="I41" s="47">
        <f>PRODUCT(H41,1.19)</f>
        <v>0</v>
      </c>
      <c r="J41" s="17"/>
      <c r="K41" s="20"/>
    </row>
    <row r="42" spans="2:11" ht="146.25" x14ac:dyDescent="0.25">
      <c r="B42" s="11"/>
      <c r="C42" s="5"/>
      <c r="D42" s="5"/>
      <c r="E42" s="26" t="s">
        <v>121</v>
      </c>
      <c r="F42" s="36"/>
      <c r="G42" s="29"/>
      <c r="H42" s="29"/>
      <c r="I42" s="49"/>
    </row>
    <row r="43" spans="2:11" s="1" customFormat="1" ht="12.75" x14ac:dyDescent="0.2">
      <c r="B43" s="11" t="s">
        <v>205</v>
      </c>
      <c r="C43" s="12" t="s">
        <v>3</v>
      </c>
      <c r="D43" s="12" t="s">
        <v>4</v>
      </c>
      <c r="E43" s="24" t="s">
        <v>120</v>
      </c>
      <c r="F43" s="36">
        <v>2</v>
      </c>
      <c r="G43" s="29">
        <v>0</v>
      </c>
      <c r="H43" s="29">
        <f>PRODUCT(F43,G43)</f>
        <v>0</v>
      </c>
      <c r="I43" s="47">
        <f>PRODUCT(H43,1.19)</f>
        <v>0</v>
      </c>
      <c r="J43" s="17"/>
      <c r="K43" s="20"/>
    </row>
    <row r="44" spans="2:11" ht="146.25" x14ac:dyDescent="0.25">
      <c r="B44" s="11"/>
      <c r="C44" s="5"/>
      <c r="D44" s="5"/>
      <c r="E44" s="26" t="s">
        <v>122</v>
      </c>
      <c r="F44" s="36"/>
      <c r="G44" s="29"/>
      <c r="H44" s="29"/>
      <c r="I44" s="49"/>
    </row>
    <row r="45" spans="2:11" x14ac:dyDescent="0.25">
      <c r="B45" s="42"/>
      <c r="C45" s="4"/>
      <c r="D45" s="4"/>
      <c r="E45" s="53" t="s">
        <v>186</v>
      </c>
      <c r="F45" s="40"/>
      <c r="G45" s="40"/>
      <c r="H45" s="40"/>
      <c r="I45" s="99">
        <f>SUM(I41:I44)</f>
        <v>0</v>
      </c>
    </row>
    <row r="46" spans="2:11" s="3" customFormat="1" ht="12.75" x14ac:dyDescent="0.2">
      <c r="B46" s="14" t="s">
        <v>206</v>
      </c>
      <c r="C46" s="15" t="s">
        <v>1</v>
      </c>
      <c r="D46" s="15" t="s">
        <v>2</v>
      </c>
      <c r="E46" s="23" t="s">
        <v>124</v>
      </c>
      <c r="F46" s="34"/>
      <c r="G46" s="28"/>
      <c r="H46" s="28"/>
      <c r="I46" s="46"/>
      <c r="J46" s="17"/>
      <c r="K46" s="20"/>
    </row>
    <row r="47" spans="2:11" s="1" customFormat="1" ht="12.75" x14ac:dyDescent="0.2">
      <c r="B47" s="11" t="s">
        <v>207</v>
      </c>
      <c r="C47" s="12" t="s">
        <v>3</v>
      </c>
      <c r="D47" s="12" t="s">
        <v>4</v>
      </c>
      <c r="E47" s="24" t="s">
        <v>125</v>
      </c>
      <c r="F47" s="36">
        <v>7</v>
      </c>
      <c r="G47" s="29">
        <v>0</v>
      </c>
      <c r="H47" s="29">
        <f>PRODUCT(F47,G47)</f>
        <v>0</v>
      </c>
      <c r="I47" s="47">
        <f>PRODUCT(H47,1.19)</f>
        <v>0</v>
      </c>
      <c r="J47" s="17"/>
      <c r="K47" s="20"/>
    </row>
    <row r="48" spans="2:11" ht="48" customHeight="1" x14ac:dyDescent="0.25">
      <c r="B48" s="11"/>
      <c r="C48" s="5"/>
      <c r="D48" s="5"/>
      <c r="E48" s="26" t="s">
        <v>144</v>
      </c>
      <c r="F48" s="36"/>
      <c r="G48" s="29"/>
      <c r="H48" s="29"/>
      <c r="I48" s="49"/>
    </row>
    <row r="49" spans="1:11" s="1" customFormat="1" ht="12.75" x14ac:dyDescent="0.2">
      <c r="B49" s="11" t="s">
        <v>208</v>
      </c>
      <c r="C49" s="12" t="s">
        <v>3</v>
      </c>
      <c r="D49" s="12" t="s">
        <v>4</v>
      </c>
      <c r="E49" s="24" t="s">
        <v>21</v>
      </c>
      <c r="F49" s="36">
        <v>1</v>
      </c>
      <c r="G49" s="29">
        <v>0</v>
      </c>
      <c r="H49" s="29">
        <f>PRODUCT(F49,G49)</f>
        <v>0</v>
      </c>
      <c r="I49" s="47">
        <f>PRODUCT(H49,1.19)</f>
        <v>0</v>
      </c>
      <c r="J49" s="17"/>
      <c r="K49" s="20"/>
    </row>
    <row r="50" spans="1:11" ht="48" customHeight="1" x14ac:dyDescent="0.25">
      <c r="B50" s="11"/>
      <c r="C50" s="5"/>
      <c r="D50" s="5"/>
      <c r="E50" s="26" t="s">
        <v>126</v>
      </c>
      <c r="F50" s="36"/>
      <c r="G50" s="29"/>
      <c r="H50" s="29"/>
      <c r="I50" s="49"/>
    </row>
    <row r="51" spans="1:11" s="1" customFormat="1" ht="12.75" x14ac:dyDescent="0.2">
      <c r="B51" s="11" t="s">
        <v>209</v>
      </c>
      <c r="C51" s="12" t="s">
        <v>3</v>
      </c>
      <c r="D51" s="12" t="s">
        <v>4</v>
      </c>
      <c r="E51" s="24" t="s">
        <v>22</v>
      </c>
      <c r="F51" s="36">
        <v>1</v>
      </c>
      <c r="G51" s="29">
        <v>0</v>
      </c>
      <c r="H51" s="29">
        <f>PRODUCT(F51,G51)</f>
        <v>0</v>
      </c>
      <c r="I51" s="47">
        <f>PRODUCT(H51,1.19)</f>
        <v>0</v>
      </c>
      <c r="J51" s="17"/>
      <c r="K51" s="20"/>
    </row>
    <row r="52" spans="1:11" ht="48" customHeight="1" x14ac:dyDescent="0.25">
      <c r="B52" s="11"/>
      <c r="C52" s="5"/>
      <c r="D52" s="5"/>
      <c r="E52" s="26" t="s">
        <v>127</v>
      </c>
      <c r="F52" s="36"/>
      <c r="G52" s="29"/>
      <c r="H52" s="29"/>
      <c r="I52" s="49"/>
    </row>
    <row r="53" spans="1:11" x14ac:dyDescent="0.25">
      <c r="B53" s="42"/>
      <c r="C53" s="4"/>
      <c r="D53" s="4"/>
      <c r="E53" s="53" t="s">
        <v>185</v>
      </c>
      <c r="F53" s="40"/>
      <c r="G53" s="40"/>
      <c r="H53" s="40"/>
      <c r="I53" s="99">
        <f>SUM(I47:I52)</f>
        <v>0</v>
      </c>
    </row>
    <row r="54" spans="1:11" s="3" customFormat="1" ht="12.75" x14ac:dyDescent="0.2">
      <c r="B54" s="14" t="s">
        <v>210</v>
      </c>
      <c r="C54" s="15" t="s">
        <v>1</v>
      </c>
      <c r="D54" s="15" t="s">
        <v>2</v>
      </c>
      <c r="E54" s="23" t="s">
        <v>128</v>
      </c>
      <c r="F54" s="34"/>
      <c r="G54" s="28"/>
      <c r="H54" s="28"/>
      <c r="I54" s="46"/>
      <c r="J54" s="17"/>
      <c r="K54" s="20"/>
    </row>
    <row r="55" spans="1:11" s="1" customFormat="1" ht="12.75" x14ac:dyDescent="0.2">
      <c r="B55" s="11" t="s">
        <v>211</v>
      </c>
      <c r="C55" s="12" t="s">
        <v>3</v>
      </c>
      <c r="D55" s="12" t="s">
        <v>4</v>
      </c>
      <c r="E55" s="24" t="s">
        <v>23</v>
      </c>
      <c r="F55" s="36">
        <v>14</v>
      </c>
      <c r="G55" s="29">
        <v>0</v>
      </c>
      <c r="H55" s="29">
        <f>PRODUCT(F55,G55)</f>
        <v>0</v>
      </c>
      <c r="I55" s="47">
        <f>PRODUCT(H55,1.19)</f>
        <v>0</v>
      </c>
      <c r="J55" s="17"/>
      <c r="K55" s="20"/>
    </row>
    <row r="56" spans="1:11" ht="33.75" x14ac:dyDescent="0.25">
      <c r="B56" s="11"/>
      <c r="C56" s="5"/>
      <c r="D56" s="5"/>
      <c r="E56" s="26" t="s">
        <v>129</v>
      </c>
      <c r="F56" s="36"/>
      <c r="G56" s="29"/>
      <c r="H56" s="29"/>
      <c r="I56" s="49"/>
    </row>
    <row r="57" spans="1:11" s="1" customFormat="1" ht="12.75" x14ac:dyDescent="0.2">
      <c r="B57" s="11" t="s">
        <v>212</v>
      </c>
      <c r="C57" s="12" t="s">
        <v>3</v>
      </c>
      <c r="D57" s="12" t="s">
        <v>4</v>
      </c>
      <c r="E57" s="24" t="s">
        <v>24</v>
      </c>
      <c r="F57" s="36">
        <v>6</v>
      </c>
      <c r="G57" s="29">
        <v>0</v>
      </c>
      <c r="H57" s="29">
        <f>PRODUCT(F57,G57)</f>
        <v>0</v>
      </c>
      <c r="I57" s="47">
        <f>PRODUCT(H57,1.19)</f>
        <v>0</v>
      </c>
      <c r="J57" s="17"/>
      <c r="K57" s="20"/>
    </row>
    <row r="58" spans="1:11" ht="35.25" customHeight="1" x14ac:dyDescent="0.25">
      <c r="B58" s="11"/>
      <c r="C58" s="5"/>
      <c r="D58" s="5"/>
      <c r="E58" s="24" t="s">
        <v>130</v>
      </c>
      <c r="F58" s="36"/>
      <c r="G58" s="29"/>
      <c r="H58" s="29"/>
      <c r="I58" s="49"/>
    </row>
    <row r="59" spans="1:11" s="1" customFormat="1" ht="12.75" x14ac:dyDescent="0.2">
      <c r="B59" s="11" t="s">
        <v>213</v>
      </c>
      <c r="C59" s="12" t="s">
        <v>3</v>
      </c>
      <c r="D59" s="12" t="s">
        <v>4</v>
      </c>
      <c r="E59" s="24" t="s">
        <v>25</v>
      </c>
      <c r="F59" s="36">
        <v>7</v>
      </c>
      <c r="G59" s="29">
        <v>0</v>
      </c>
      <c r="H59" s="29">
        <f>PRODUCT(F59,G59)</f>
        <v>0</v>
      </c>
      <c r="I59" s="47">
        <f>PRODUCT(H59,1.19)</f>
        <v>0</v>
      </c>
      <c r="J59" s="17"/>
      <c r="K59" s="20"/>
    </row>
    <row r="60" spans="1:11" ht="35.25" customHeight="1" x14ac:dyDescent="0.25">
      <c r="B60" s="11"/>
      <c r="C60" s="5"/>
      <c r="D60" s="5"/>
      <c r="E60" s="24" t="s">
        <v>130</v>
      </c>
      <c r="F60" s="36"/>
      <c r="G60" s="29"/>
      <c r="H60" s="29"/>
      <c r="I60" s="49"/>
    </row>
    <row r="61" spans="1:11" s="1" customFormat="1" ht="12.75" x14ac:dyDescent="0.2">
      <c r="B61" s="11" t="s">
        <v>214</v>
      </c>
      <c r="C61" s="12" t="s">
        <v>3</v>
      </c>
      <c r="D61" s="12" t="s">
        <v>4</v>
      </c>
      <c r="E61" s="24" t="s">
        <v>26</v>
      </c>
      <c r="F61" s="36">
        <v>2</v>
      </c>
      <c r="G61" s="29">
        <v>0</v>
      </c>
      <c r="H61" s="29">
        <f>PRODUCT(F61,G61)</f>
        <v>0</v>
      </c>
      <c r="I61" s="47">
        <f>PRODUCT(H61,1.19)</f>
        <v>0</v>
      </c>
      <c r="J61" s="17"/>
      <c r="K61" s="20"/>
    </row>
    <row r="62" spans="1:11" ht="36" customHeight="1" x14ac:dyDescent="0.25">
      <c r="B62" s="11"/>
      <c r="C62" s="5"/>
      <c r="D62" s="5"/>
      <c r="E62" s="24" t="s">
        <v>131</v>
      </c>
      <c r="F62" s="36"/>
      <c r="G62" s="29"/>
      <c r="H62" s="29"/>
      <c r="I62" s="49"/>
    </row>
    <row r="63" spans="1:11" x14ac:dyDescent="0.25">
      <c r="B63" s="42"/>
      <c r="C63" s="4"/>
      <c r="D63" s="4"/>
      <c r="E63" s="53" t="s">
        <v>29</v>
      </c>
      <c r="F63" s="40"/>
      <c r="G63" s="40"/>
      <c r="H63" s="40"/>
      <c r="I63" s="99">
        <f>SUM(I55:I62)</f>
        <v>0</v>
      </c>
    </row>
    <row r="64" spans="1:11" s="2" customFormat="1" ht="12.75" x14ac:dyDescent="0.2">
      <c r="A64" s="1"/>
      <c r="B64" s="16" t="s">
        <v>6</v>
      </c>
      <c r="C64" s="10"/>
      <c r="D64" s="10" t="s">
        <v>2</v>
      </c>
      <c r="E64" s="25" t="s">
        <v>249</v>
      </c>
      <c r="F64" s="38"/>
      <c r="G64" s="31"/>
      <c r="H64" s="31"/>
      <c r="I64" s="50"/>
      <c r="J64" s="19"/>
      <c r="K64" s="22"/>
    </row>
    <row r="65" spans="1:11" s="3" customFormat="1" ht="12.75" x14ac:dyDescent="0.2">
      <c r="B65" s="14" t="s">
        <v>20</v>
      </c>
      <c r="C65" s="15" t="s">
        <v>1</v>
      </c>
      <c r="D65" s="15" t="s">
        <v>2</v>
      </c>
      <c r="E65" s="23" t="s">
        <v>27</v>
      </c>
      <c r="F65" s="34"/>
      <c r="G65" s="28"/>
      <c r="H65" s="28"/>
      <c r="I65" s="46"/>
      <c r="J65" s="17"/>
      <c r="K65" s="20"/>
    </row>
    <row r="66" spans="1:11" s="1" customFormat="1" ht="12.75" x14ac:dyDescent="0.2">
      <c r="B66" s="11" t="s">
        <v>111</v>
      </c>
      <c r="C66" s="12" t="s">
        <v>3</v>
      </c>
      <c r="D66" s="12" t="s">
        <v>4</v>
      </c>
      <c r="E66" s="24" t="s">
        <v>30</v>
      </c>
      <c r="F66" s="36">
        <v>1</v>
      </c>
      <c r="G66" s="29">
        <v>0</v>
      </c>
      <c r="H66" s="29">
        <f>PRODUCT(F66,G66)</f>
        <v>0</v>
      </c>
      <c r="I66" s="47">
        <f>PRODUCT(H66,1.19)</f>
        <v>0</v>
      </c>
      <c r="J66" s="17"/>
      <c r="K66" s="20"/>
    </row>
    <row r="67" spans="1:11" ht="22.5" x14ac:dyDescent="0.25">
      <c r="B67" s="11"/>
      <c r="C67" s="5"/>
      <c r="D67" s="5"/>
      <c r="E67" s="24" t="s">
        <v>133</v>
      </c>
      <c r="F67" s="36"/>
      <c r="G67" s="29"/>
      <c r="H67" s="29"/>
      <c r="I67" s="49"/>
    </row>
    <row r="68" spans="1:11" x14ac:dyDescent="0.25">
      <c r="B68" s="42"/>
      <c r="C68" s="4"/>
      <c r="D68" s="4"/>
      <c r="E68" s="53" t="s">
        <v>134</v>
      </c>
      <c r="F68" s="40"/>
      <c r="G68" s="40"/>
      <c r="H68" s="40"/>
      <c r="I68" s="99">
        <f>SUM(I66:I67)</f>
        <v>0</v>
      </c>
    </row>
    <row r="69" spans="1:11" s="2" customFormat="1" ht="12.75" x14ac:dyDescent="0.2">
      <c r="A69" s="1"/>
      <c r="B69" s="16" t="s">
        <v>11</v>
      </c>
      <c r="C69" s="10"/>
      <c r="D69" s="10" t="s">
        <v>2</v>
      </c>
      <c r="E69" s="25" t="s">
        <v>250</v>
      </c>
      <c r="F69" s="38"/>
      <c r="G69" s="31"/>
      <c r="H69" s="31"/>
      <c r="I69" s="50"/>
      <c r="J69" s="19"/>
      <c r="K69" s="22"/>
    </row>
    <row r="70" spans="1:11" s="3" customFormat="1" ht="12.75" x14ac:dyDescent="0.2">
      <c r="B70" s="14" t="s">
        <v>28</v>
      </c>
      <c r="C70" s="15" t="s">
        <v>1</v>
      </c>
      <c r="D70" s="15" t="s">
        <v>2</v>
      </c>
      <c r="E70" s="23" t="s">
        <v>137</v>
      </c>
      <c r="F70" s="34"/>
      <c r="G70" s="28"/>
      <c r="H70" s="28"/>
      <c r="I70" s="46"/>
      <c r="J70" s="17"/>
      <c r="K70" s="20"/>
    </row>
    <row r="71" spans="1:11" s="1" customFormat="1" ht="12.75" x14ac:dyDescent="0.2">
      <c r="B71" s="11" t="s">
        <v>132</v>
      </c>
      <c r="C71" s="12" t="s">
        <v>3</v>
      </c>
      <c r="D71" s="12" t="s">
        <v>12</v>
      </c>
      <c r="E71" s="24" t="s">
        <v>33</v>
      </c>
      <c r="F71" s="36">
        <v>8.64</v>
      </c>
      <c r="G71" s="29">
        <v>0</v>
      </c>
      <c r="H71" s="29">
        <f>PRODUCT(F71,G71)</f>
        <v>0</v>
      </c>
      <c r="I71" s="47">
        <f>PRODUCT(H71,1.19)</f>
        <v>0</v>
      </c>
      <c r="J71" s="17"/>
      <c r="K71" s="20"/>
    </row>
    <row r="72" spans="1:11" x14ac:dyDescent="0.25">
      <c r="B72" s="11"/>
      <c r="C72" s="5"/>
      <c r="D72" s="5"/>
      <c r="E72" s="24" t="s">
        <v>65</v>
      </c>
      <c r="F72" s="36"/>
      <c r="G72" s="29"/>
      <c r="H72" s="29"/>
      <c r="I72" s="49"/>
    </row>
    <row r="73" spans="1:11" s="1" customFormat="1" ht="12.75" x14ac:dyDescent="0.2">
      <c r="B73" s="11" t="s">
        <v>215</v>
      </c>
      <c r="C73" s="12" t="s">
        <v>3</v>
      </c>
      <c r="D73" s="12" t="s">
        <v>12</v>
      </c>
      <c r="E73" s="24" t="s">
        <v>37</v>
      </c>
      <c r="F73" s="36">
        <v>8.64</v>
      </c>
      <c r="G73" s="29">
        <v>0</v>
      </c>
      <c r="H73" s="29">
        <f>PRODUCT(F73,G73)</f>
        <v>0</v>
      </c>
      <c r="I73" s="47">
        <f>PRODUCT(H73,1.19)</f>
        <v>0</v>
      </c>
      <c r="J73" s="17"/>
      <c r="K73" s="20"/>
    </row>
    <row r="74" spans="1:11" x14ac:dyDescent="0.25">
      <c r="B74" s="11"/>
      <c r="C74" s="5"/>
      <c r="D74" s="5"/>
      <c r="E74" s="24" t="s">
        <v>66</v>
      </c>
      <c r="F74" s="36"/>
      <c r="G74" s="29"/>
      <c r="H74" s="29"/>
      <c r="I74" s="49"/>
    </row>
    <row r="75" spans="1:11" s="1" customFormat="1" ht="12.75" x14ac:dyDescent="0.2">
      <c r="B75" s="11" t="s">
        <v>216</v>
      </c>
      <c r="C75" s="12" t="s">
        <v>3</v>
      </c>
      <c r="D75" s="12" t="s">
        <v>12</v>
      </c>
      <c r="E75" s="24" t="s">
        <v>32</v>
      </c>
      <c r="F75" s="36">
        <v>9.6</v>
      </c>
      <c r="G75" s="29">
        <v>0</v>
      </c>
      <c r="H75" s="29">
        <f>PRODUCT(F75,G75)</f>
        <v>0</v>
      </c>
      <c r="I75" s="47">
        <f>PRODUCT(H75,1.19)</f>
        <v>0</v>
      </c>
      <c r="J75" s="17"/>
      <c r="K75" s="20"/>
    </row>
    <row r="76" spans="1:11" x14ac:dyDescent="0.25">
      <c r="B76" s="11"/>
      <c r="C76" s="5"/>
      <c r="D76" s="5"/>
      <c r="E76" s="24" t="s">
        <v>67</v>
      </c>
      <c r="F76" s="36"/>
      <c r="G76" s="29"/>
      <c r="H76" s="29"/>
      <c r="I76" s="49"/>
    </row>
    <row r="77" spans="1:11" s="1" customFormat="1" ht="12.75" x14ac:dyDescent="0.2">
      <c r="B77" s="11" t="s">
        <v>217</v>
      </c>
      <c r="C77" s="12" t="s">
        <v>3</v>
      </c>
      <c r="D77" s="12" t="s">
        <v>12</v>
      </c>
      <c r="E77" s="24" t="s">
        <v>34</v>
      </c>
      <c r="F77" s="36">
        <v>150.04</v>
      </c>
      <c r="G77" s="29">
        <v>0</v>
      </c>
      <c r="H77" s="29">
        <f>PRODUCT(F77,G77)</f>
        <v>0</v>
      </c>
      <c r="I77" s="47">
        <f>PRODUCT(H77,1.19)</f>
        <v>0</v>
      </c>
      <c r="J77" s="17"/>
      <c r="K77" s="20"/>
    </row>
    <row r="78" spans="1:11" x14ac:dyDescent="0.25">
      <c r="B78" s="11"/>
      <c r="C78" s="5"/>
      <c r="D78" s="5"/>
      <c r="E78" s="24" t="s">
        <v>138</v>
      </c>
      <c r="F78" s="36"/>
      <c r="G78" s="29"/>
      <c r="H78" s="29"/>
      <c r="I78" s="49"/>
    </row>
    <row r="79" spans="1:11" s="1" customFormat="1" ht="12.75" x14ac:dyDescent="0.2">
      <c r="B79" s="11" t="s">
        <v>218</v>
      </c>
      <c r="C79" s="12" t="s">
        <v>3</v>
      </c>
      <c r="D79" s="12" t="s">
        <v>12</v>
      </c>
      <c r="E79" s="24" t="s">
        <v>35</v>
      </c>
      <c r="F79" s="36">
        <v>15.3</v>
      </c>
      <c r="G79" s="29">
        <v>0</v>
      </c>
      <c r="H79" s="29">
        <f>PRODUCT(F79,G79)</f>
        <v>0</v>
      </c>
      <c r="I79" s="47">
        <f>PRODUCT(H79,1.19)</f>
        <v>0</v>
      </c>
      <c r="J79" s="17"/>
      <c r="K79" s="20"/>
    </row>
    <row r="80" spans="1:11" x14ac:dyDescent="0.25">
      <c r="B80" s="11"/>
      <c r="C80" s="5"/>
      <c r="D80" s="5"/>
      <c r="E80" s="24" t="s">
        <v>67</v>
      </c>
      <c r="F80" s="36"/>
      <c r="G80" s="29"/>
      <c r="H80" s="29"/>
      <c r="I80" s="49"/>
    </row>
    <row r="81" spans="2:11" s="1" customFormat="1" ht="12.75" x14ac:dyDescent="0.2">
      <c r="B81" s="11" t="s">
        <v>219</v>
      </c>
      <c r="C81" s="12" t="s">
        <v>3</v>
      </c>
      <c r="D81" s="12" t="s">
        <v>12</v>
      </c>
      <c r="E81" s="24" t="s">
        <v>36</v>
      </c>
      <c r="F81" s="36">
        <v>8.64</v>
      </c>
      <c r="G81" s="29">
        <v>0</v>
      </c>
      <c r="H81" s="29">
        <f>PRODUCT(F81,G81)</f>
        <v>0</v>
      </c>
      <c r="I81" s="47">
        <f>PRODUCT(H81,1.19)</f>
        <v>0</v>
      </c>
      <c r="J81" s="17"/>
      <c r="K81" s="20"/>
    </row>
    <row r="82" spans="2:11" x14ac:dyDescent="0.25">
      <c r="B82" s="11"/>
      <c r="C82" s="5"/>
      <c r="D82" s="5"/>
      <c r="E82" s="24" t="s">
        <v>66</v>
      </c>
      <c r="F82" s="36"/>
      <c r="G82" s="29"/>
      <c r="H82" s="29"/>
      <c r="I82" s="49"/>
    </row>
    <row r="83" spans="2:11" x14ac:dyDescent="0.25">
      <c r="B83" s="42"/>
      <c r="C83" s="4"/>
      <c r="D83" s="4"/>
      <c r="E83" s="53" t="s">
        <v>136</v>
      </c>
      <c r="F83" s="40"/>
      <c r="G83" s="40"/>
      <c r="H83" s="40"/>
      <c r="I83" s="99">
        <f xml:space="preserve"> SUM(I71:I82)</f>
        <v>0</v>
      </c>
    </row>
    <row r="84" spans="2:11" s="3" customFormat="1" ht="12.75" x14ac:dyDescent="0.2">
      <c r="B84" s="14" t="s">
        <v>220</v>
      </c>
      <c r="C84" s="15" t="s">
        <v>1</v>
      </c>
      <c r="D84" s="15" t="s">
        <v>2</v>
      </c>
      <c r="E84" s="23" t="s">
        <v>80</v>
      </c>
      <c r="F84" s="34"/>
      <c r="G84" s="28"/>
      <c r="H84" s="28"/>
      <c r="I84" s="46"/>
      <c r="J84" s="17"/>
      <c r="K84" s="20"/>
    </row>
    <row r="85" spans="2:11" s="1" customFormat="1" ht="12.75" x14ac:dyDescent="0.2">
      <c r="B85" s="11" t="s">
        <v>221</v>
      </c>
      <c r="C85" s="12" t="s">
        <v>3</v>
      </c>
      <c r="D85" s="12" t="s">
        <v>12</v>
      </c>
      <c r="E85" s="24" t="s">
        <v>39</v>
      </c>
      <c r="F85" s="36">
        <v>12.5</v>
      </c>
      <c r="G85" s="29">
        <v>0</v>
      </c>
      <c r="H85" s="29">
        <f>PRODUCT(F85,G85)</f>
        <v>0</v>
      </c>
      <c r="I85" s="47">
        <f>PRODUCT(H85,1.19)</f>
        <v>0</v>
      </c>
      <c r="J85" s="17"/>
      <c r="K85" s="20"/>
    </row>
    <row r="86" spans="2:11" x14ac:dyDescent="0.25">
      <c r="B86" s="11"/>
      <c r="C86" s="5"/>
      <c r="D86" s="5"/>
      <c r="E86" s="24" t="s">
        <v>140</v>
      </c>
      <c r="F86" s="36"/>
      <c r="G86" s="29"/>
      <c r="H86" s="29"/>
      <c r="I86" s="49"/>
    </row>
    <row r="87" spans="2:11" s="1" customFormat="1" ht="12.75" x14ac:dyDescent="0.2">
      <c r="B87" s="11" t="s">
        <v>222</v>
      </c>
      <c r="C87" s="12" t="s">
        <v>3</v>
      </c>
      <c r="D87" s="12" t="s">
        <v>12</v>
      </c>
      <c r="E87" s="24" t="s">
        <v>40</v>
      </c>
      <c r="F87" s="36">
        <v>33.44</v>
      </c>
      <c r="G87" s="29">
        <v>0</v>
      </c>
      <c r="H87" s="29">
        <f>PRODUCT(F87,G87)</f>
        <v>0</v>
      </c>
      <c r="I87" s="47">
        <f>PRODUCT(H87,1.19)</f>
        <v>0</v>
      </c>
      <c r="J87" s="17"/>
      <c r="K87" s="20"/>
    </row>
    <row r="88" spans="2:11" x14ac:dyDescent="0.25">
      <c r="B88" s="11"/>
      <c r="C88" s="5"/>
      <c r="D88" s="5"/>
      <c r="E88" s="24" t="s">
        <v>52</v>
      </c>
      <c r="F88" s="36"/>
      <c r="G88" s="29"/>
      <c r="H88" s="29"/>
      <c r="I88" s="49"/>
    </row>
    <row r="89" spans="2:11" s="1" customFormat="1" ht="12.75" x14ac:dyDescent="0.2">
      <c r="B89" s="11" t="s">
        <v>223</v>
      </c>
      <c r="C89" s="12" t="s">
        <v>3</v>
      </c>
      <c r="D89" s="12" t="s">
        <v>12</v>
      </c>
      <c r="E89" s="24" t="s">
        <v>141</v>
      </c>
      <c r="F89" s="36">
        <v>5</v>
      </c>
      <c r="G89" s="29">
        <v>0</v>
      </c>
      <c r="H89" s="29">
        <f>PRODUCT(F89,G89)</f>
        <v>0</v>
      </c>
      <c r="I89" s="47">
        <f>PRODUCT(H89,1.19)</f>
        <v>0</v>
      </c>
      <c r="J89" s="17"/>
      <c r="K89" s="20"/>
    </row>
    <row r="90" spans="2:11" x14ac:dyDescent="0.25">
      <c r="B90" s="11"/>
      <c r="C90" s="5"/>
      <c r="D90" s="5"/>
      <c r="E90" s="24" t="s">
        <v>53</v>
      </c>
      <c r="F90" s="36"/>
      <c r="G90" s="29"/>
      <c r="H90" s="29"/>
      <c r="I90" s="49"/>
    </row>
    <row r="91" spans="2:11" s="1" customFormat="1" ht="12.75" x14ac:dyDescent="0.2">
      <c r="B91" s="11" t="s">
        <v>224</v>
      </c>
      <c r="C91" s="12" t="s">
        <v>3</v>
      </c>
      <c r="D91" s="12" t="s">
        <v>12</v>
      </c>
      <c r="E91" s="24" t="s">
        <v>142</v>
      </c>
      <c r="F91" s="36">
        <v>18</v>
      </c>
      <c r="G91" s="29">
        <v>0</v>
      </c>
      <c r="H91" s="29">
        <f>PRODUCT(F91,G91)</f>
        <v>0</v>
      </c>
      <c r="I91" s="47">
        <f>PRODUCT(H91,1.19)</f>
        <v>0</v>
      </c>
      <c r="J91" s="17"/>
      <c r="K91" s="20"/>
    </row>
    <row r="92" spans="2:11" x14ac:dyDescent="0.25">
      <c r="B92" s="11"/>
      <c r="C92" s="5"/>
      <c r="D92" s="5"/>
      <c r="E92" s="24" t="s">
        <v>143</v>
      </c>
      <c r="F92" s="36"/>
      <c r="G92" s="29"/>
      <c r="H92" s="29"/>
      <c r="I92" s="49"/>
    </row>
    <row r="93" spans="2:11" s="1" customFormat="1" ht="12.75" x14ac:dyDescent="0.2">
      <c r="B93" s="11" t="s">
        <v>225</v>
      </c>
      <c r="C93" s="12" t="s">
        <v>3</v>
      </c>
      <c r="D93" s="12" t="s">
        <v>12</v>
      </c>
      <c r="E93" s="24" t="s">
        <v>41</v>
      </c>
      <c r="F93" s="36">
        <v>23.1</v>
      </c>
      <c r="G93" s="29">
        <v>0</v>
      </c>
      <c r="H93" s="29">
        <f>PRODUCT(F93,G93)</f>
        <v>0</v>
      </c>
      <c r="I93" s="47">
        <f>PRODUCT(H93,1.19)</f>
        <v>0</v>
      </c>
      <c r="J93" s="17"/>
      <c r="K93" s="20"/>
    </row>
    <row r="94" spans="2:11" x14ac:dyDescent="0.25">
      <c r="B94" s="11"/>
      <c r="C94" s="5"/>
      <c r="D94" s="5"/>
      <c r="E94" s="24" t="s">
        <v>145</v>
      </c>
      <c r="F94" s="36"/>
      <c r="G94" s="29"/>
      <c r="H94" s="29"/>
      <c r="I94" s="49"/>
    </row>
    <row r="95" spans="2:11" s="1" customFormat="1" ht="12.75" x14ac:dyDescent="0.2">
      <c r="B95" s="11" t="s">
        <v>226</v>
      </c>
      <c r="C95" s="12" t="s">
        <v>3</v>
      </c>
      <c r="D95" s="12" t="s">
        <v>4</v>
      </c>
      <c r="E95" s="24" t="s">
        <v>42</v>
      </c>
      <c r="F95" s="36">
        <v>25</v>
      </c>
      <c r="G95" s="29">
        <v>0</v>
      </c>
      <c r="H95" s="29">
        <f>PRODUCT(F95,G95)</f>
        <v>0</v>
      </c>
      <c r="I95" s="47">
        <f>PRODUCT(H95,1.19)</f>
        <v>0</v>
      </c>
      <c r="J95" s="17"/>
      <c r="K95" s="20"/>
    </row>
    <row r="96" spans="2:11" x14ac:dyDescent="0.25">
      <c r="B96" s="11"/>
      <c r="C96" s="5"/>
      <c r="D96" s="5"/>
      <c r="E96" s="24" t="s">
        <v>54</v>
      </c>
      <c r="F96" s="36"/>
      <c r="G96" s="29"/>
      <c r="H96" s="29"/>
      <c r="I96" s="49"/>
    </row>
    <row r="97" spans="1:11" s="1" customFormat="1" ht="12.75" x14ac:dyDescent="0.2">
      <c r="B97" s="11" t="s">
        <v>227</v>
      </c>
      <c r="C97" s="12" t="s">
        <v>3</v>
      </c>
      <c r="D97" s="12" t="s">
        <v>4</v>
      </c>
      <c r="E97" s="24" t="s">
        <v>43</v>
      </c>
      <c r="F97" s="36">
        <v>7</v>
      </c>
      <c r="G97" s="29">
        <v>0</v>
      </c>
      <c r="H97" s="29">
        <f>PRODUCT(F97,G97)</f>
        <v>0</v>
      </c>
      <c r="I97" s="47">
        <f>PRODUCT(H97,1.19)</f>
        <v>0</v>
      </c>
      <c r="J97" s="17"/>
      <c r="K97" s="20"/>
    </row>
    <row r="98" spans="1:11" x14ac:dyDescent="0.25">
      <c r="B98" s="11"/>
      <c r="C98" s="5"/>
      <c r="D98" s="5"/>
      <c r="E98" s="24" t="s">
        <v>55</v>
      </c>
      <c r="F98" s="36"/>
      <c r="G98" s="29"/>
      <c r="H98" s="29"/>
      <c r="I98" s="49"/>
    </row>
    <row r="99" spans="1:11" s="1" customFormat="1" ht="12.75" x14ac:dyDescent="0.2">
      <c r="B99" s="11" t="s">
        <v>228</v>
      </c>
      <c r="C99" s="12" t="s">
        <v>3</v>
      </c>
      <c r="D99" s="12" t="s">
        <v>4</v>
      </c>
      <c r="E99" s="24" t="s">
        <v>146</v>
      </c>
      <c r="F99" s="36">
        <v>7</v>
      </c>
      <c r="G99" s="29">
        <v>0</v>
      </c>
      <c r="H99" s="29">
        <f>PRODUCT(F99,G99)</f>
        <v>0</v>
      </c>
      <c r="I99" s="47">
        <f>PRODUCT(H99,1.19)</f>
        <v>0</v>
      </c>
      <c r="J99" s="17"/>
      <c r="K99" s="20"/>
    </row>
    <row r="100" spans="1:11" x14ac:dyDescent="0.25">
      <c r="B100" s="11"/>
      <c r="C100" s="5"/>
      <c r="D100" s="5"/>
      <c r="E100" s="24" t="s">
        <v>56</v>
      </c>
      <c r="F100" s="36"/>
      <c r="G100" s="29"/>
      <c r="H100" s="29"/>
      <c r="I100" s="49"/>
    </row>
    <row r="101" spans="1:11" s="1" customFormat="1" ht="12.75" x14ac:dyDescent="0.2">
      <c r="B101" s="11" t="s">
        <v>229</v>
      </c>
      <c r="C101" s="12" t="s">
        <v>3</v>
      </c>
      <c r="D101" s="12" t="s">
        <v>4</v>
      </c>
      <c r="E101" s="24" t="s">
        <v>44</v>
      </c>
      <c r="F101" s="36">
        <v>4</v>
      </c>
      <c r="G101" s="29">
        <v>0</v>
      </c>
      <c r="H101" s="29">
        <f>PRODUCT(F101,G101)</f>
        <v>0</v>
      </c>
      <c r="I101" s="47">
        <f>PRODUCT(H101,1.19)</f>
        <v>0</v>
      </c>
      <c r="J101" s="17"/>
      <c r="K101" s="20"/>
    </row>
    <row r="102" spans="1:11" x14ac:dyDescent="0.25">
      <c r="B102" s="11"/>
      <c r="C102" s="5"/>
      <c r="D102" s="5"/>
      <c r="E102" s="24" t="s">
        <v>57</v>
      </c>
      <c r="F102" s="36"/>
      <c r="G102" s="29"/>
      <c r="H102" s="29"/>
      <c r="I102" s="49"/>
    </row>
    <row r="103" spans="1:11" s="1" customFormat="1" ht="12.75" x14ac:dyDescent="0.2">
      <c r="B103" s="11" t="s">
        <v>230</v>
      </c>
      <c r="C103" s="12" t="s">
        <v>3</v>
      </c>
      <c r="D103" s="12" t="s">
        <v>4</v>
      </c>
      <c r="E103" s="24" t="s">
        <v>45</v>
      </c>
      <c r="F103" s="36">
        <v>20</v>
      </c>
      <c r="G103" s="29">
        <v>0</v>
      </c>
      <c r="H103" s="29">
        <f>PRODUCT(F103,G103)</f>
        <v>0</v>
      </c>
      <c r="I103" s="47">
        <f>PRODUCT(H103,1.19)</f>
        <v>0</v>
      </c>
      <c r="J103" s="17"/>
      <c r="K103" s="20"/>
    </row>
    <row r="104" spans="1:11" x14ac:dyDescent="0.25">
      <c r="B104" s="11"/>
      <c r="C104" s="5"/>
      <c r="D104" s="5"/>
      <c r="E104" s="24" t="s">
        <v>147</v>
      </c>
      <c r="F104" s="36"/>
      <c r="G104" s="29"/>
      <c r="H104" s="29"/>
      <c r="I104" s="49"/>
    </row>
    <row r="105" spans="1:11" s="1" customFormat="1" ht="12.75" x14ac:dyDescent="0.2">
      <c r="B105" s="11" t="s">
        <v>231</v>
      </c>
      <c r="C105" s="12" t="s">
        <v>3</v>
      </c>
      <c r="D105" s="12" t="s">
        <v>4</v>
      </c>
      <c r="E105" s="24" t="s">
        <v>148</v>
      </c>
      <c r="F105" s="36">
        <v>1</v>
      </c>
      <c r="G105" s="29">
        <v>0</v>
      </c>
      <c r="H105" s="29">
        <f>PRODUCT(F105,G105)</f>
        <v>0</v>
      </c>
      <c r="I105" s="47">
        <f>PRODUCT(H105,1.19)</f>
        <v>0</v>
      </c>
      <c r="J105" s="17"/>
      <c r="K105" s="20"/>
    </row>
    <row r="106" spans="1:11" ht="22.5" x14ac:dyDescent="0.25">
      <c r="B106" s="11"/>
      <c r="C106" s="5"/>
      <c r="D106" s="5"/>
      <c r="E106" s="24" t="s">
        <v>149</v>
      </c>
      <c r="F106" s="36"/>
      <c r="G106" s="29"/>
      <c r="H106" s="29"/>
      <c r="I106" s="49"/>
    </row>
    <row r="107" spans="1:11" x14ac:dyDescent="0.25">
      <c r="B107" s="42"/>
      <c r="C107" s="4"/>
      <c r="D107" s="4"/>
      <c r="E107" s="53" t="s">
        <v>46</v>
      </c>
      <c r="F107" s="40"/>
      <c r="G107" s="40"/>
      <c r="H107" s="40"/>
      <c r="I107" s="99">
        <f>SUM(I85:I106)</f>
        <v>0</v>
      </c>
    </row>
    <row r="108" spans="1:11" s="2" customFormat="1" ht="12.75" x14ac:dyDescent="0.2">
      <c r="A108" s="1"/>
      <c r="B108" s="16" t="s">
        <v>8</v>
      </c>
      <c r="C108" s="10"/>
      <c r="D108" s="10" t="s">
        <v>2</v>
      </c>
      <c r="E108" s="25" t="s">
        <v>251</v>
      </c>
      <c r="F108" s="38"/>
      <c r="G108" s="31"/>
      <c r="H108" s="31"/>
      <c r="I108" s="50"/>
      <c r="J108" s="19"/>
      <c r="K108" s="22"/>
    </row>
    <row r="109" spans="1:11" s="3" customFormat="1" ht="12.75" x14ac:dyDescent="0.2">
      <c r="B109" s="14" t="s">
        <v>31</v>
      </c>
      <c r="C109" s="15" t="s">
        <v>1</v>
      </c>
      <c r="D109" s="15" t="s">
        <v>2</v>
      </c>
      <c r="E109" s="23" t="s">
        <v>48</v>
      </c>
      <c r="F109" s="34"/>
      <c r="G109" s="28"/>
      <c r="H109" s="28"/>
      <c r="I109" s="46"/>
      <c r="J109" s="17"/>
      <c r="K109" s="20"/>
    </row>
    <row r="110" spans="1:11" s="1" customFormat="1" ht="12.75" x14ac:dyDescent="0.2">
      <c r="B110" s="11" t="s">
        <v>139</v>
      </c>
      <c r="C110" s="12" t="s">
        <v>3</v>
      </c>
      <c r="D110" s="12" t="s">
        <v>4</v>
      </c>
      <c r="E110" s="24" t="s">
        <v>50</v>
      </c>
      <c r="F110" s="36">
        <v>1</v>
      </c>
      <c r="G110" s="29">
        <v>0</v>
      </c>
      <c r="H110" s="29">
        <f>PRODUCT(F110,G110)</f>
        <v>0</v>
      </c>
      <c r="I110" s="47">
        <f>PRODUCT(H110,1.19)</f>
        <v>0</v>
      </c>
      <c r="J110" s="17"/>
      <c r="K110" s="20"/>
    </row>
    <row r="111" spans="1:11" ht="59.25" customHeight="1" x14ac:dyDescent="0.25">
      <c r="B111" s="11"/>
      <c r="C111" s="5"/>
      <c r="D111" s="5"/>
      <c r="E111" s="24" t="s">
        <v>152</v>
      </c>
      <c r="F111" s="36"/>
      <c r="G111" s="29"/>
      <c r="H111" s="29"/>
      <c r="I111" s="49"/>
    </row>
    <row r="112" spans="1:11" x14ac:dyDescent="0.25">
      <c r="B112" s="42"/>
      <c r="C112" s="4"/>
      <c r="D112" s="4"/>
      <c r="E112" s="53" t="s">
        <v>172</v>
      </c>
      <c r="F112" s="40"/>
      <c r="G112" s="40"/>
      <c r="H112" s="40"/>
      <c r="I112" s="99">
        <f>SUM(I110:I111)</f>
        <v>0</v>
      </c>
    </row>
    <row r="113" spans="2:11" s="3" customFormat="1" ht="12.75" x14ac:dyDescent="0.2">
      <c r="B113" s="14" t="s">
        <v>38</v>
      </c>
      <c r="C113" s="15" t="s">
        <v>1</v>
      </c>
      <c r="D113" s="15" t="s">
        <v>2</v>
      </c>
      <c r="E113" s="23" t="s">
        <v>51</v>
      </c>
      <c r="F113" s="34"/>
      <c r="G113" s="28"/>
      <c r="H113" s="28"/>
      <c r="I113" s="46"/>
      <c r="J113" s="17"/>
      <c r="K113" s="20"/>
    </row>
    <row r="114" spans="2:11" s="1" customFormat="1" ht="12.75" x14ac:dyDescent="0.2">
      <c r="B114" s="11" t="s">
        <v>150</v>
      </c>
      <c r="C114" s="12" t="s">
        <v>3</v>
      </c>
      <c r="D114" s="12" t="s">
        <v>4</v>
      </c>
      <c r="E114" s="24" t="s">
        <v>153</v>
      </c>
      <c r="F114" s="36">
        <v>1</v>
      </c>
      <c r="G114" s="29">
        <v>0</v>
      </c>
      <c r="H114" s="29">
        <f>PRODUCT(F114,G114)</f>
        <v>0</v>
      </c>
      <c r="I114" s="47">
        <f>PRODUCT(H114,1.19)</f>
        <v>0</v>
      </c>
      <c r="J114" s="17"/>
      <c r="K114" s="20"/>
    </row>
    <row r="115" spans="2:11" ht="24.75" customHeight="1" x14ac:dyDescent="0.25">
      <c r="B115" s="11"/>
      <c r="C115" s="5"/>
      <c r="D115" s="5"/>
      <c r="E115" s="24" t="s">
        <v>154</v>
      </c>
      <c r="F115" s="36"/>
      <c r="G115" s="29"/>
      <c r="H115" s="29"/>
      <c r="I115" s="49"/>
    </row>
    <row r="116" spans="2:11" x14ac:dyDescent="0.25">
      <c r="B116" s="42"/>
      <c r="C116" s="4"/>
      <c r="D116" s="4"/>
      <c r="E116" s="53" t="s">
        <v>58</v>
      </c>
      <c r="F116" s="40"/>
      <c r="G116" s="40"/>
      <c r="H116" s="40"/>
      <c r="I116" s="99">
        <f>SUM(I114:I115)</f>
        <v>0</v>
      </c>
    </row>
    <row r="117" spans="2:11" s="3" customFormat="1" ht="12.75" x14ac:dyDescent="0.2">
      <c r="B117" s="14" t="s">
        <v>232</v>
      </c>
      <c r="C117" s="15" t="s">
        <v>1</v>
      </c>
      <c r="D117" s="15" t="s">
        <v>2</v>
      </c>
      <c r="E117" s="23" t="s">
        <v>59</v>
      </c>
      <c r="F117" s="34"/>
      <c r="G117" s="28"/>
      <c r="H117" s="28"/>
      <c r="I117" s="46"/>
      <c r="J117" s="17"/>
      <c r="K117" s="20"/>
    </row>
    <row r="118" spans="2:11" s="1" customFormat="1" ht="12.75" x14ac:dyDescent="0.2">
      <c r="B118" s="11" t="s">
        <v>233</v>
      </c>
      <c r="C118" s="12" t="s">
        <v>3</v>
      </c>
      <c r="D118" s="12" t="s">
        <v>4</v>
      </c>
      <c r="E118" s="24" t="s">
        <v>60</v>
      </c>
      <c r="F118" s="36">
        <v>8</v>
      </c>
      <c r="G118" s="29">
        <v>0</v>
      </c>
      <c r="H118" s="29">
        <f>PRODUCT(F118,G118)</f>
        <v>0</v>
      </c>
      <c r="I118" s="47">
        <f>PRODUCT(H118,1.19)</f>
        <v>0</v>
      </c>
      <c r="J118" s="17"/>
      <c r="K118" s="20"/>
    </row>
    <row r="119" spans="2:11" ht="15.75" customHeight="1" x14ac:dyDescent="0.25">
      <c r="B119" s="11"/>
      <c r="C119" s="5"/>
      <c r="D119" s="5"/>
      <c r="E119" s="24" t="s">
        <v>155</v>
      </c>
      <c r="F119" s="36"/>
      <c r="G119" s="29"/>
      <c r="H119" s="29"/>
      <c r="I119" s="49"/>
    </row>
    <row r="120" spans="2:11" s="1" customFormat="1" ht="12.75" x14ac:dyDescent="0.2">
      <c r="B120" s="11" t="s">
        <v>234</v>
      </c>
      <c r="C120" s="12" t="s">
        <v>3</v>
      </c>
      <c r="D120" s="12" t="s">
        <v>4</v>
      </c>
      <c r="E120" s="24" t="s">
        <v>156</v>
      </c>
      <c r="F120" s="36">
        <v>7</v>
      </c>
      <c r="G120" s="29">
        <v>0</v>
      </c>
      <c r="H120" s="29">
        <f>PRODUCT(F120,G120)</f>
        <v>0</v>
      </c>
      <c r="I120" s="47">
        <f>PRODUCT(H120,1.19)</f>
        <v>0</v>
      </c>
      <c r="J120" s="17"/>
      <c r="K120" s="20"/>
    </row>
    <row r="121" spans="2:11" s="1" customFormat="1" ht="12.75" x14ac:dyDescent="0.2">
      <c r="B121" s="11" t="s">
        <v>235</v>
      </c>
      <c r="C121" s="12" t="s">
        <v>3</v>
      </c>
      <c r="D121" s="12" t="s">
        <v>4</v>
      </c>
      <c r="E121" s="24" t="s">
        <v>61</v>
      </c>
      <c r="F121" s="36">
        <v>4</v>
      </c>
      <c r="G121" s="29">
        <v>0</v>
      </c>
      <c r="H121" s="29">
        <f>PRODUCT(F121,G121)</f>
        <v>0</v>
      </c>
      <c r="I121" s="47">
        <f>PRODUCT(H121,1.19)</f>
        <v>0</v>
      </c>
      <c r="J121" s="17"/>
      <c r="K121" s="20"/>
    </row>
    <row r="122" spans="2:11" s="1" customFormat="1" ht="12.75" x14ac:dyDescent="0.2">
      <c r="B122" s="11" t="s">
        <v>236</v>
      </c>
      <c r="C122" s="12" t="s">
        <v>3</v>
      </c>
      <c r="D122" s="12" t="s">
        <v>4</v>
      </c>
      <c r="E122" s="24" t="s">
        <v>157</v>
      </c>
      <c r="F122" s="36">
        <v>1</v>
      </c>
      <c r="G122" s="29">
        <v>0</v>
      </c>
      <c r="H122" s="29">
        <f>PRODUCT(F122,G122)</f>
        <v>0</v>
      </c>
      <c r="I122" s="47">
        <f>PRODUCT(H122,1.19)</f>
        <v>0</v>
      </c>
      <c r="J122" s="17"/>
      <c r="K122" s="20"/>
    </row>
    <row r="123" spans="2:11" ht="15.75" customHeight="1" x14ac:dyDescent="0.25">
      <c r="B123" s="11"/>
      <c r="C123" s="5"/>
      <c r="D123" s="5"/>
      <c r="E123" s="24" t="s">
        <v>158</v>
      </c>
      <c r="F123" s="36"/>
      <c r="G123" s="29"/>
      <c r="H123" s="29"/>
      <c r="I123" s="49"/>
    </row>
    <row r="124" spans="2:11" s="1" customFormat="1" ht="12.75" x14ac:dyDescent="0.2">
      <c r="B124" s="11" t="s">
        <v>237</v>
      </c>
      <c r="C124" s="12" t="s">
        <v>3</v>
      </c>
      <c r="D124" s="12" t="s">
        <v>4</v>
      </c>
      <c r="E124" s="24" t="s">
        <v>62</v>
      </c>
      <c r="F124" s="36">
        <v>2</v>
      </c>
      <c r="G124" s="29">
        <v>0</v>
      </c>
      <c r="H124" s="29">
        <f>PRODUCT(F124,G124)</f>
        <v>0</v>
      </c>
      <c r="I124" s="47">
        <f>PRODUCT(H124,1.19)</f>
        <v>0</v>
      </c>
      <c r="J124" s="17"/>
      <c r="K124" s="20"/>
    </row>
    <row r="125" spans="2:11" s="1" customFormat="1" ht="12.75" x14ac:dyDescent="0.2">
      <c r="B125" s="11" t="s">
        <v>238</v>
      </c>
      <c r="C125" s="12" t="s">
        <v>3</v>
      </c>
      <c r="D125" s="12" t="s">
        <v>4</v>
      </c>
      <c r="E125" s="24" t="s">
        <v>159</v>
      </c>
      <c r="F125" s="36">
        <v>39</v>
      </c>
      <c r="G125" s="29">
        <v>0</v>
      </c>
      <c r="H125" s="29">
        <f>PRODUCT(F125,G125)</f>
        <v>0</v>
      </c>
      <c r="I125" s="47">
        <f>PRODUCT(H125,1.19)</f>
        <v>0</v>
      </c>
      <c r="J125" s="17"/>
      <c r="K125" s="20"/>
    </row>
    <row r="126" spans="2:11" ht="15.75" customHeight="1" x14ac:dyDescent="0.25">
      <c r="B126" s="11"/>
      <c r="C126" s="5"/>
      <c r="D126" s="5"/>
      <c r="E126" s="24" t="s">
        <v>160</v>
      </c>
      <c r="F126" s="36"/>
      <c r="G126" s="29"/>
      <c r="H126" s="29"/>
      <c r="I126" s="49"/>
    </row>
    <row r="127" spans="2:11" s="1" customFormat="1" ht="12.75" x14ac:dyDescent="0.2">
      <c r="B127" s="11" t="s">
        <v>239</v>
      </c>
      <c r="C127" s="12" t="s">
        <v>3</v>
      </c>
      <c r="D127" s="12" t="s">
        <v>4</v>
      </c>
      <c r="E127" s="24" t="s">
        <v>161</v>
      </c>
      <c r="F127" s="36">
        <v>3</v>
      </c>
      <c r="G127" s="29">
        <v>0</v>
      </c>
      <c r="H127" s="29">
        <f>PRODUCT(F127,G127)</f>
        <v>0</v>
      </c>
      <c r="I127" s="47">
        <f>PRODUCT(H127,1.19)</f>
        <v>0</v>
      </c>
      <c r="J127" s="17"/>
      <c r="K127" s="20"/>
    </row>
    <row r="128" spans="2:11" ht="24.75" customHeight="1" x14ac:dyDescent="0.25">
      <c r="B128" s="11"/>
      <c r="C128" s="5"/>
      <c r="D128" s="5"/>
      <c r="E128" s="24" t="s">
        <v>162</v>
      </c>
      <c r="F128" s="36"/>
      <c r="G128" s="29"/>
      <c r="H128" s="29"/>
      <c r="I128" s="49"/>
    </row>
    <row r="129" spans="1:11" s="1" customFormat="1" ht="12.75" x14ac:dyDescent="0.2">
      <c r="B129" s="11" t="s">
        <v>240</v>
      </c>
      <c r="C129" s="12" t="s">
        <v>3</v>
      </c>
      <c r="D129" s="12" t="s">
        <v>4</v>
      </c>
      <c r="E129" s="24" t="s">
        <v>163</v>
      </c>
      <c r="F129" s="36">
        <v>1</v>
      </c>
      <c r="G129" s="29">
        <v>0</v>
      </c>
      <c r="H129" s="29">
        <f>PRODUCT(F129,G129)</f>
        <v>0</v>
      </c>
      <c r="I129" s="47">
        <f>PRODUCT(H129,1.19)</f>
        <v>0</v>
      </c>
      <c r="J129" s="17"/>
      <c r="K129" s="20"/>
    </row>
    <row r="130" spans="1:11" x14ac:dyDescent="0.25">
      <c r="B130" s="11"/>
      <c r="C130" s="5"/>
      <c r="D130" s="5"/>
      <c r="E130" s="24" t="s">
        <v>164</v>
      </c>
      <c r="F130" s="36"/>
      <c r="G130" s="29"/>
      <c r="H130" s="29"/>
      <c r="I130" s="49"/>
    </row>
    <row r="131" spans="1:11" s="1" customFormat="1" ht="12.75" x14ac:dyDescent="0.2">
      <c r="B131" s="11" t="s">
        <v>241</v>
      </c>
      <c r="C131" s="12" t="s">
        <v>3</v>
      </c>
      <c r="D131" s="12" t="s">
        <v>4</v>
      </c>
      <c r="E131" s="24" t="s">
        <v>63</v>
      </c>
      <c r="F131" s="36">
        <v>1</v>
      </c>
      <c r="G131" s="29">
        <v>0</v>
      </c>
      <c r="H131" s="29">
        <f>PRODUCT(F131,G131)</f>
        <v>0</v>
      </c>
      <c r="I131" s="47">
        <f>PRODUCT(H131,1.19)</f>
        <v>0</v>
      </c>
      <c r="J131" s="17"/>
      <c r="K131" s="20"/>
    </row>
    <row r="132" spans="1:11" x14ac:dyDescent="0.25">
      <c r="B132" s="11"/>
      <c r="C132" s="5"/>
      <c r="D132" s="5"/>
      <c r="E132" s="24" t="s">
        <v>165</v>
      </c>
      <c r="F132" s="36"/>
      <c r="G132" s="29"/>
      <c r="H132" s="29"/>
      <c r="I132" s="49"/>
    </row>
    <row r="133" spans="1:11" s="1" customFormat="1" ht="12.75" x14ac:dyDescent="0.2">
      <c r="B133" s="11" t="s">
        <v>242</v>
      </c>
      <c r="C133" s="12" t="s">
        <v>3</v>
      </c>
      <c r="D133" s="12" t="s">
        <v>4</v>
      </c>
      <c r="E133" s="24" t="s">
        <v>167</v>
      </c>
      <c r="F133" s="36">
        <v>1</v>
      </c>
      <c r="G133" s="29">
        <v>0</v>
      </c>
      <c r="H133" s="29">
        <f>PRODUCT(F133,G133)</f>
        <v>0</v>
      </c>
      <c r="I133" s="47">
        <f>PRODUCT(H133,1.19)</f>
        <v>0</v>
      </c>
      <c r="J133" s="17"/>
      <c r="K133" s="20"/>
    </row>
    <row r="134" spans="1:11" ht="15.75" customHeight="1" x14ac:dyDescent="0.25">
      <c r="B134" s="11"/>
      <c r="C134" s="5"/>
      <c r="D134" s="5"/>
      <c r="E134" s="24" t="s">
        <v>166</v>
      </c>
      <c r="F134" s="36"/>
      <c r="G134" s="29"/>
      <c r="H134" s="29"/>
      <c r="I134" s="49"/>
    </row>
    <row r="135" spans="1:11" s="1" customFormat="1" ht="12.75" x14ac:dyDescent="0.2">
      <c r="B135" s="11" t="s">
        <v>243</v>
      </c>
      <c r="C135" s="12" t="s">
        <v>3</v>
      </c>
      <c r="D135" s="12" t="s">
        <v>4</v>
      </c>
      <c r="E135" s="24" t="s">
        <v>168</v>
      </c>
      <c r="F135" s="36">
        <v>1</v>
      </c>
      <c r="G135" s="29">
        <v>0</v>
      </c>
      <c r="H135" s="29">
        <f>PRODUCT(F135,G135)</f>
        <v>0</v>
      </c>
      <c r="I135" s="47">
        <f>PRODUCT(H135,1.19)</f>
        <v>0</v>
      </c>
      <c r="J135" s="17"/>
      <c r="K135" s="20"/>
    </row>
    <row r="136" spans="1:11" ht="15.75" customHeight="1" x14ac:dyDescent="0.25">
      <c r="B136" s="11"/>
      <c r="C136" s="5"/>
      <c r="D136" s="5"/>
      <c r="E136" s="24" t="s">
        <v>169</v>
      </c>
      <c r="F136" s="36"/>
      <c r="G136" s="29"/>
      <c r="H136" s="29"/>
      <c r="I136" s="49"/>
    </row>
    <row r="137" spans="1:11" s="1" customFormat="1" ht="12.75" x14ac:dyDescent="0.2">
      <c r="B137" s="11" t="s">
        <v>244</v>
      </c>
      <c r="C137" s="12" t="s">
        <v>78</v>
      </c>
      <c r="D137" s="12"/>
      <c r="E137" s="24" t="s">
        <v>79</v>
      </c>
      <c r="F137" s="36">
        <v>1</v>
      </c>
      <c r="G137" s="29">
        <v>0</v>
      </c>
      <c r="H137" s="29">
        <f>PRODUCT(F137,G137)</f>
        <v>0</v>
      </c>
      <c r="I137" s="47">
        <f>PRODUCT(H137,1.19)</f>
        <v>0</v>
      </c>
      <c r="J137" s="17"/>
      <c r="K137" s="20"/>
    </row>
    <row r="138" spans="1:11" ht="25.5" customHeight="1" x14ac:dyDescent="0.25">
      <c r="B138" s="11"/>
      <c r="C138" s="5"/>
      <c r="D138" s="5"/>
      <c r="E138" s="24" t="s">
        <v>170</v>
      </c>
      <c r="F138" s="36"/>
      <c r="G138" s="29"/>
      <c r="H138" s="29"/>
      <c r="I138" s="49"/>
    </row>
    <row r="139" spans="1:11" x14ac:dyDescent="0.25">
      <c r="B139" s="42"/>
      <c r="C139" s="4"/>
      <c r="D139" s="4"/>
      <c r="E139" s="53" t="s">
        <v>64</v>
      </c>
      <c r="F139" s="40"/>
      <c r="G139" s="40"/>
      <c r="H139" s="40"/>
      <c r="I139" s="99">
        <f>SUM(I118:I138)</f>
        <v>0</v>
      </c>
    </row>
    <row r="140" spans="1:11" s="2" customFormat="1" ht="12.75" x14ac:dyDescent="0.2">
      <c r="A140" s="1"/>
      <c r="B140" s="54" t="s">
        <v>47</v>
      </c>
      <c r="C140" s="55"/>
      <c r="D140" s="55" t="s">
        <v>2</v>
      </c>
      <c r="E140" s="56" t="s">
        <v>252</v>
      </c>
      <c r="F140" s="57"/>
      <c r="G140" s="58"/>
      <c r="H140" s="58"/>
      <c r="I140" s="59"/>
      <c r="J140" s="19"/>
      <c r="K140" s="22"/>
    </row>
    <row r="141" spans="1:11" s="3" customFormat="1" ht="12.75" x14ac:dyDescent="0.2">
      <c r="B141" s="14" t="s">
        <v>49</v>
      </c>
      <c r="C141" s="15" t="s">
        <v>1</v>
      </c>
      <c r="D141" s="15" t="s">
        <v>2</v>
      </c>
      <c r="E141" s="23" t="s">
        <v>71</v>
      </c>
      <c r="F141" s="34"/>
      <c r="G141" s="28"/>
      <c r="H141" s="28"/>
      <c r="I141" s="46"/>
      <c r="J141" s="17"/>
      <c r="K141" s="20"/>
    </row>
    <row r="142" spans="1:11" s="1" customFormat="1" ht="12.75" x14ac:dyDescent="0.2">
      <c r="B142" s="11" t="s">
        <v>151</v>
      </c>
      <c r="C142" s="12" t="s">
        <v>3</v>
      </c>
      <c r="D142" s="12" t="s">
        <v>4</v>
      </c>
      <c r="E142" s="24" t="s">
        <v>171</v>
      </c>
      <c r="F142" s="36">
        <v>4</v>
      </c>
      <c r="G142" s="29">
        <v>0</v>
      </c>
      <c r="H142" s="29">
        <f>PRODUCT(F142,G142)</f>
        <v>0</v>
      </c>
      <c r="I142" s="47">
        <f>PRODUCT(H142,1.19)</f>
        <v>0</v>
      </c>
      <c r="J142" s="17"/>
      <c r="K142" s="20"/>
    </row>
    <row r="143" spans="1:11" ht="72" customHeight="1" x14ac:dyDescent="0.25">
      <c r="B143" s="11"/>
      <c r="C143" s="5"/>
      <c r="D143" s="5"/>
      <c r="E143" s="24" t="s">
        <v>178</v>
      </c>
      <c r="F143" s="36"/>
      <c r="G143" s="29"/>
      <c r="H143" s="29"/>
      <c r="I143" s="49"/>
    </row>
    <row r="144" spans="1:11" x14ac:dyDescent="0.25">
      <c r="B144" s="42"/>
      <c r="C144" s="4"/>
      <c r="D144" s="4"/>
      <c r="E144" s="53" t="s">
        <v>75</v>
      </c>
      <c r="F144" s="40"/>
      <c r="G144" s="40"/>
      <c r="H144" s="40"/>
      <c r="I144" s="99">
        <f>SUM(I142:I143)</f>
        <v>0</v>
      </c>
    </row>
    <row r="145" spans="1:11" s="2" customFormat="1" ht="12.75" x14ac:dyDescent="0.2">
      <c r="A145" s="1"/>
      <c r="B145" s="54" t="s">
        <v>68</v>
      </c>
      <c r="C145" s="55"/>
      <c r="D145" s="55" t="s">
        <v>2</v>
      </c>
      <c r="E145" s="56" t="s">
        <v>253</v>
      </c>
      <c r="F145" s="57"/>
      <c r="G145" s="58"/>
      <c r="H145" s="58"/>
      <c r="I145" s="59"/>
      <c r="J145" s="19"/>
      <c r="K145" s="22"/>
    </row>
    <row r="146" spans="1:11" s="3" customFormat="1" ht="12.75" x14ac:dyDescent="0.2">
      <c r="B146" s="14" t="s">
        <v>73</v>
      </c>
      <c r="C146" s="15" t="s">
        <v>1</v>
      </c>
      <c r="D146" s="15" t="s">
        <v>2</v>
      </c>
      <c r="E146" s="23" t="s">
        <v>70</v>
      </c>
      <c r="F146" s="34"/>
      <c r="G146" s="28"/>
      <c r="H146" s="28"/>
      <c r="I146" s="46"/>
      <c r="J146" s="17"/>
      <c r="K146" s="20"/>
    </row>
    <row r="147" spans="1:11" s="1" customFormat="1" ht="12.75" x14ac:dyDescent="0.2">
      <c r="B147" s="11" t="s">
        <v>173</v>
      </c>
      <c r="C147" s="12" t="s">
        <v>3</v>
      </c>
      <c r="D147" s="12" t="s">
        <v>4</v>
      </c>
      <c r="E147" s="24" t="s">
        <v>74</v>
      </c>
      <c r="F147" s="36">
        <v>1</v>
      </c>
      <c r="G147" s="29">
        <v>0</v>
      </c>
      <c r="H147" s="29">
        <f>PRODUCT(F147,G147)</f>
        <v>0</v>
      </c>
      <c r="I147" s="47">
        <f>PRODUCT(H147,1.19)</f>
        <v>0</v>
      </c>
      <c r="J147" s="17"/>
      <c r="K147" s="20"/>
    </row>
    <row r="148" spans="1:11" ht="118.5" customHeight="1" x14ac:dyDescent="0.25">
      <c r="B148" s="11"/>
      <c r="C148" s="5"/>
      <c r="D148" s="5"/>
      <c r="E148" s="24" t="s">
        <v>177</v>
      </c>
      <c r="F148" s="36"/>
      <c r="G148" s="29"/>
      <c r="H148" s="29"/>
      <c r="I148" s="49"/>
    </row>
    <row r="149" spans="1:11" x14ac:dyDescent="0.25">
      <c r="B149" s="42"/>
      <c r="C149" s="4"/>
      <c r="D149" s="4"/>
      <c r="E149" s="53" t="s">
        <v>188</v>
      </c>
      <c r="F149" s="40"/>
      <c r="G149" s="40"/>
      <c r="H149" s="40"/>
      <c r="I149" s="99">
        <f>SUM(I147:I148)</f>
        <v>0</v>
      </c>
    </row>
    <row r="150" spans="1:11" s="2" customFormat="1" ht="12.75" x14ac:dyDescent="0.2">
      <c r="A150" s="1"/>
      <c r="B150" s="54" t="s">
        <v>69</v>
      </c>
      <c r="C150" s="55"/>
      <c r="D150" s="55" t="s">
        <v>2</v>
      </c>
      <c r="E150" s="56" t="s">
        <v>255</v>
      </c>
      <c r="F150" s="57"/>
      <c r="G150" s="58"/>
      <c r="H150" s="58"/>
      <c r="I150" s="59"/>
      <c r="J150" s="19"/>
      <c r="K150" s="22"/>
    </row>
    <row r="151" spans="1:11" s="3" customFormat="1" ht="12.75" x14ac:dyDescent="0.2">
      <c r="B151" s="14" t="s">
        <v>72</v>
      </c>
      <c r="C151" s="15" t="s">
        <v>1</v>
      </c>
      <c r="D151" s="15" t="s">
        <v>4</v>
      </c>
      <c r="E151" s="23" t="s">
        <v>76</v>
      </c>
      <c r="F151" s="34"/>
      <c r="G151" s="28"/>
      <c r="H151" s="28"/>
      <c r="I151" s="46"/>
      <c r="J151" s="17"/>
      <c r="K151" s="20"/>
    </row>
    <row r="152" spans="1:11" s="1" customFormat="1" ht="12.75" x14ac:dyDescent="0.2">
      <c r="B152" s="11" t="s">
        <v>174</v>
      </c>
      <c r="C152" s="12" t="s">
        <v>3</v>
      </c>
      <c r="D152" s="12" t="s">
        <v>4</v>
      </c>
      <c r="E152" s="24" t="s">
        <v>76</v>
      </c>
      <c r="F152" s="36">
        <v>4</v>
      </c>
      <c r="G152" s="29">
        <v>0</v>
      </c>
      <c r="H152" s="29">
        <f>PRODUCT(F152,G152)</f>
        <v>0</v>
      </c>
      <c r="I152" s="47">
        <f>PRODUCT(H152,1.19)</f>
        <v>0</v>
      </c>
      <c r="J152" s="17"/>
      <c r="K152" s="20"/>
    </row>
    <row r="153" spans="1:11" ht="33.75" x14ac:dyDescent="0.25">
      <c r="B153" s="11"/>
      <c r="C153" s="5"/>
      <c r="D153" s="5"/>
      <c r="E153" s="24" t="s">
        <v>256</v>
      </c>
      <c r="F153" s="36"/>
      <c r="G153" s="29"/>
      <c r="H153" s="29"/>
      <c r="I153" s="51">
        <f>ROUND(G153*F153,2)</f>
        <v>0</v>
      </c>
    </row>
    <row r="154" spans="1:11" s="1" customFormat="1" ht="12.75" x14ac:dyDescent="0.2">
      <c r="B154" s="11" t="s">
        <v>245</v>
      </c>
      <c r="C154" s="12" t="s">
        <v>3</v>
      </c>
      <c r="D154" s="12" t="s">
        <v>4</v>
      </c>
      <c r="E154" s="24" t="s">
        <v>179</v>
      </c>
      <c r="F154" s="36">
        <v>1</v>
      </c>
      <c r="G154" s="29">
        <v>0</v>
      </c>
      <c r="H154" s="29">
        <f>PRODUCT(F154,G154)</f>
        <v>0</v>
      </c>
      <c r="I154" s="47">
        <f>PRODUCT(H154,1.19)</f>
        <v>0</v>
      </c>
      <c r="J154" s="17"/>
      <c r="K154" s="20"/>
    </row>
    <row r="155" spans="1:11" ht="13.5" customHeight="1" x14ac:dyDescent="0.25">
      <c r="B155" s="11"/>
      <c r="C155" s="5"/>
      <c r="D155" s="5"/>
      <c r="E155" s="24" t="s">
        <v>180</v>
      </c>
      <c r="F155" s="36"/>
      <c r="G155" s="29"/>
      <c r="H155" s="29"/>
      <c r="I155" s="49"/>
    </row>
    <row r="156" spans="1:11" x14ac:dyDescent="0.25">
      <c r="B156" s="44"/>
      <c r="C156" s="4"/>
      <c r="D156" s="4"/>
      <c r="E156" s="53" t="s">
        <v>189</v>
      </c>
      <c r="F156" s="40"/>
      <c r="G156" s="40"/>
      <c r="H156" s="40"/>
      <c r="I156" s="99">
        <f>SUM(I152:I155)</f>
        <v>0</v>
      </c>
    </row>
    <row r="157" spans="1:11" s="2" customFormat="1" ht="12.75" x14ac:dyDescent="0.2">
      <c r="A157" s="1"/>
      <c r="B157" s="54" t="s">
        <v>77</v>
      </c>
      <c r="C157" s="55"/>
      <c r="D157" s="55"/>
      <c r="E157" s="56" t="s">
        <v>254</v>
      </c>
      <c r="F157" s="57"/>
      <c r="G157" s="58"/>
      <c r="H157" s="58"/>
      <c r="I157" s="59"/>
      <c r="J157" s="19"/>
      <c r="K157" s="22"/>
    </row>
    <row r="158" spans="1:11" s="3" customFormat="1" ht="12.75" x14ac:dyDescent="0.2">
      <c r="B158" s="14" t="s">
        <v>175</v>
      </c>
      <c r="C158" s="15" t="s">
        <v>1</v>
      </c>
      <c r="D158" s="15" t="s">
        <v>4</v>
      </c>
      <c r="E158" s="23" t="s">
        <v>181</v>
      </c>
      <c r="F158" s="34"/>
      <c r="G158" s="28"/>
      <c r="H158" s="28"/>
      <c r="I158" s="46"/>
      <c r="J158" s="17"/>
      <c r="K158" s="20"/>
    </row>
    <row r="159" spans="1:11" s="1" customFormat="1" ht="12.75" x14ac:dyDescent="0.2">
      <c r="B159" s="11" t="s">
        <v>176</v>
      </c>
      <c r="C159" s="12" t="s">
        <v>3</v>
      </c>
      <c r="D159" s="12" t="s">
        <v>4</v>
      </c>
      <c r="E159" s="24" t="s">
        <v>182</v>
      </c>
      <c r="F159" s="36">
        <v>1</v>
      </c>
      <c r="G159" s="29">
        <v>0</v>
      </c>
      <c r="H159" s="29">
        <f>PRODUCT(F159,G159)</f>
        <v>0</v>
      </c>
      <c r="I159" s="47">
        <f>PRODUCT(H159,1.19)</f>
        <v>0</v>
      </c>
      <c r="J159" s="17"/>
      <c r="K159" s="20"/>
    </row>
    <row r="160" spans="1:11" ht="33.75" x14ac:dyDescent="0.25">
      <c r="B160" s="11"/>
      <c r="C160" s="5"/>
      <c r="D160" s="5"/>
      <c r="E160" s="24" t="s">
        <v>183</v>
      </c>
      <c r="F160" s="36"/>
      <c r="G160" s="29"/>
      <c r="H160" s="29"/>
      <c r="I160" s="49"/>
    </row>
    <row r="161" spans="1:11" s="1" customFormat="1" ht="12.75" x14ac:dyDescent="0.2">
      <c r="B161" s="11" t="s">
        <v>190</v>
      </c>
      <c r="C161" s="12" t="s">
        <v>3</v>
      </c>
      <c r="D161" s="12" t="s">
        <v>4</v>
      </c>
      <c r="E161" s="24" t="s">
        <v>191</v>
      </c>
      <c r="F161" s="36">
        <v>2</v>
      </c>
      <c r="G161" s="29">
        <v>0</v>
      </c>
      <c r="H161" s="29">
        <f>PRODUCT(F161,G161)</f>
        <v>0</v>
      </c>
      <c r="I161" s="47">
        <f>PRODUCT(H161,1.19)</f>
        <v>0</v>
      </c>
      <c r="J161" s="17"/>
      <c r="K161" s="20"/>
    </row>
    <row r="162" spans="1:11" x14ac:dyDescent="0.25">
      <c r="B162" s="11"/>
      <c r="C162" s="5"/>
      <c r="D162" s="5"/>
      <c r="E162" s="24" t="s">
        <v>192</v>
      </c>
      <c r="F162" s="36"/>
      <c r="G162" s="29"/>
      <c r="H162" s="29"/>
      <c r="I162" s="49"/>
    </row>
    <row r="163" spans="1:11" x14ac:dyDescent="0.25">
      <c r="B163" s="44"/>
      <c r="C163" s="4"/>
      <c r="D163" s="4"/>
      <c r="E163" s="53" t="s">
        <v>184</v>
      </c>
      <c r="F163" s="40"/>
      <c r="G163" s="40"/>
      <c r="H163" s="40"/>
      <c r="I163" s="99">
        <f>SUM(I159:I162)</f>
        <v>0</v>
      </c>
    </row>
    <row r="166" spans="1:11" s="2" customFormat="1" ht="12.75" x14ac:dyDescent="0.2">
      <c r="A166" s="1"/>
      <c r="B166" s="16" t="s">
        <v>5</v>
      </c>
      <c r="C166" s="10"/>
      <c r="D166" s="10" t="s">
        <v>2</v>
      </c>
      <c r="E166" s="25" t="s">
        <v>246</v>
      </c>
      <c r="F166" s="38"/>
      <c r="G166" s="31"/>
      <c r="H166" s="31"/>
      <c r="I166" s="50">
        <f>SUM(I15,I20)</f>
        <v>0</v>
      </c>
      <c r="J166" s="17"/>
      <c r="K166" s="22"/>
    </row>
    <row r="167" spans="1:11" s="2" customFormat="1" ht="12.75" x14ac:dyDescent="0.2">
      <c r="A167" s="1"/>
      <c r="B167" s="16" t="s">
        <v>10</v>
      </c>
      <c r="C167" s="10"/>
      <c r="D167" s="10" t="s">
        <v>2</v>
      </c>
      <c r="E167" s="25" t="s">
        <v>248</v>
      </c>
      <c r="F167" s="38"/>
      <c r="G167" s="31"/>
      <c r="H167" s="31"/>
      <c r="I167" s="50">
        <f>SUM(I25,I31,I39,I45,I53,I63)</f>
        <v>0</v>
      </c>
      <c r="J167" s="17"/>
      <c r="K167" s="22"/>
    </row>
    <row r="168" spans="1:11" s="2" customFormat="1" ht="12.75" x14ac:dyDescent="0.2">
      <c r="A168" s="1"/>
      <c r="B168" s="16" t="s">
        <v>6</v>
      </c>
      <c r="C168" s="10"/>
      <c r="D168" s="10" t="s">
        <v>2</v>
      </c>
      <c r="E168" s="25" t="s">
        <v>249</v>
      </c>
      <c r="F168" s="38"/>
      <c r="G168" s="31"/>
      <c r="H168" s="31"/>
      <c r="I168" s="50">
        <f>SUM(I68)</f>
        <v>0</v>
      </c>
      <c r="J168" s="17"/>
      <c r="K168" s="22"/>
    </row>
    <row r="169" spans="1:11" s="2" customFormat="1" ht="12.75" x14ac:dyDescent="0.2">
      <c r="A169" s="1"/>
      <c r="B169" s="16" t="s">
        <v>11</v>
      </c>
      <c r="C169" s="10"/>
      <c r="D169" s="10" t="s">
        <v>2</v>
      </c>
      <c r="E169" s="25" t="s">
        <v>250</v>
      </c>
      <c r="F169" s="38"/>
      <c r="G169" s="31"/>
      <c r="H169" s="31"/>
      <c r="I169" s="50">
        <f>SUM(I83,I107)</f>
        <v>0</v>
      </c>
      <c r="J169" s="17"/>
      <c r="K169" s="22"/>
    </row>
    <row r="170" spans="1:11" s="2" customFormat="1" ht="12.75" x14ac:dyDescent="0.2">
      <c r="A170" s="1"/>
      <c r="B170" s="16" t="s">
        <v>8</v>
      </c>
      <c r="C170" s="10"/>
      <c r="D170" s="10" t="s">
        <v>2</v>
      </c>
      <c r="E170" s="25" t="s">
        <v>251</v>
      </c>
      <c r="F170" s="38"/>
      <c r="G170" s="31"/>
      <c r="H170" s="31"/>
      <c r="I170" s="50">
        <f>SUM(I112,I116,I139)</f>
        <v>0</v>
      </c>
      <c r="J170" s="17"/>
      <c r="K170" s="22"/>
    </row>
    <row r="171" spans="1:11" x14ac:dyDescent="0.25">
      <c r="B171" s="93" t="s">
        <v>261</v>
      </c>
      <c r="C171" s="94"/>
      <c r="D171" s="94"/>
      <c r="E171" s="95"/>
      <c r="F171" s="96">
        <f>SUM(I166:I170)</f>
        <v>0</v>
      </c>
      <c r="G171" s="97"/>
      <c r="H171" s="97"/>
      <c r="I171" s="98"/>
      <c r="J171"/>
      <c r="K171"/>
    </row>
    <row r="174" spans="1:11" s="2" customFormat="1" ht="12.75" x14ac:dyDescent="0.2">
      <c r="A174" s="1"/>
      <c r="B174" s="54" t="s">
        <v>47</v>
      </c>
      <c r="C174" s="55"/>
      <c r="D174" s="55" t="s">
        <v>2</v>
      </c>
      <c r="E174" s="56" t="s">
        <v>252</v>
      </c>
      <c r="F174" s="57"/>
      <c r="G174" s="58"/>
      <c r="H174" s="58"/>
      <c r="I174" s="59">
        <f>SUM(I144)</f>
        <v>0</v>
      </c>
      <c r="J174" s="17"/>
      <c r="K174" s="22"/>
    </row>
    <row r="175" spans="1:11" s="2" customFormat="1" ht="12.75" x14ac:dyDescent="0.2">
      <c r="A175" s="1"/>
      <c r="B175" s="54" t="s">
        <v>68</v>
      </c>
      <c r="C175" s="55"/>
      <c r="D175" s="55" t="s">
        <v>2</v>
      </c>
      <c r="E175" s="56" t="s">
        <v>253</v>
      </c>
      <c r="F175" s="57"/>
      <c r="G175" s="58"/>
      <c r="H175" s="58"/>
      <c r="I175" s="59">
        <f>SUM(I149)</f>
        <v>0</v>
      </c>
      <c r="J175" s="17"/>
      <c r="K175" s="22"/>
    </row>
    <row r="176" spans="1:11" s="2" customFormat="1" ht="12.75" x14ac:dyDescent="0.2">
      <c r="A176" s="1"/>
      <c r="B176" s="54" t="s">
        <v>69</v>
      </c>
      <c r="C176" s="55"/>
      <c r="D176" s="55" t="s">
        <v>2</v>
      </c>
      <c r="E176" s="56" t="s">
        <v>255</v>
      </c>
      <c r="F176" s="57"/>
      <c r="G176" s="58"/>
      <c r="H176" s="58"/>
      <c r="I176" s="59">
        <f>SUM(I156)</f>
        <v>0</v>
      </c>
      <c r="J176" s="17"/>
      <c r="K176" s="22"/>
    </row>
    <row r="177" spans="1:14" s="2" customFormat="1" ht="12.75" x14ac:dyDescent="0.2">
      <c r="A177" s="1"/>
      <c r="B177" s="54" t="s">
        <v>77</v>
      </c>
      <c r="C177" s="55"/>
      <c r="D177" s="55"/>
      <c r="E177" s="56" t="s">
        <v>254</v>
      </c>
      <c r="F177" s="57"/>
      <c r="G177" s="58"/>
      <c r="H177" s="58"/>
      <c r="I177" s="59">
        <f>SUM(I163)</f>
        <v>0</v>
      </c>
      <c r="J177" s="17"/>
      <c r="K177" s="22"/>
    </row>
    <row r="178" spans="1:14" x14ac:dyDescent="0.25">
      <c r="B178" s="93" t="s">
        <v>262</v>
      </c>
      <c r="C178" s="94"/>
      <c r="D178" s="94"/>
      <c r="E178" s="95"/>
      <c r="F178" s="96">
        <f>SUM(I174:I177)</f>
        <v>0</v>
      </c>
      <c r="G178" s="97"/>
      <c r="H178" s="97"/>
      <c r="I178" s="98"/>
      <c r="J178"/>
      <c r="K178"/>
    </row>
    <row r="181" spans="1:14" s="20" customFormat="1" ht="15.75" x14ac:dyDescent="0.25">
      <c r="A181"/>
      <c r="B181" s="65"/>
      <c r="C181" s="66"/>
      <c r="D181" s="66"/>
      <c r="E181" s="75" t="s">
        <v>193</v>
      </c>
      <c r="F181" s="67"/>
      <c r="G181" s="68"/>
      <c r="H181" s="68"/>
      <c r="I181" s="69">
        <f>SUM(F171,F178)</f>
        <v>0</v>
      </c>
      <c r="J181" s="17"/>
      <c r="K181"/>
      <c r="L181"/>
      <c r="M181"/>
      <c r="N181"/>
    </row>
    <row r="182" spans="1:14" s="20" customFormat="1" ht="15.75" x14ac:dyDescent="0.25">
      <c r="A182"/>
      <c r="B182" s="61"/>
      <c r="C182" s="62"/>
      <c r="D182" s="62"/>
      <c r="E182" s="76" t="s">
        <v>194</v>
      </c>
      <c r="F182" s="63"/>
      <c r="G182" s="64"/>
      <c r="H182" s="64"/>
      <c r="I182" s="74">
        <f>PRODUCT(I181,0.21)</f>
        <v>0</v>
      </c>
      <c r="J182" s="17"/>
      <c r="M182"/>
      <c r="N182"/>
    </row>
    <row r="183" spans="1:14" s="20" customFormat="1" ht="16.5" thickBot="1" x14ac:dyDescent="0.3">
      <c r="A183"/>
      <c r="B183" s="70"/>
      <c r="C183" s="71"/>
      <c r="D183" s="71"/>
      <c r="E183" s="77" t="s">
        <v>195</v>
      </c>
      <c r="F183" s="72" t="s">
        <v>9</v>
      </c>
      <c r="G183" s="73"/>
      <c r="H183" s="88"/>
      <c r="I183" s="89">
        <f>SUM(I181:I182)</f>
        <v>0</v>
      </c>
      <c r="J183" s="17"/>
      <c r="K183"/>
      <c r="L183"/>
      <c r="M183"/>
      <c r="N183"/>
    </row>
  </sheetData>
  <mergeCells count="6">
    <mergeCell ref="F2:I2"/>
    <mergeCell ref="C4:E4"/>
    <mergeCell ref="B171:E171"/>
    <mergeCell ref="F171:I171"/>
    <mergeCell ref="B178:E178"/>
    <mergeCell ref="F178:I178"/>
  </mergeCells>
  <dataValidations disablePrompts="1" count="1">
    <dataValidation type="list" allowBlank="1" showInputMessage="1" showErrorMessage="1" sqref="C5:C163 C166:C170 C181:C183 C174:C177" xr:uid="{3E303F7B-ABBF-45BC-A99B-564044ED1E77}">
      <formula1>"Capítulo,Partida,Mano de obra,Maquinaria,Material,Otros,"</formula1>
    </dataValidation>
  </dataValidations>
  <pageMargins left="0.25" right="0.25" top="0.75" bottom="0.75" header="0.3" footer="0.3"/>
  <pageSetup paperSize="8" scale="96" fitToHeight="0" orientation="portrait" copies="2" r:id="rId1"/>
  <rowBreaks count="3" manualBreakCount="3">
    <brk id="39" min="1" max="9" man="1"/>
    <brk id="68" min="1" max="9" man="1"/>
    <brk id="139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Amidaments Pressupost</vt:lpstr>
      <vt:lpstr>'Amidaments Pressupost'!Área_de_impresión</vt:lpstr>
      <vt:lpstr>'Amidaments Pressupost'!Print_Area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Martinez Garcia, Noemi</cp:lastModifiedBy>
  <cp:lastPrinted>2025-06-20T07:09:29Z</cp:lastPrinted>
  <dcterms:created xsi:type="dcterms:W3CDTF">2016-02-17T10:05:18Z</dcterms:created>
  <dcterms:modified xsi:type="dcterms:W3CDTF">2025-07-01T10:48:40Z</dcterms:modified>
</cp:coreProperties>
</file>