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Contractacions\25_1100007176_liofilitzador\6. WEB\Annexos_7176\"/>
    </mc:Choice>
  </mc:AlternateContent>
  <bookViews>
    <workbookView xWindow="0" yWindow="0" windowWidth="23040" windowHeight="9384" activeTab="1"/>
  </bookViews>
  <sheets>
    <sheet name="Hoja1" sheetId="1" r:id="rId1"/>
    <sheet name="Oferta" sheetId="2" r:id="rId2"/>
  </sheets>
  <definedNames>
    <definedName name="_xlnm.Print_Area" localSheetId="1">Oferta!$B:$I</definedName>
    <definedName name="_xlnm.Print_Titles" localSheetId="1">Oferta!$1:$8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6" i="2" l="1"/>
  <c r="L26" i="2"/>
  <c r="G10" i="2" l="1"/>
  <c r="H10" i="2"/>
  <c r="I10" i="2"/>
  <c r="G11" i="2"/>
  <c r="H11" i="2"/>
  <c r="I11" i="2"/>
  <c r="G12" i="2"/>
  <c r="H12" i="2"/>
  <c r="I12" i="2" s="1"/>
  <c r="G14" i="2"/>
  <c r="H14" i="2"/>
  <c r="I14" i="2"/>
  <c r="G16" i="2"/>
  <c r="H16" i="2"/>
  <c r="I16" i="2" s="1"/>
  <c r="G22" i="2"/>
  <c r="H22" i="2"/>
  <c r="I22" i="2"/>
  <c r="G23" i="2"/>
  <c r="H23" i="2"/>
  <c r="I23" i="2"/>
  <c r="G24" i="2"/>
  <c r="H24" i="2"/>
  <c r="I24" i="2" s="1"/>
  <c r="G25" i="2"/>
  <c r="H25" i="2"/>
  <c r="I25" i="2"/>
  <c r="H26" i="2"/>
  <c r="I26" i="2" l="1"/>
  <c r="I17" i="2"/>
  <c r="H17" i="2"/>
</calcChain>
</file>

<file path=xl/sharedStrings.xml><?xml version="1.0" encoding="utf-8"?>
<sst xmlns="http://schemas.openxmlformats.org/spreadsheetml/2006/main" count="56" uniqueCount="31">
  <si>
    <t>TOTAL</t>
  </si>
  <si>
    <t>UD</t>
  </si>
  <si>
    <t>Manteniment preventiu i normatiu 2029</t>
  </si>
  <si>
    <t>Manteniment preventiu i normatiu 2028</t>
  </si>
  <si>
    <t>Manteniment preventiu i normatiu 2027</t>
  </si>
  <si>
    <t>Manteniment preventiu i normatiu 2026</t>
  </si>
  <si>
    <t>PREU TOTAL
 (€) a/IVA</t>
  </si>
  <si>
    <t>PREU TOTAL
 (€) s/IVA</t>
  </si>
  <si>
    <t>PREU UNITAT
 (€) a/IVA</t>
  </si>
  <si>
    <t>PREU UNITAT
 (€) s/IVA</t>
  </si>
  <si>
    <t>QUANT.</t>
  </si>
  <si>
    <t>DESCRIPCIÓ</t>
  </si>
  <si>
    <t>PREUS MÀXIMS DE SORTIDA</t>
  </si>
  <si>
    <t>ORDRE 2:  Manteniment Normatiu i Preventiu</t>
  </si>
  <si>
    <t>PA</t>
  </si>
  <si>
    <t xml:space="preserve">Substitució panell separació sala tècnica i sala liofilització. 
El panell ha de ser l’adequat per a sales blanques i incloure les mecanitzacions necessàries per a instal·lar de forma enrasada els dos liofilitzadors aixi com garantir el segellat entre les dues sales. 
Dintre d’aquesta partida s’haurà d’incloure tots els indirectes necessàries per a dur a terme la tasca, com pot ser la reparació del terra, la instal·lació de les unions de terra i divisòria, etcètera. 
Per a poder dur a terme aquests treballs s’haurà de sectoritzar adequadament la sala per a evitar la contaminació de la resta de sales blanques que estaran operatives. 
</t>
  </si>
  <si>
    <t>2.2</t>
  </si>
  <si>
    <r>
      <t xml:space="preserve">Adequació instal·lacions per a nou liofilitzador i millora sala. 
- </t>
    </r>
    <r>
      <rPr>
        <u/>
        <sz val="11"/>
        <color theme="1"/>
        <rFont val="Calibri"/>
        <family val="2"/>
        <scheme val="minor"/>
      </rPr>
      <t>Aigua Freda de climatització</t>
    </r>
    <r>
      <rPr>
        <sz val="11"/>
        <color theme="1"/>
        <rFont val="Calibri"/>
        <family val="2"/>
        <scheme val="minor"/>
      </rPr>
      <t xml:space="preserve">
Substitució integral per problemes d’oxidació i de regulació de tota l’escomesa d’aigua freda de climatització que dona servei a la sala. 
Aquesta nova distribució ha de permetre alimentar de forma independent els dos liofilitzadors (el nou i el que és manté) i el “cassete” de terra. 
Es considera com a inici d’actuació les claus de tall ubicades al sostre. 
S’hauran d’incloure els elements de control de cabal, de tall i de mesura adients. 
El diàmetre haurà de ser l’adequat per a donar servei als equips especialment els dos liofilitzadors. En cas de no complir amb el cabal necessari pel nou equip s’haurà d’estendre una nova escomesa dedicada desde la sala de màquines pròxima on està el subministrament d’aigua freda dels climatitzadors de sala blanca. 
L’aïllament haurà d’estar reforçat i d’un gruix superior al previst en normativa per a reduir el risc de condensació. 
</t>
    </r>
    <r>
      <rPr>
        <u/>
        <sz val="11"/>
        <color theme="1"/>
        <rFont val="Calibri"/>
        <family val="2"/>
        <scheme val="minor"/>
      </rPr>
      <t>- Electricitat i telecomunicacions</t>
    </r>
    <r>
      <rPr>
        <sz val="11"/>
        <color theme="1"/>
        <rFont val="Calibri"/>
        <family val="2"/>
        <scheme val="minor"/>
      </rPr>
      <t xml:space="preserve">
Els treballs elèctrics i de comunicacions consistiran en els següents ítems: 
o Estesa de noves safata perforades perimetrals de X x X per les dues parets laterals. 
o Correcte pentinat i traçat del cablejat que transcorre per la sala per alimentar els diversos consumidors. 
o Instal·lació de dos punts elèctrics monofàsics per alimentar estació de bombeig i fancoil de terra. 
o Instal·lació de preses elèctriques adequades a paret per a connexionat dels dos liofilitzadors així com els seus elements auxiliars. 
o Trasllat de punt de xarxa lliure a la posició adequada per a donar servei al nou liofilitzador. 
</t>
    </r>
    <r>
      <rPr>
        <u/>
        <sz val="11"/>
        <color theme="1"/>
        <rFont val="Calibri"/>
        <family val="2"/>
        <scheme val="minor"/>
      </rPr>
      <t xml:space="preserve">- Aire comprimit </t>
    </r>
    <r>
      <rPr>
        <sz val="11"/>
        <color theme="1"/>
        <rFont val="Calibri"/>
        <family val="2"/>
        <scheme val="minor"/>
      </rPr>
      <t xml:space="preserve">
Adequació de la instal·lació existent per a connectar el nou liofilitzador tenint en compte la nova posició i preses de l’equip.
</t>
    </r>
  </si>
  <si>
    <t>2.1</t>
  </si>
  <si>
    <t>Adequació sala tècnica i sala clasificada liofilització.</t>
  </si>
  <si>
    <t xml:space="preserve">Desmuntatge, retirada i gestió de residus liofilitzador Coolvacum </t>
  </si>
  <si>
    <t>1.3</t>
  </si>
  <si>
    <t>Posada en funcionament per part de fabricant del liofilitzador, elaboració dels protocols de validació IQ/OQ i Execució</t>
  </si>
  <si>
    <t>1.2</t>
  </si>
  <si>
    <r>
      <t xml:space="preserve">Subministrament i instal·lació liofiltizador "PILOTO" 0,9m2 segons caracteristiques descrites en PPT. 
</t>
    </r>
    <r>
      <rPr>
        <u/>
        <sz val="11"/>
        <color theme="1"/>
        <rFont val="Calibri"/>
        <family val="2"/>
        <scheme val="minor"/>
      </rPr>
      <t/>
    </r>
  </si>
  <si>
    <t>1.1</t>
  </si>
  <si>
    <t>Subminitrament i instal·lació de liofilitzador</t>
  </si>
  <si>
    <t>ORDRE 1:  Subministrament, instal·lació, validació i posada en funcionament Liofilitzador i instal·lacions annexes.</t>
  </si>
  <si>
    <t>OFERTA</t>
  </si>
  <si>
    <t>CONTRACTACIÓ PER AL SUBMINISTRAMENT, INSTAL·LACIÓ I POSADA EN FUNCIONAMENT D’UN LIOFILITZADOR PER A LES SALES BLANQUES DEL BANC DE SANG I TEIXITS.</t>
  </si>
  <si>
    <t>Expedient: CS/1000/1100007176/29/PO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</si>
</sst>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10" x14ac:knownFonts="1">
    <font>
      <sz val="11"/>
      <color theme="1"/>
      <name val="Calibri"/>
      <family val="2"/>
      <scheme val="minor"/>
    </font>
    <font>
      <b/>
      <sz val="11"/>
      <color theme="1"/>
      <name val="Calibri"/>
      <family val="2"/>
      <scheme val="minor"/>
    </font>
    <font>
      <b/>
      <sz val="12"/>
      <color theme="0"/>
      <name val="Calibri"/>
      <family val="2"/>
      <scheme val="minor"/>
    </font>
    <font>
      <sz val="11"/>
      <name val="Calibri"/>
      <family val="2"/>
      <scheme val="minor"/>
    </font>
    <font>
      <b/>
      <sz val="16"/>
      <color theme="1"/>
      <name val="Calibri"/>
      <family val="2"/>
      <scheme val="minor"/>
    </font>
    <font>
      <u/>
      <sz val="11"/>
      <color theme="1"/>
      <name val="Calibri"/>
      <family val="2"/>
      <scheme val="minor"/>
    </font>
    <font>
      <sz val="12"/>
      <color theme="1"/>
      <name val="Calibri"/>
      <family val="2"/>
      <scheme val="minor"/>
    </font>
    <font>
      <b/>
      <sz val="12"/>
      <color theme="1"/>
      <name val="Calibri"/>
      <family val="2"/>
      <scheme val="minor"/>
    </font>
    <font>
      <b/>
      <u/>
      <sz val="16"/>
      <color theme="1"/>
      <name val="Calibri"/>
      <family val="2"/>
      <scheme val="minor"/>
    </font>
    <font>
      <b/>
      <sz val="16"/>
      <color rgb="FFFF0000"/>
      <name val="Calibri"/>
      <family val="2"/>
      <scheme val="minor"/>
    </font>
  </fonts>
  <fills count="5">
    <fill>
      <patternFill patternType="none"/>
    </fill>
    <fill>
      <patternFill patternType="gray125"/>
    </fill>
    <fill>
      <patternFill patternType="solid">
        <fgColor theme="0" tint="-0.34998626667073579"/>
        <bgColor indexed="64"/>
      </patternFill>
    </fill>
    <fill>
      <patternFill patternType="solid">
        <fgColor rgb="FFC0000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s>
  <cellStyleXfs count="1">
    <xf numFmtId="0" fontId="0" fillId="0" borderId="0"/>
  </cellStyleXfs>
  <cellXfs count="83">
    <xf numFmtId="0" fontId="0" fillId="0" borderId="0" xfId="0"/>
    <xf numFmtId="0" fontId="0" fillId="0" borderId="0" xfId="0" applyAlignment="1">
      <alignment vertical="center"/>
    </xf>
    <xf numFmtId="164" fontId="2" fillId="2" borderId="1" xfId="0" applyNumberFormat="1" applyFont="1" applyFill="1" applyBorder="1" applyAlignment="1">
      <alignment vertical="center"/>
    </xf>
    <xf numFmtId="164" fontId="2" fillId="3" borderId="1" xfId="0" applyNumberFormat="1" applyFont="1" applyFill="1" applyBorder="1" applyAlignment="1">
      <alignment vertical="center"/>
    </xf>
    <xf numFmtId="164" fontId="0" fillId="0" borderId="5" xfId="0" applyNumberFormat="1" applyBorder="1" applyAlignment="1" applyProtection="1">
      <alignment horizontal="right"/>
      <protection hidden="1"/>
    </xf>
    <xf numFmtId="164" fontId="0" fillId="0" borderId="5" xfId="0" applyNumberFormat="1" applyBorder="1" applyAlignment="1">
      <alignment horizontal="right"/>
    </xf>
    <xf numFmtId="164" fontId="3" fillId="0" borderId="5" xfId="0" applyNumberFormat="1" applyFont="1" applyBorder="1" applyAlignment="1">
      <alignment horizontal="right"/>
    </xf>
    <xf numFmtId="164" fontId="3" fillId="4" borderId="5" xfId="0" applyNumberFormat="1" applyFont="1" applyFill="1" applyBorder="1" applyAlignment="1">
      <alignment horizontal="right"/>
    </xf>
    <xf numFmtId="0" fontId="0" fillId="0" borderId="6" xfId="0" applyBorder="1" applyAlignment="1">
      <alignment horizontal="left"/>
    </xf>
    <xf numFmtId="0" fontId="0" fillId="0" borderId="7" xfId="0" applyBorder="1" applyAlignment="1">
      <alignment horizontal="right"/>
    </xf>
    <xf numFmtId="0" fontId="0" fillId="0" borderId="6" xfId="0" applyBorder="1" applyAlignment="1">
      <alignment horizontal="justify" vertical="top" wrapText="1"/>
    </xf>
    <xf numFmtId="0" fontId="0" fillId="0" borderId="7" xfId="0" applyBorder="1" applyAlignment="1">
      <alignment horizontal="center" vertical="top"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0" xfId="0" applyFont="1" applyAlignment="1">
      <alignment horizontal="justify" vertical="center"/>
    </xf>
    <xf numFmtId="0" fontId="4" fillId="0" borderId="0" xfId="0" applyFont="1" applyAlignment="1">
      <alignment horizontal="justify" vertical="center" wrapText="1"/>
    </xf>
    <xf numFmtId="0" fontId="4" fillId="0" borderId="0" xfId="0" applyFont="1" applyAlignment="1">
      <alignment horizontal="left" vertical="center"/>
    </xf>
    <xf numFmtId="164" fontId="0" fillId="0" borderId="8" xfId="0" applyNumberFormat="1" applyBorder="1" applyAlignment="1" applyProtection="1">
      <alignment horizontal="center" vertical="top"/>
      <protection hidden="1"/>
    </xf>
    <xf numFmtId="164" fontId="0" fillId="0" borderId="8" xfId="0" applyNumberFormat="1" applyBorder="1" applyAlignment="1">
      <alignment horizontal="center" vertical="top"/>
    </xf>
    <xf numFmtId="164" fontId="3" fillId="0" borderId="9" xfId="0" applyNumberFormat="1" applyFont="1" applyBorder="1" applyAlignment="1">
      <alignment horizontal="center" vertical="top"/>
    </xf>
    <xf numFmtId="164" fontId="3" fillId="4" borderId="9" xfId="0" applyNumberFormat="1" applyFont="1" applyFill="1" applyBorder="1" applyAlignment="1">
      <alignment horizontal="right"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0" xfId="0" applyBorder="1" applyAlignment="1">
      <alignment horizontal="justify" vertical="top" wrapText="1"/>
    </xf>
    <xf numFmtId="0" fontId="0" fillId="0" borderId="11" xfId="0" applyBorder="1" applyAlignment="1">
      <alignment horizontal="center" vertical="top" wrapText="1"/>
    </xf>
    <xf numFmtId="164" fontId="0" fillId="0" borderId="19" xfId="0" applyNumberFormat="1" applyBorder="1" applyAlignment="1" applyProtection="1">
      <alignment horizontal="center"/>
      <protection hidden="1"/>
    </xf>
    <xf numFmtId="164" fontId="0" fillId="0" borderId="19" xfId="0" applyNumberFormat="1" applyBorder="1" applyAlignment="1">
      <alignment horizontal="center"/>
    </xf>
    <xf numFmtId="164" fontId="3" fillId="0" borderId="19" xfId="0" applyNumberFormat="1" applyFont="1" applyBorder="1" applyAlignment="1">
      <alignment horizontal="center"/>
    </xf>
    <xf numFmtId="164" fontId="3" fillId="4" borderId="19" xfId="0" applyNumberFormat="1" applyFont="1" applyFill="1" applyBorder="1" applyAlignment="1">
      <alignment horizontal="right"/>
    </xf>
    <xf numFmtId="0" fontId="0" fillId="0" borderId="20" xfId="0" applyBorder="1" applyAlignment="1">
      <alignment horizontal="center"/>
    </xf>
    <xf numFmtId="0" fontId="0" fillId="0" borderId="21" xfId="0" applyBorder="1" applyAlignment="1">
      <alignment horizontal="center"/>
    </xf>
    <xf numFmtId="0" fontId="1" fillId="0" borderId="20" xfId="0" applyFont="1" applyBorder="1" applyAlignment="1">
      <alignment horizontal="justify" vertical="top" wrapText="1"/>
    </xf>
    <xf numFmtId="0" fontId="1" fillId="0" borderId="21" xfId="0" applyFont="1" applyBorder="1" applyAlignment="1">
      <alignment horizontal="center" vertical="top" wrapText="1"/>
    </xf>
    <xf numFmtId="164" fontId="0" fillId="0" borderId="8" xfId="0" applyNumberFormat="1" applyBorder="1" applyAlignment="1" applyProtection="1">
      <alignment horizontal="center"/>
      <protection hidden="1"/>
    </xf>
    <xf numFmtId="164" fontId="0" fillId="0" borderId="8" xfId="0" applyNumberFormat="1" applyBorder="1" applyAlignment="1">
      <alignment horizontal="center"/>
    </xf>
    <xf numFmtId="164" fontId="3" fillId="0" borderId="9" xfId="0" applyNumberFormat="1" applyFont="1" applyBorder="1" applyAlignment="1">
      <alignment horizontal="center"/>
    </xf>
    <xf numFmtId="164" fontId="3" fillId="4" borderId="9" xfId="0" applyNumberFormat="1" applyFont="1" applyFill="1" applyBorder="1" applyAlignment="1">
      <alignment horizontal="right"/>
    </xf>
    <xf numFmtId="0" fontId="0" fillId="0" borderId="10" xfId="0" applyBorder="1" applyAlignment="1">
      <alignment horizontal="center"/>
    </xf>
    <xf numFmtId="0" fontId="0" fillId="0" borderId="11" xfId="0" applyBorder="1" applyAlignment="1">
      <alignment horizontal="center"/>
    </xf>
    <xf numFmtId="164" fontId="3" fillId="0" borderId="8" xfId="0" applyNumberFormat="1" applyFont="1" applyBorder="1" applyAlignment="1">
      <alignment horizontal="center"/>
    </xf>
    <xf numFmtId="164" fontId="3" fillId="4" borderId="8" xfId="0" applyNumberFormat="1" applyFont="1" applyFill="1" applyBorder="1" applyAlignment="1">
      <alignment horizontal="right"/>
    </xf>
    <xf numFmtId="164" fontId="0" fillId="0" borderId="5" xfId="0" applyNumberFormat="1" applyBorder="1" applyAlignment="1" applyProtection="1">
      <alignment horizontal="center"/>
      <protection hidden="1"/>
    </xf>
    <xf numFmtId="164" fontId="0" fillId="0" borderId="5" xfId="0" applyNumberFormat="1" applyBorder="1" applyAlignment="1">
      <alignment horizontal="center"/>
    </xf>
    <xf numFmtId="164" fontId="3" fillId="0" borderId="5" xfId="0" applyNumberFormat="1"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164" fontId="0" fillId="0" borderId="19" xfId="0" applyNumberFormat="1" applyBorder="1" applyAlignment="1" applyProtection="1">
      <alignment horizontal="right"/>
      <protection hidden="1"/>
    </xf>
    <xf numFmtId="164" fontId="0" fillId="0" borderId="19" xfId="0" applyNumberFormat="1" applyBorder="1" applyAlignment="1">
      <alignment horizontal="right"/>
    </xf>
    <xf numFmtId="164" fontId="3" fillId="0" borderId="19" xfId="0" applyNumberFormat="1" applyFont="1" applyBorder="1" applyAlignment="1">
      <alignment horizontal="right"/>
    </xf>
    <xf numFmtId="0" fontId="0" fillId="0" borderId="0" xfId="0" applyAlignment="1">
      <alignment horizontal="center" vertical="center" wrapText="1"/>
    </xf>
    <xf numFmtId="0" fontId="6" fillId="0" borderId="0" xfId="0" applyFont="1" applyAlignment="1">
      <alignment vertical="center"/>
    </xf>
    <xf numFmtId="0" fontId="7" fillId="0" borderId="0" xfId="0" applyFont="1" applyBorder="1" applyAlignment="1" applyProtection="1">
      <alignment horizontal="left" vertical="center" wrapText="1"/>
      <protection locked="0"/>
    </xf>
    <xf numFmtId="0" fontId="7" fillId="0" borderId="0" xfId="0" applyFont="1" applyAlignment="1">
      <alignment horizontal="right" vertical="center" wrapText="1"/>
    </xf>
    <xf numFmtId="0" fontId="8" fillId="0" borderId="0" xfId="0" applyFont="1" applyAlignment="1">
      <alignment horizontal="left" vertical="center"/>
    </xf>
    <xf numFmtId="164" fontId="0" fillId="0" borderId="0" xfId="0" applyNumberFormat="1" applyAlignment="1">
      <alignment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164" fontId="3" fillId="0" borderId="15" xfId="0" applyNumberFormat="1" applyFont="1" applyBorder="1" applyAlignment="1">
      <alignment horizontal="center" vertical="top"/>
    </xf>
    <xf numFmtId="164" fontId="3" fillId="0" borderId="12" xfId="0" applyNumberFormat="1" applyFont="1" applyBorder="1" applyAlignment="1">
      <alignment horizontal="center" vertical="top"/>
    </xf>
    <xf numFmtId="164" fontId="0" fillId="0" borderId="15" xfId="0" applyNumberFormat="1" applyBorder="1" applyAlignment="1">
      <alignment horizontal="center" vertical="top"/>
    </xf>
    <xf numFmtId="164" fontId="0" fillId="0" borderId="12" xfId="0" applyNumberFormat="1" applyBorder="1" applyAlignment="1">
      <alignment horizontal="center" vertical="top"/>
    </xf>
    <xf numFmtId="164" fontId="0" fillId="0" borderId="15" xfId="0" applyNumberFormat="1" applyBorder="1" applyAlignment="1" applyProtection="1">
      <alignment horizontal="center" vertical="top"/>
      <protection hidden="1"/>
    </xf>
    <xf numFmtId="164" fontId="0" fillId="0" borderId="12" xfId="0" applyNumberFormat="1" applyBorder="1" applyAlignment="1" applyProtection="1">
      <alignment horizontal="center" vertical="top"/>
      <protection hidden="1"/>
    </xf>
    <xf numFmtId="0" fontId="0" fillId="0" borderId="17" xfId="0" applyBorder="1" applyAlignment="1">
      <alignment horizontal="center" vertical="top" wrapText="1"/>
    </xf>
    <xf numFmtId="0" fontId="0" fillId="0" borderId="14" xfId="0" applyBorder="1" applyAlignment="1">
      <alignment horizontal="center" vertical="top" wrapText="1"/>
    </xf>
    <xf numFmtId="0" fontId="0" fillId="0" borderId="18" xfId="0" applyBorder="1" applyAlignment="1">
      <alignment horizontal="center" vertical="top" wrapText="1"/>
    </xf>
    <xf numFmtId="0" fontId="0" fillId="0" borderId="13" xfId="0" applyBorder="1" applyAlignment="1">
      <alignment horizontal="center" vertical="top" wrapText="1"/>
    </xf>
    <xf numFmtId="0" fontId="0" fillId="0" borderId="17" xfId="0" applyBorder="1" applyAlignment="1">
      <alignment horizontal="center" vertical="top"/>
    </xf>
    <xf numFmtId="0" fontId="0" fillId="0" borderId="14" xfId="0" applyBorder="1" applyAlignment="1">
      <alignment horizontal="center" vertical="top"/>
    </xf>
    <xf numFmtId="0" fontId="0" fillId="0" borderId="16" xfId="0" applyBorder="1" applyAlignment="1">
      <alignment horizontal="center" vertical="top"/>
    </xf>
    <xf numFmtId="0" fontId="0" fillId="0" borderId="13" xfId="0" applyBorder="1" applyAlignment="1">
      <alignment horizontal="center" vertical="top"/>
    </xf>
    <xf numFmtId="164" fontId="3" fillId="4" borderId="15" xfId="0" applyNumberFormat="1" applyFont="1" applyFill="1" applyBorder="1" applyAlignment="1">
      <alignment horizontal="center" vertical="top"/>
    </xf>
    <xf numFmtId="164" fontId="3" fillId="4" borderId="12" xfId="0" applyNumberFormat="1" applyFont="1" applyFill="1" applyBorder="1" applyAlignment="1">
      <alignment horizontal="center" vertical="top"/>
    </xf>
    <xf numFmtId="0" fontId="4" fillId="4" borderId="0" xfId="0" applyFont="1" applyFill="1" applyAlignment="1" applyProtection="1">
      <alignment vertical="center"/>
      <protection hidden="1"/>
    </xf>
    <xf numFmtId="0" fontId="9" fillId="0" borderId="0" xfId="0" applyFont="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56789</xdr:colOff>
      <xdr:row>0</xdr:row>
      <xdr:rowOff>26415</xdr:rowOff>
    </xdr:from>
    <xdr:to>
      <xdr:col>8</xdr:col>
      <xdr:colOff>974913</xdr:colOff>
      <xdr:row>1</xdr:row>
      <xdr:rowOff>10395</xdr:rowOff>
    </xdr:to>
    <xdr:pic>
      <xdr:nvPicPr>
        <xdr:cNvPr id="2" name="Picture 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50809" y="26415"/>
          <a:ext cx="1512484" cy="16686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6"/>
  <sheetViews>
    <sheetView showGridLines="0" tabSelected="1" zoomScale="70" zoomScaleNormal="70" workbookViewId="0">
      <selection activeCell="G33" sqref="G33"/>
    </sheetView>
  </sheetViews>
  <sheetFormatPr baseColWidth="10" defaultColWidth="11.44140625" defaultRowHeight="14.4" x14ac:dyDescent="0.3"/>
  <cols>
    <col min="1" max="1" width="2.6640625" style="1" customWidth="1"/>
    <col min="2" max="2" width="6.6640625" style="1" customWidth="1"/>
    <col min="3" max="3" width="70.6640625" style="1" customWidth="1"/>
    <col min="4" max="4" width="6.6640625" style="1" customWidth="1"/>
    <col min="5" max="5" width="5.6640625" style="1" customWidth="1"/>
    <col min="6" max="13" width="14.6640625" style="1" customWidth="1"/>
    <col min="14" max="16384" width="11.44140625" style="1"/>
  </cols>
  <sheetData>
    <row r="1" spans="2:13" ht="48" customHeight="1" x14ac:dyDescent="0.3">
      <c r="B1" s="81" t="s">
        <v>30</v>
      </c>
      <c r="C1" s="81"/>
    </row>
    <row r="2" spans="2:13" ht="42" customHeight="1" x14ac:dyDescent="0.3">
      <c r="B2" s="82" t="s">
        <v>29</v>
      </c>
      <c r="C2" s="82"/>
      <c r="D2" s="82"/>
      <c r="E2" s="82"/>
      <c r="F2" s="82"/>
      <c r="G2" s="82"/>
      <c r="H2" s="82"/>
      <c r="I2" s="82"/>
    </row>
    <row r="3" spans="2:13" s="50" customFormat="1" ht="21" customHeight="1" x14ac:dyDescent="0.3">
      <c r="B3" s="53" t="s">
        <v>28</v>
      </c>
      <c r="C3" s="52"/>
      <c r="D3" s="51"/>
      <c r="E3" s="51"/>
      <c r="F3" s="51"/>
      <c r="G3" s="51"/>
      <c r="H3" s="51"/>
      <c r="I3" s="51"/>
    </row>
    <row r="4" spans="2:13" s="50" customFormat="1" ht="21" customHeight="1" x14ac:dyDescent="0.3">
      <c r="B4" s="53"/>
      <c r="C4" s="52"/>
      <c r="D4" s="51"/>
      <c r="E4" s="51"/>
      <c r="F4" s="51"/>
      <c r="G4" s="51"/>
      <c r="H4" s="51"/>
      <c r="I4" s="51"/>
    </row>
    <row r="5" spans="2:13" ht="21" customHeight="1" x14ac:dyDescent="0.3">
      <c r="B5" s="16" t="s">
        <v>27</v>
      </c>
      <c r="D5" s="14"/>
      <c r="E5" s="14"/>
      <c r="F5" s="14"/>
      <c r="G5" s="14"/>
      <c r="H5" s="14"/>
      <c r="I5" s="14"/>
    </row>
    <row r="6" spans="2:13" ht="21" customHeight="1" x14ac:dyDescent="0.3">
      <c r="B6" s="15"/>
      <c r="C6" s="16"/>
      <c r="D6" s="14"/>
      <c r="E6" s="14"/>
      <c r="F6" s="14"/>
      <c r="G6" s="14"/>
      <c r="H6" s="14"/>
      <c r="I6" s="14"/>
    </row>
    <row r="7" spans="2:13" ht="21" x14ac:dyDescent="0.3">
      <c r="B7" s="15"/>
      <c r="C7" s="14"/>
      <c r="D7" s="14"/>
      <c r="E7" s="14"/>
      <c r="F7" s="62" t="s">
        <v>12</v>
      </c>
      <c r="G7" s="63"/>
      <c r="H7" s="63"/>
      <c r="I7" s="64"/>
      <c r="J7" s="57" t="s">
        <v>12</v>
      </c>
      <c r="K7" s="58"/>
      <c r="L7" s="58"/>
      <c r="M7" s="59"/>
    </row>
    <row r="8" spans="2:13" s="49" customFormat="1" ht="31.2" x14ac:dyDescent="0.3">
      <c r="B8" s="60" t="s">
        <v>11</v>
      </c>
      <c r="C8" s="61"/>
      <c r="D8" s="60" t="s">
        <v>10</v>
      </c>
      <c r="E8" s="61"/>
      <c r="F8" s="13" t="s">
        <v>9</v>
      </c>
      <c r="G8" s="13" t="s">
        <v>8</v>
      </c>
      <c r="H8" s="13" t="s">
        <v>7</v>
      </c>
      <c r="I8" s="13" t="s">
        <v>6</v>
      </c>
      <c r="J8" s="12" t="s">
        <v>9</v>
      </c>
      <c r="K8" s="12" t="s">
        <v>8</v>
      </c>
      <c r="L8" s="12" t="s">
        <v>7</v>
      </c>
      <c r="M8" s="12" t="s">
        <v>6</v>
      </c>
    </row>
    <row r="9" spans="2:13" x14ac:dyDescent="0.3">
      <c r="B9" s="32">
        <v>1</v>
      </c>
      <c r="C9" s="31" t="s">
        <v>26</v>
      </c>
      <c r="D9" s="30"/>
      <c r="E9" s="29"/>
      <c r="F9" s="48"/>
      <c r="G9" s="47"/>
      <c r="H9" s="47"/>
      <c r="I9" s="46"/>
      <c r="J9" s="48"/>
      <c r="K9" s="47"/>
      <c r="L9" s="47"/>
      <c r="M9" s="46"/>
    </row>
    <row r="10" spans="2:13" ht="28.8" x14ac:dyDescent="0.3">
      <c r="B10" s="11" t="s">
        <v>25</v>
      </c>
      <c r="C10" s="10" t="s">
        <v>24</v>
      </c>
      <c r="D10" s="45">
        <v>1</v>
      </c>
      <c r="E10" s="44" t="s">
        <v>1</v>
      </c>
      <c r="F10" s="7"/>
      <c r="G10" s="42">
        <f>ROUND(F10*1.21,2)</f>
        <v>0</v>
      </c>
      <c r="H10" s="42">
        <f>$D10*F10</f>
        <v>0</v>
      </c>
      <c r="I10" s="41">
        <f>H10*1.21</f>
        <v>0</v>
      </c>
      <c r="J10" s="43">
        <v>151110.75</v>
      </c>
      <c r="K10" s="42">
        <v>182844.01</v>
      </c>
      <c r="L10" s="42">
        <v>151110.75</v>
      </c>
      <c r="M10" s="41">
        <v>182844.00750000001</v>
      </c>
    </row>
    <row r="11" spans="2:13" ht="28.8" x14ac:dyDescent="0.3">
      <c r="B11" s="24" t="s">
        <v>23</v>
      </c>
      <c r="C11" s="23" t="s">
        <v>22</v>
      </c>
      <c r="D11" s="38">
        <v>1</v>
      </c>
      <c r="E11" s="37" t="s">
        <v>14</v>
      </c>
      <c r="F11" s="40"/>
      <c r="G11" s="34">
        <f>ROUND(F11*1.21,2)</f>
        <v>0</v>
      </c>
      <c r="H11" s="34">
        <f>$D11*F11</f>
        <v>0</v>
      </c>
      <c r="I11" s="33">
        <f>H11*1.21</f>
        <v>0</v>
      </c>
      <c r="J11" s="39">
        <v>11984.7</v>
      </c>
      <c r="K11" s="34">
        <v>14501.49</v>
      </c>
      <c r="L11" s="34">
        <v>11984.7</v>
      </c>
      <c r="M11" s="33">
        <v>14501.487000000001</v>
      </c>
    </row>
    <row r="12" spans="2:13" x14ac:dyDescent="0.3">
      <c r="B12" s="24" t="s">
        <v>21</v>
      </c>
      <c r="C12" s="23" t="s">
        <v>20</v>
      </c>
      <c r="D12" s="38">
        <v>1</v>
      </c>
      <c r="E12" s="37" t="s">
        <v>14</v>
      </c>
      <c r="F12" s="36"/>
      <c r="G12" s="34">
        <f>ROUND(F12*1.21,2)</f>
        <v>0</v>
      </c>
      <c r="H12" s="34">
        <f>$D12*F12</f>
        <v>0</v>
      </c>
      <c r="I12" s="33">
        <f>H12*1.21</f>
        <v>0</v>
      </c>
      <c r="J12" s="35">
        <v>1500</v>
      </c>
      <c r="K12" s="34">
        <v>1815</v>
      </c>
      <c r="L12" s="34">
        <v>1500</v>
      </c>
      <c r="M12" s="33">
        <v>1815</v>
      </c>
    </row>
    <row r="13" spans="2:13" x14ac:dyDescent="0.3">
      <c r="B13" s="32">
        <v>2</v>
      </c>
      <c r="C13" s="31" t="s">
        <v>19</v>
      </c>
      <c r="D13" s="30"/>
      <c r="E13" s="29"/>
      <c r="F13" s="28"/>
      <c r="G13" s="26"/>
      <c r="H13" s="26"/>
      <c r="I13" s="25"/>
      <c r="J13" s="27"/>
      <c r="K13" s="26"/>
      <c r="L13" s="26"/>
      <c r="M13" s="25"/>
    </row>
    <row r="14" spans="2:13" ht="409.5" customHeight="1" x14ac:dyDescent="0.3">
      <c r="B14" s="71" t="s">
        <v>18</v>
      </c>
      <c r="C14" s="73" t="s">
        <v>17</v>
      </c>
      <c r="D14" s="75">
        <v>1</v>
      </c>
      <c r="E14" s="77" t="s">
        <v>14</v>
      </c>
      <c r="F14" s="79"/>
      <c r="G14" s="67">
        <f>ROUND(F14*1.21,2)</f>
        <v>0</v>
      </c>
      <c r="H14" s="67">
        <f>$D14*F14</f>
        <v>0</v>
      </c>
      <c r="I14" s="69">
        <f>H14*1.21</f>
        <v>0</v>
      </c>
      <c r="J14" s="65">
        <v>20000</v>
      </c>
      <c r="K14" s="67">
        <v>24200</v>
      </c>
      <c r="L14" s="67">
        <v>20000</v>
      </c>
      <c r="M14" s="69">
        <v>24200</v>
      </c>
    </row>
    <row r="15" spans="2:13" ht="97.5" customHeight="1" x14ac:dyDescent="0.3">
      <c r="B15" s="72"/>
      <c r="C15" s="74"/>
      <c r="D15" s="76"/>
      <c r="E15" s="78"/>
      <c r="F15" s="80"/>
      <c r="G15" s="68"/>
      <c r="H15" s="68"/>
      <c r="I15" s="70"/>
      <c r="J15" s="66"/>
      <c r="K15" s="68"/>
      <c r="L15" s="68"/>
      <c r="M15" s="70"/>
    </row>
    <row r="16" spans="2:13" ht="153.75" customHeight="1" x14ac:dyDescent="0.3">
      <c r="B16" s="24" t="s">
        <v>16</v>
      </c>
      <c r="C16" s="23" t="s">
        <v>15</v>
      </c>
      <c r="D16" s="22">
        <v>1</v>
      </c>
      <c r="E16" s="21" t="s">
        <v>14</v>
      </c>
      <c r="F16" s="20"/>
      <c r="G16" s="18">
        <f>ROUND(F16*1.21,2)</f>
        <v>0</v>
      </c>
      <c r="H16" s="18">
        <f>$D16*F16</f>
        <v>0</v>
      </c>
      <c r="I16" s="17">
        <f>H16*1.21</f>
        <v>0</v>
      </c>
      <c r="J16" s="19">
        <v>5200</v>
      </c>
      <c r="K16" s="18">
        <v>6292</v>
      </c>
      <c r="L16" s="18">
        <v>5200</v>
      </c>
      <c r="M16" s="17">
        <v>6292</v>
      </c>
    </row>
    <row r="17" spans="2:16" ht="15.6" x14ac:dyDescent="0.3">
      <c r="B17" s="62" t="s">
        <v>0</v>
      </c>
      <c r="C17" s="63"/>
      <c r="D17" s="63"/>
      <c r="E17" s="64"/>
      <c r="F17" s="60"/>
      <c r="G17" s="61"/>
      <c r="H17" s="3">
        <f>SUM(H9:H16)</f>
        <v>0</v>
      </c>
      <c r="I17" s="3">
        <f>SUM(I9:I16)</f>
        <v>0</v>
      </c>
      <c r="J17" s="55"/>
      <c r="K17" s="56"/>
      <c r="L17" s="2">
        <v>189795.45</v>
      </c>
      <c r="M17" s="2">
        <v>229652.4945</v>
      </c>
    </row>
    <row r="19" spans="2:16" ht="21" customHeight="1" x14ac:dyDescent="0.3">
      <c r="B19" s="16" t="s">
        <v>13</v>
      </c>
      <c r="D19" s="14"/>
      <c r="E19" s="14"/>
      <c r="F19" s="14"/>
      <c r="G19" s="14"/>
      <c r="H19" s="14"/>
      <c r="I19" s="14"/>
      <c r="J19" s="14"/>
      <c r="K19" s="14"/>
      <c r="L19" s="14"/>
      <c r="M19" s="14"/>
    </row>
    <row r="20" spans="2:16" ht="21" x14ac:dyDescent="0.3">
      <c r="B20" s="15"/>
      <c r="C20" s="14"/>
      <c r="D20" s="14"/>
      <c r="E20" s="14"/>
      <c r="F20" s="62" t="s">
        <v>12</v>
      </c>
      <c r="G20" s="63"/>
      <c r="H20" s="63"/>
      <c r="I20" s="64"/>
      <c r="J20" s="57" t="s">
        <v>12</v>
      </c>
      <c r="K20" s="58"/>
      <c r="L20" s="58"/>
      <c r="M20" s="59"/>
    </row>
    <row r="21" spans="2:16" ht="31.2" x14ac:dyDescent="0.3">
      <c r="B21" s="60" t="s">
        <v>11</v>
      </c>
      <c r="C21" s="61"/>
      <c r="D21" s="60" t="s">
        <v>10</v>
      </c>
      <c r="E21" s="61"/>
      <c r="F21" s="13" t="s">
        <v>9</v>
      </c>
      <c r="G21" s="13" t="s">
        <v>8</v>
      </c>
      <c r="H21" s="13" t="s">
        <v>7</v>
      </c>
      <c r="I21" s="13" t="s">
        <v>6</v>
      </c>
      <c r="J21" s="12" t="s">
        <v>9</v>
      </c>
      <c r="K21" s="12" t="s">
        <v>8</v>
      </c>
      <c r="L21" s="12" t="s">
        <v>7</v>
      </c>
      <c r="M21" s="12" t="s">
        <v>6</v>
      </c>
      <c r="P21" s="54"/>
    </row>
    <row r="22" spans="2:16" x14ac:dyDescent="0.3">
      <c r="B22" s="11">
        <v>1</v>
      </c>
      <c r="C22" s="10" t="s">
        <v>5</v>
      </c>
      <c r="D22" s="9">
        <v>1</v>
      </c>
      <c r="E22" s="8" t="s">
        <v>1</v>
      </c>
      <c r="F22" s="7"/>
      <c r="G22" s="5">
        <f>ROUND(F22*1.21,2)</f>
        <v>0</v>
      </c>
      <c r="H22" s="5">
        <f>$D22*F22</f>
        <v>0</v>
      </c>
      <c r="I22" s="4">
        <f>H22*1.21</f>
        <v>0</v>
      </c>
      <c r="J22" s="6">
        <v>5700</v>
      </c>
      <c r="K22" s="5">
        <v>6897</v>
      </c>
      <c r="L22" s="5">
        <v>5700</v>
      </c>
      <c r="M22" s="4">
        <v>6897</v>
      </c>
    </row>
    <row r="23" spans="2:16" x14ac:dyDescent="0.3">
      <c r="B23" s="11">
        <v>2</v>
      </c>
      <c r="C23" s="10" t="s">
        <v>4</v>
      </c>
      <c r="D23" s="9">
        <v>1</v>
      </c>
      <c r="E23" s="8" t="s">
        <v>1</v>
      </c>
      <c r="F23" s="7"/>
      <c r="G23" s="5">
        <f>ROUND(F23*1.21,2)</f>
        <v>0</v>
      </c>
      <c r="H23" s="5">
        <f>$D23*F23</f>
        <v>0</v>
      </c>
      <c r="I23" s="4">
        <f>H23*1.21</f>
        <v>0</v>
      </c>
      <c r="J23" s="6">
        <v>5700</v>
      </c>
      <c r="K23" s="5">
        <v>6897</v>
      </c>
      <c r="L23" s="5">
        <v>5700</v>
      </c>
      <c r="M23" s="4">
        <v>6897</v>
      </c>
    </row>
    <row r="24" spans="2:16" x14ac:dyDescent="0.3">
      <c r="B24" s="11">
        <v>3</v>
      </c>
      <c r="C24" s="10" t="s">
        <v>3</v>
      </c>
      <c r="D24" s="9">
        <v>1</v>
      </c>
      <c r="E24" s="8" t="s">
        <v>1</v>
      </c>
      <c r="F24" s="7"/>
      <c r="G24" s="5">
        <f>ROUND(F24*1.21,2)</f>
        <v>0</v>
      </c>
      <c r="H24" s="5">
        <f>$D24*F24</f>
        <v>0</v>
      </c>
      <c r="I24" s="4">
        <f>H24*1.21</f>
        <v>0</v>
      </c>
      <c r="J24" s="6">
        <v>5700</v>
      </c>
      <c r="K24" s="5">
        <v>6897</v>
      </c>
      <c r="L24" s="5">
        <v>5700</v>
      </c>
      <c r="M24" s="4">
        <v>6897</v>
      </c>
    </row>
    <row r="25" spans="2:16" x14ac:dyDescent="0.3">
      <c r="B25" s="11">
        <v>4</v>
      </c>
      <c r="C25" s="10" t="s">
        <v>2</v>
      </c>
      <c r="D25" s="9">
        <v>1</v>
      </c>
      <c r="E25" s="8" t="s">
        <v>1</v>
      </c>
      <c r="F25" s="7"/>
      <c r="G25" s="5">
        <f>ROUND(F25*1.21,2)</f>
        <v>0</v>
      </c>
      <c r="H25" s="5">
        <f>$D25*F25</f>
        <v>0</v>
      </c>
      <c r="I25" s="4">
        <f>H25*1.21</f>
        <v>0</v>
      </c>
      <c r="J25" s="6">
        <v>5700</v>
      </c>
      <c r="K25" s="5">
        <v>6897</v>
      </c>
      <c r="L25" s="5">
        <v>5700</v>
      </c>
      <c r="M25" s="4">
        <v>6897</v>
      </c>
      <c r="O25" s="54"/>
    </row>
    <row r="26" spans="2:16" ht="15.6" x14ac:dyDescent="0.3">
      <c r="B26" s="62" t="s">
        <v>0</v>
      </c>
      <c r="C26" s="63"/>
      <c r="D26" s="63"/>
      <c r="E26" s="64"/>
      <c r="F26" s="60"/>
      <c r="G26" s="61"/>
      <c r="H26" s="3">
        <f>SUM(H22:H25)</f>
        <v>0</v>
      </c>
      <c r="I26" s="3">
        <f>SUM(I22:I25)</f>
        <v>0</v>
      </c>
      <c r="J26" s="55"/>
      <c r="K26" s="56"/>
      <c r="L26" s="2">
        <f>SUM(L22:L25)</f>
        <v>22800</v>
      </c>
      <c r="M26" s="2">
        <f>SUM(M22:M25)</f>
        <v>27588</v>
      </c>
    </row>
  </sheetData>
  <mergeCells count="28">
    <mergeCell ref="B1:C1"/>
    <mergeCell ref="B2:I2"/>
    <mergeCell ref="F7:I7"/>
    <mergeCell ref="B8:C8"/>
    <mergeCell ref="D8:E8"/>
    <mergeCell ref="G14:G15"/>
    <mergeCell ref="H14:H15"/>
    <mergeCell ref="I14:I15"/>
    <mergeCell ref="B17:E17"/>
    <mergeCell ref="F17:G17"/>
    <mergeCell ref="B14:B15"/>
    <mergeCell ref="C14:C15"/>
    <mergeCell ref="D14:D15"/>
    <mergeCell ref="E14:E15"/>
    <mergeCell ref="F14:F15"/>
    <mergeCell ref="J7:M7"/>
    <mergeCell ref="J14:J15"/>
    <mergeCell ref="K14:K15"/>
    <mergeCell ref="L14:L15"/>
    <mergeCell ref="M14:M15"/>
    <mergeCell ref="J17:K17"/>
    <mergeCell ref="J20:M20"/>
    <mergeCell ref="J26:K26"/>
    <mergeCell ref="B21:C21"/>
    <mergeCell ref="D21:E21"/>
    <mergeCell ref="B26:E26"/>
    <mergeCell ref="F26:G26"/>
    <mergeCell ref="F20:I20"/>
  </mergeCells>
  <pageMargins left="0.70866141732283472" right="0.70866141732283472" top="0.74803149606299213" bottom="0.74803149606299213" header="0.31496062992125984" footer="0.31496062992125984"/>
  <pageSetup paperSize="9" scale="5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Hoja1</vt:lpstr>
      <vt:lpstr>Oferta</vt:lpstr>
      <vt:lpstr>Oferta!Área_de_impresión</vt:lpstr>
      <vt:lpstr>Oferta!Títulos_a_imprimir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Administrador</cp:lastModifiedBy>
  <dcterms:created xsi:type="dcterms:W3CDTF">2025-07-22T11:04:13Z</dcterms:created>
  <dcterms:modified xsi:type="dcterms:W3CDTF">2025-08-26T08:39:33Z</dcterms:modified>
</cp:coreProperties>
</file>