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8" yWindow="96" windowWidth="28308" windowHeight="1267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10" i="1"/>
  <c r="F110"/>
  <c r="G105"/>
  <c r="G108"/>
  <c r="E105"/>
  <c r="F105"/>
  <c r="F108"/>
  <c r="G106"/>
  <c r="G4"/>
  <c r="G103"/>
  <c r="E4"/>
  <c r="F4"/>
  <c r="F103"/>
  <c r="G88"/>
  <c r="G101"/>
  <c r="E88"/>
  <c r="F88"/>
  <c r="F101"/>
  <c r="G99"/>
  <c r="G97"/>
  <c r="G95"/>
  <c r="G93"/>
  <c r="G91"/>
  <c r="G89"/>
  <c r="G69"/>
  <c r="G86"/>
  <c r="E69"/>
  <c r="F69"/>
  <c r="F86"/>
  <c r="G84"/>
  <c r="G82"/>
  <c r="G80"/>
  <c r="G78"/>
  <c r="G76"/>
  <c r="G74"/>
  <c r="G72"/>
  <c r="G70"/>
  <c r="G48"/>
  <c r="G67"/>
  <c r="E48"/>
  <c r="F48"/>
  <c r="F67"/>
  <c r="G65"/>
  <c r="G63"/>
  <c r="G61"/>
  <c r="G59"/>
  <c r="G57"/>
  <c r="G55"/>
  <c r="G53"/>
  <c r="G51"/>
  <c r="G49"/>
  <c r="G23"/>
  <c r="G46"/>
  <c r="E23"/>
  <c r="F23"/>
  <c r="F46"/>
  <c r="G44"/>
  <c r="G42"/>
  <c r="G40"/>
  <c r="G38"/>
  <c r="G36"/>
  <c r="G34"/>
  <c r="G32"/>
  <c r="G30"/>
  <c r="G28"/>
  <c r="G26"/>
  <c r="G24"/>
  <c r="G5"/>
  <c r="G21"/>
  <c r="E5"/>
  <c r="F5"/>
  <c r="F21"/>
  <c r="G19"/>
  <c r="G17"/>
  <c r="G15"/>
  <c r="G13"/>
  <c r="G11"/>
  <c r="G9"/>
  <c r="G7"/>
</calcChain>
</file>

<file path=xl/sharedStrings.xml><?xml version="1.0" encoding="utf-8"?>
<sst xmlns="http://schemas.openxmlformats.org/spreadsheetml/2006/main" count="255" uniqueCount="144">
  <si>
    <t>MV RENOVACIÓ CLAVEGUERAM, AIGUA I PAVIMENTS TRAM C/DALMAI BERNAT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</si>
  <si>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</si>
  <si>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</si>
  <si>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</si>
  <si>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</si>
  <si>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</si>
  <si>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</si>
  <si>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</si>
  <si>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</si>
  <si>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C01          </t>
  </si>
  <si>
    <t>RENOVACIÓ CLAVEGUERAM,AIGUA I PAVIMENTS TRAM C/DALMAI BERNAT</t>
  </si>
  <si>
    <t>Capítulo</t>
  </si>
  <si>
    <t/>
  </si>
  <si>
    <t xml:space="preserve">R01          </t>
  </si>
  <si>
    <t>MOVIMENT DE TERRES I DEMOLICIONS</t>
  </si>
  <si>
    <t xml:space="preserve">E020203      </t>
  </si>
  <si>
    <t>FRESAT DE PAVIMENT ASFÀLTIC</t>
  </si>
  <si>
    <t>Partida</t>
  </si>
  <si>
    <t>M2</t>
  </si>
  <si>
    <t xml:space="preserve">Fresat de paviment de mescles bituminoses, inclosa la neteja de la superfície, càrrega i transport a l'abocador del material sobrant i despeses de gestió de residus
</t>
  </si>
  <si>
    <t xml:space="preserve">E010720      </t>
  </si>
  <si>
    <t>DEMOLICIÓ DE PAVIMENT DE FORMIGÓ</t>
  </si>
  <si>
    <t xml:space="preserve">demolició de paviment de formigó, inclou tallat del paviment amb disc, inclou càrrega, transport a abocador, i despeses de gestió de residus.
</t>
  </si>
  <si>
    <t xml:space="preserve">E020730      </t>
  </si>
  <si>
    <t>DEMOLICIO DE VORADA I RIGOLA</t>
  </si>
  <si>
    <t>ML</t>
  </si>
  <si>
    <t xml:space="preserve">Demolició de vorada de formigó col.locada sobre formigó i rigola, inclou tallat del paviment amb disc, càrrega, transport a l'abocador i despeses de gestió e residus.
</t>
  </si>
  <si>
    <t xml:space="preserve">E0202021     </t>
  </si>
  <si>
    <t>EXCAVACIO CAIXA PAVIMENT EN QUALSEVOL TIPUS DE TERRENY</t>
  </si>
  <si>
    <t>M3</t>
  </si>
  <si>
    <t xml:space="preserve">Excavació de caixa de paviment en qualsevol tipus de terreny, inclou pp de roca amb martell i càrrega sobre camió
</t>
  </si>
  <si>
    <t xml:space="preserve">E020950      </t>
  </si>
  <si>
    <t>TRANSPORT A ABOCADOR</t>
  </si>
  <si>
    <t xml:space="preserve">Transport a abocador de terres, amb camió de 6 t., inclou despeses de gestió de residus.
</t>
  </si>
  <si>
    <t xml:space="preserve">E020202      </t>
  </si>
  <si>
    <t>REPAS I COMPACTACIÓ CAIXA DE PAVIMENT</t>
  </si>
  <si>
    <t xml:space="preserve">Repàs i compactaciócaixa de paviment al 95 % del P.M.
</t>
  </si>
  <si>
    <t xml:space="preserve">E021100      </t>
  </si>
  <si>
    <t>CATA LOCALITZACIÓ SERVEIS</t>
  </si>
  <si>
    <t>U</t>
  </si>
  <si>
    <t xml:space="preserve">Realització de cata per localització de serveis existents, inclús ajuts manuals
</t>
  </si>
  <si>
    <t>R01</t>
  </si>
  <si>
    <t xml:space="preserve">R02          </t>
  </si>
  <si>
    <t>SANEJAMENT</t>
  </si>
  <si>
    <t xml:space="preserve">E020499      </t>
  </si>
  <si>
    <t>EXCAVACIÓ RASES Q.T.T.</t>
  </si>
  <si>
    <t xml:space="preserve">Excavació de rases i pous en qualsevol tipus de terreny, inclou part proporcional d'excavació en roca amb mitjans mecànics amb martell i ajudes d'excavació manual, si escau, pp retirada tub existent i càrrega dels materials.
</t>
  </si>
  <si>
    <t xml:space="preserve">E020901      </t>
  </si>
  <si>
    <t>SORRA COL.LOCADA</t>
  </si>
  <si>
    <t xml:space="preserve">Sorra granítica de pedrera de 0 a 3.5 mm., col.locada en rases.
</t>
  </si>
  <si>
    <t xml:space="preserve">E020502      </t>
  </si>
  <si>
    <t>REPLE RASES AMB TOT-Ú</t>
  </si>
  <si>
    <t xml:space="preserve">Replè i piconat de rases amb tot-ú artificial, fins al 98% del P.M.
</t>
  </si>
  <si>
    <t xml:space="preserve">E040999      </t>
  </si>
  <si>
    <t>TUB POLIETILÈ CORRUGAT DE D400 EXT. TIPUS SN8</t>
  </si>
  <si>
    <t xml:space="preserve">tub de poletilè corrugat  d'alta densitat de doble paret tipus SN 8, de D400 mm. exterior, col.locat i provat, inclou maneguets d'unió, juntes elàstiques i peces especials.
</t>
  </si>
  <si>
    <t xml:space="preserve">E041001      </t>
  </si>
  <si>
    <t>POU DE REGISTRE 1 M.</t>
  </si>
  <si>
    <t xml:space="preserve">Pou de registre circular de D 110 interior i 1 m. de fondària, amb tapa de fosa de D60 cm tipus D400 (Kp/cm2) apte per vehicles, amb junta elastomèrica d'insonoritzaió. totalment acabat.
</t>
  </si>
  <si>
    <t xml:space="preserve">E041003      </t>
  </si>
  <si>
    <t>SUPLEMENT POU REGISTRE</t>
  </si>
  <si>
    <t xml:space="preserve">Part suplementària en pou de registre de D 110 interior.
</t>
  </si>
  <si>
    <t xml:space="preserve">E045001      </t>
  </si>
  <si>
    <t>SUBSTITUCIÓ ESCOMESA DE SANEJAMENT DE D200 MM</t>
  </si>
  <si>
    <t xml:space="preserve">Escomesa de sanejament acabada i connectada, inclús tub de PE D 200 mm corrugat de doble paret SN8, moviment de terres amb mitjans mecànics i ajudes manuals, i reblert de rasa amb formigó HM-20/P/20. Inclou p.p. d'accessoris i colzats per al tub, tots els treballs i operacions necessàries, connectada i provada
</t>
  </si>
  <si>
    <t xml:space="preserve">E036950      </t>
  </si>
  <si>
    <t>FORMIGÓ HM-20/P/20 EN MASSA</t>
  </si>
  <si>
    <t xml:space="preserve">Formigó HM-20/P/20 en massa, col·locat 
</t>
  </si>
  <si>
    <t xml:space="preserve">E057003      </t>
  </si>
  <si>
    <t>REIXA INTERCEPTORA</t>
  </si>
  <si>
    <t xml:space="preserve">Reixa interceptora formada per un canaló de formigó HM-20/P/20 de 0,5 x 0,5 amb marc L 80 x 80 i reixa de fosa abatible d'atlta capacitat  tipus D400 (Kp/cm2) o superior, col.locada amb connexió sifònica, a la xarxa amb tub de PE D400. Inclou trebals i materiaqls auxiliars, accessoris i colzats per al tub, i tots els treballs i materials necessaris, i pp retirada reixa existent, totalment acabada, connectada i provada
</t>
  </si>
  <si>
    <t xml:space="preserve">E045002      </t>
  </si>
  <si>
    <t>CONNEXIO SANEJAMENT EXISTENT</t>
  </si>
  <si>
    <t xml:space="preserve">Connexió a sanejaments existents, inclou materials i mà d'obra, inclòs moviment de terres i arrancada i reposició de paviments si es necessari, connectat i provat.
</t>
  </si>
  <si>
    <t>R02</t>
  </si>
  <si>
    <t xml:space="preserve">R03          </t>
  </si>
  <si>
    <t>XARXA D'AIGUA</t>
  </si>
  <si>
    <t xml:space="preserve">E060605      </t>
  </si>
  <si>
    <t>TUB DE FOSA DÚCTIL DE D100 MM</t>
  </si>
  <si>
    <t xml:space="preserve">Subministrament i muntatge de tub de fosa dúctil de D100 mm d'aigua potable, inclou part proporcional de junta I cinta senyalitzadora, col.locat, connectat i provat
</t>
  </si>
  <si>
    <t xml:space="preserve">E061215      </t>
  </si>
  <si>
    <t>CLAU DE PAS DE COMPORTA DN100 MM PN16</t>
  </si>
  <si>
    <t xml:space="preserve">Clau de pas de comporta de DN100 mm i PN 16 atm, amb cos de fosa,  eix d'acer inoxidable i tancament elàstic, amb brides, inclús accessoris, col·locada i provada.
</t>
  </si>
  <si>
    <t xml:space="preserve">E070302      </t>
  </si>
  <si>
    <t>ARQUETA D 110</t>
  </si>
  <si>
    <t xml:space="preserve">Arqueta de registre de D110 cm, amb tapa circular D60 cm, de fosa dúctil classe resistent tipus  D-400 (Kp/cm2) amb junta elastomèrica d'insonorització, totalment acabada, inclou moviment de terres i reblert lateral amb terres de la mateixa excavació.
</t>
  </si>
  <si>
    <t xml:space="preserve">E063031      </t>
  </si>
  <si>
    <t>SUBSTITUCIÓ ESCOMESA D'AIGUA EXISTENT</t>
  </si>
  <si>
    <t xml:space="preserve">Substitució d'escomesa d'aigua existent, compren: collarí de connexió, tub de PE ad  D32mm 16 atm, vàlvula de seccionament, trampilló i brida cega, connectada a la xarxa i fins a l'armari del comptador, inclou pp de moviment de terres amb mitjans mecànics i ajudes manuals,sorra i tot-ú artificial compactat, ajuts de paleta i materials auxiliars, connectada i provada.
</t>
  </si>
  <si>
    <t xml:space="preserve">E063010      </t>
  </si>
  <si>
    <t>CONNEXIO A XARXA D'AIGUA EXISTENT</t>
  </si>
  <si>
    <t xml:space="preserve">Connexió del tub de fosa dúctil de D100 mm a tub de PVC de D63 mm existent, a l'nici o final de l'àmbit de la renovació, inclou subministrmaent de tots els  materials i accessoris, i muntatge,  inclou cata per la localització del servei, moviment de terres necessari amb mitjans mecànics i ajudes manuals, transport de materials a l'aocador, i despeses de gestió de residus,  totalment acabada , connectada i provada
</t>
  </si>
  <si>
    <t>R03</t>
  </si>
  <si>
    <t xml:space="preserve">R04          </t>
  </si>
  <si>
    <t>PAVIMENTACIÓ</t>
  </si>
  <si>
    <t xml:space="preserve">E050504      </t>
  </si>
  <si>
    <t>VORADA FORMIGÓ TPUS T-2</t>
  </si>
  <si>
    <t xml:space="preserve">Vorada prefabricada de formigó tipus T-2 de 15 x 25 cm. i 12 cm. coronació, sèrie 1, resistència a compressió 500 Kg/cm2 i a flexió 80 Kg/cm2, col.locades damunt d'un gruix de 15 cm. de formigó HNE-20/P/20, inclús p.p. trams corbs i formació guals i pas de vianants.
</t>
  </si>
  <si>
    <t xml:space="preserve">E051302      </t>
  </si>
  <si>
    <t>RIGOLA IN SITU HM-20/P/20</t>
  </si>
  <si>
    <t xml:space="preserve">rigola "in situ" de 20 cm. d'amplada i 30 cm. de gruix mig, amb formigó HM-20/P/120 inclou p.p. taulonet d'encofrat, acabat i remolinat
</t>
  </si>
  <si>
    <t xml:space="preserve">E050102      </t>
  </si>
  <si>
    <t>BASE DE TOT-U ARTIFICIAL</t>
  </si>
  <si>
    <t xml:space="preserve">Base de tot-ú artificial amb estesa i piconat del material al 98% del P.M.
</t>
  </si>
  <si>
    <t xml:space="preserve">E050599      </t>
  </si>
  <si>
    <t>PAVIMENT DE FORMIGÓ ACABAT SUPERFICIAL RASPALLAT.</t>
  </si>
  <si>
    <t xml:space="preserve">Paviment de formigó HA-25/P/20/IIa acolorit, de consistència plàstica i grandària màxima de 20 mm. escampat des de camió, estesa i vibració manual, de 15 cm. de gruix, armat amb malla electrosoldada d'acer B 500 S, de 15 x 15 D6., acabat raspallat i pintat amb sulfat de ferro, inclou p.p.taulonet d'encofrat i formació de juntes. 
</t>
  </si>
  <si>
    <t xml:space="preserve">E050213      </t>
  </si>
  <si>
    <t>REG D'IMPRIMACIÓ ECI 1,5 KG/M2</t>
  </si>
  <si>
    <t xml:space="preserve">Reg d'imprimació  amb emulsió asfàltica tipus ECI i dosificació 0,6 Kg/m2., aplicat.
</t>
  </si>
  <si>
    <t xml:space="preserve">E052012      </t>
  </si>
  <si>
    <t>MESCLA BITUMINOSA  AC16 surf B60/70 D (D-12)</t>
  </si>
  <si>
    <t>TM</t>
  </si>
  <si>
    <t xml:space="preserve">Mescla bituminosa en calent AC16 surf B60/70 D (D-12) en capa de trànsit, granulat granític, estesa i compactada al 98% de l'assaig Marshall, inclou betum, estesa i compactada
.
</t>
  </si>
  <si>
    <t>R04</t>
  </si>
  <si>
    <t xml:space="preserve">R05          </t>
  </si>
  <si>
    <t>OBRES ACCESSÒRIES</t>
  </si>
  <si>
    <t xml:space="preserve">E100203      </t>
  </si>
  <si>
    <t>MARCA VIAL ILLETA</t>
  </si>
  <si>
    <t xml:space="preserve">Marca vial illetes, pintada sobre paviment amb pintura reflectora de dos components i microesferes de vidre, amb màquina d'accionament manual, inclou premarcatge.
</t>
  </si>
  <si>
    <t xml:space="preserve">E150101      </t>
  </si>
  <si>
    <t>MARCA VIAL LONGITUDINAL DISCONTINUA 10 CM</t>
  </si>
  <si>
    <t xml:space="preserve">Pintat sobre paviment d'una faixa discontínua de 10 cm d'amplada, amb pintura reflectora de dos components i microesferes de vidre, amb màquina autopropulsada, inclou premarcatge.
</t>
  </si>
  <si>
    <t xml:space="preserve">E100301      </t>
  </si>
  <si>
    <t>FLETXA  O LLETRA PINTADA</t>
  </si>
  <si>
    <t xml:space="preserve">Pintat sobre paviment de fletxa o símbol, amb pintura reflectora de dos components rugosa, tipus Faplisa F3001R o similar, amb microesferes de vidre, amb màquina d'accionament manual, inclou premarcatge.
</t>
  </si>
  <si>
    <t xml:space="preserve">E900005      </t>
  </si>
  <si>
    <t>AJUTS DE PALETA</t>
  </si>
  <si>
    <t xml:space="preserve">Ajuts de paleta en treballs auxiliars a realitzar en serveis, transicions de paviments, murets existents, inclou part proporcional materials i mà d'obra.
</t>
  </si>
  <si>
    <t xml:space="preserve">E180002      </t>
  </si>
  <si>
    <t>MANTENIMENT DEL SERVEIS DURANT L'EXECUCIÓ DE LES OBRES</t>
  </si>
  <si>
    <t>PA</t>
  </si>
  <si>
    <t xml:space="preserve">Partida alçada d'abonament íntegre pel manteniment dels serveis existents d'aiga i sanejament durant  l'execució de les obres, realitzant connexions i desplaçaments provisionals si escau, inclou materials i tots els treballs necessaris       .
</t>
  </si>
  <si>
    <t xml:space="preserve">E180001      </t>
  </si>
  <si>
    <t>REPOSICIO SERVEIS AFECTATS</t>
  </si>
  <si>
    <t xml:space="preserve">partida alçada d'abonament íntere  per la reposició de serveis afectats per l'execució de les obres
</t>
  </si>
  <si>
    <t>R05</t>
  </si>
  <si>
    <t>C01</t>
  </si>
  <si>
    <t xml:space="preserve">C02          </t>
  </si>
  <si>
    <t>SEGURETAT I SALUT</t>
  </si>
  <si>
    <t xml:space="preserve">E260001      </t>
  </si>
  <si>
    <t xml:space="preserve">Seguretat i salut durant l'execució de les obres.c'acord amb el RD 1627/1977. Inclou treballs de senyalització i protecció de les obres per a pas de viainants amb planxes metàl·liques o de fusta, balissament, d'acord amb la direcció facultativa de les obres
</t>
  </si>
  <si>
    <t>C02</t>
  </si>
  <si>
    <t>BEGUR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</si>
</sst>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 wrapText="1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1"/>
  <sheetViews>
    <sheetView tabSelected="1" workbookViewId="0">
      <pane xSplit="4" ySplit="3" topLeftCell="E97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4.4"/>
  <cols>
    <col min="1" max="1" width="14.109375" bestFit="1" customWidth="1"/>
    <col min="2" max="2" width="5.77734375" customWidth="1"/>
    <col min="3" max="3" width="3.88671875" customWidth="1"/>
    <col min="4" max="4" width="33.109375" customWidth="1"/>
    <col min="5" max="5" width="8" customWidth="1"/>
    <col min="6" max="6" width="7.6640625" customWidth="1"/>
    <col min="7" max="7" width="8.109375" customWidth="1"/>
  </cols>
  <sheetData>
    <row r="1" spans="1:7">
      <c r="A1" s="1" t="s">
        <v>0</v>
      </c>
      <c r="B1" s="2"/>
      <c r="C1" s="2"/>
      <c r="D1" s="2"/>
      <c r="E1" s="2"/>
      <c r="F1" s="2"/>
      <c r="G1" s="2"/>
    </row>
    <row r="2" spans="1:7" ht="18">
      <c r="A2" s="3" t="s">
        <v>1</v>
      </c>
      <c r="B2" s="4"/>
      <c r="C2" s="4"/>
      <c r="D2" s="4"/>
      <c r="E2" s="4"/>
      <c r="F2" s="4"/>
      <c r="G2" s="4"/>
    </row>
    <row r="3" spans="1:7">
      <c r="A3" s="5" t="s">
        <v>2</v>
      </c>
      <c r="B3" s="5" t="s">
        <v>5</v>
      </c>
      <c r="C3" s="5" t="s">
        <v>6</v>
      </c>
      <c r="D3" s="18" t="s">
        <v>3</v>
      </c>
      <c r="E3" s="6" t="s">
        <v>7</v>
      </c>
      <c r="F3" s="6" t="s">
        <v>8</v>
      </c>
      <c r="G3" s="6" t="s">
        <v>4</v>
      </c>
    </row>
    <row r="4" spans="1:7" ht="20.399999999999999">
      <c r="A4" s="7" t="s">
        <v>9</v>
      </c>
      <c r="B4" s="7" t="s">
        <v>11</v>
      </c>
      <c r="C4" s="7" t="s">
        <v>12</v>
      </c>
      <c r="D4" s="19" t="s">
        <v>10</v>
      </c>
      <c r="E4" s="8">
        <f>E103</f>
        <v>1</v>
      </c>
      <c r="F4" s="9">
        <f>F103</f>
        <v>101562.54</v>
      </c>
      <c r="G4" s="9">
        <f>G103</f>
        <v>101562.54</v>
      </c>
    </row>
    <row r="5" spans="1:7">
      <c r="A5" s="10" t="s">
        <v>13</v>
      </c>
      <c r="B5" s="10" t="s">
        <v>11</v>
      </c>
      <c r="C5" s="10" t="s">
        <v>12</v>
      </c>
      <c r="D5" s="20" t="s">
        <v>14</v>
      </c>
      <c r="E5" s="9">
        <f>E21</f>
        <v>1</v>
      </c>
      <c r="F5" s="9">
        <f>F21</f>
        <v>9210.06</v>
      </c>
      <c r="G5" s="9">
        <f>G21</f>
        <v>9210.06</v>
      </c>
    </row>
    <row r="6" spans="1:7">
      <c r="A6" s="11"/>
      <c r="B6" s="11"/>
      <c r="C6" s="11"/>
      <c r="D6" s="15"/>
      <c r="E6" s="11"/>
      <c r="F6" s="11"/>
      <c r="G6" s="11"/>
    </row>
    <row r="7" spans="1:7">
      <c r="A7" s="12" t="s">
        <v>15</v>
      </c>
      <c r="B7" s="12" t="s">
        <v>17</v>
      </c>
      <c r="C7" s="12" t="s">
        <v>18</v>
      </c>
      <c r="D7" s="21" t="s">
        <v>16</v>
      </c>
      <c r="E7" s="13">
        <v>778</v>
      </c>
      <c r="F7" s="13">
        <v>3.31</v>
      </c>
      <c r="G7" s="14">
        <f>ROUND(E7*F7,2)</f>
        <v>2575.1799999999998</v>
      </c>
    </row>
    <row r="8" spans="1:7" ht="51">
      <c r="A8" s="11"/>
      <c r="B8" s="11"/>
      <c r="C8" s="11"/>
      <c r="D8" s="15" t="s">
        <v>19</v>
      </c>
      <c r="E8" s="11"/>
      <c r="F8" s="11"/>
      <c r="G8" s="11"/>
    </row>
    <row r="9" spans="1:7">
      <c r="A9" s="12" t="s">
        <v>20</v>
      </c>
      <c r="B9" s="12" t="s">
        <v>17</v>
      </c>
      <c r="C9" s="12" t="s">
        <v>18</v>
      </c>
      <c r="D9" s="21" t="s">
        <v>21</v>
      </c>
      <c r="E9" s="13">
        <v>261</v>
      </c>
      <c r="F9" s="13">
        <v>5.51</v>
      </c>
      <c r="G9" s="14">
        <f>ROUND(E9*F9,2)</f>
        <v>1438.11</v>
      </c>
    </row>
    <row r="10" spans="1:7" ht="51">
      <c r="A10" s="11"/>
      <c r="B10" s="11"/>
      <c r="C10" s="11"/>
      <c r="D10" s="15" t="s">
        <v>22</v>
      </c>
      <c r="E10" s="11"/>
      <c r="F10" s="11"/>
      <c r="G10" s="11"/>
    </row>
    <row r="11" spans="1:7">
      <c r="A11" s="12" t="s">
        <v>23</v>
      </c>
      <c r="B11" s="12" t="s">
        <v>17</v>
      </c>
      <c r="C11" s="12" t="s">
        <v>25</v>
      </c>
      <c r="D11" s="21" t="s">
        <v>24</v>
      </c>
      <c r="E11" s="13">
        <v>290</v>
      </c>
      <c r="F11" s="13">
        <v>5.42</v>
      </c>
      <c r="G11" s="14">
        <f>ROUND(E11*F11,2)</f>
        <v>1571.8</v>
      </c>
    </row>
    <row r="12" spans="1:7" ht="51">
      <c r="A12" s="11"/>
      <c r="B12" s="11"/>
      <c r="C12" s="11"/>
      <c r="D12" s="15" t="s">
        <v>26</v>
      </c>
      <c r="E12" s="11"/>
      <c r="F12" s="11"/>
      <c r="G12" s="11"/>
    </row>
    <row r="13" spans="1:7" ht="20.399999999999999">
      <c r="A13" s="12" t="s">
        <v>27</v>
      </c>
      <c r="B13" s="12" t="s">
        <v>17</v>
      </c>
      <c r="C13" s="12" t="s">
        <v>29</v>
      </c>
      <c r="D13" s="21" t="s">
        <v>28</v>
      </c>
      <c r="E13" s="13">
        <v>194.5</v>
      </c>
      <c r="F13" s="13">
        <v>6.98</v>
      </c>
      <c r="G13" s="14">
        <f>ROUND(E13*F13,2)</f>
        <v>1357.61</v>
      </c>
    </row>
    <row r="14" spans="1:7" ht="61.2">
      <c r="A14" s="11"/>
      <c r="B14" s="11"/>
      <c r="C14" s="11"/>
      <c r="D14" s="15" t="s">
        <v>30</v>
      </c>
      <c r="E14" s="11"/>
      <c r="F14" s="11"/>
      <c r="G14" s="11"/>
    </row>
    <row r="15" spans="1:7">
      <c r="A15" s="12" t="s">
        <v>31</v>
      </c>
      <c r="B15" s="12" t="s">
        <v>17</v>
      </c>
      <c r="C15" s="12" t="s">
        <v>29</v>
      </c>
      <c r="D15" s="21" t="s">
        <v>32</v>
      </c>
      <c r="E15" s="13">
        <v>233.4</v>
      </c>
      <c r="F15" s="13">
        <v>5.93</v>
      </c>
      <c r="G15" s="14">
        <f>ROUND(E15*F15,2)</f>
        <v>1384.06</v>
      </c>
    </row>
    <row r="16" spans="1:7" ht="30.6">
      <c r="A16" s="11"/>
      <c r="B16" s="11"/>
      <c r="C16" s="11"/>
      <c r="D16" s="15" t="s">
        <v>33</v>
      </c>
      <c r="E16" s="11"/>
      <c r="F16" s="11"/>
      <c r="G16" s="11"/>
    </row>
    <row r="17" spans="1:7">
      <c r="A17" s="12" t="s">
        <v>34</v>
      </c>
      <c r="B17" s="12" t="s">
        <v>17</v>
      </c>
      <c r="C17" s="12" t="s">
        <v>18</v>
      </c>
      <c r="D17" s="21" t="s">
        <v>35</v>
      </c>
      <c r="E17" s="13">
        <v>778</v>
      </c>
      <c r="F17" s="13">
        <v>0.75</v>
      </c>
      <c r="G17" s="14">
        <f>ROUND(E17*F17,2)</f>
        <v>583.5</v>
      </c>
    </row>
    <row r="18" spans="1:7" ht="30.6">
      <c r="A18" s="11"/>
      <c r="B18" s="11"/>
      <c r="C18" s="11"/>
      <c r="D18" s="15" t="s">
        <v>36</v>
      </c>
      <c r="E18" s="11"/>
      <c r="F18" s="11"/>
      <c r="G18" s="11"/>
    </row>
    <row r="19" spans="1:7">
      <c r="A19" s="12" t="s">
        <v>37</v>
      </c>
      <c r="B19" s="12" t="s">
        <v>17</v>
      </c>
      <c r="C19" s="12" t="s">
        <v>39</v>
      </c>
      <c r="D19" s="21" t="s">
        <v>38</v>
      </c>
      <c r="E19" s="13">
        <v>5</v>
      </c>
      <c r="F19" s="13">
        <v>59.96</v>
      </c>
      <c r="G19" s="14">
        <f>ROUND(E19*F19,2)</f>
        <v>299.8</v>
      </c>
    </row>
    <row r="20" spans="1:7" ht="30.6">
      <c r="A20" s="11"/>
      <c r="B20" s="11"/>
      <c r="C20" s="11"/>
      <c r="D20" s="15" t="s">
        <v>40</v>
      </c>
      <c r="E20" s="11"/>
      <c r="F20" s="11"/>
      <c r="G20" s="11"/>
    </row>
    <row r="21" spans="1:7">
      <c r="A21" s="11"/>
      <c r="B21" s="11"/>
      <c r="C21" s="11"/>
      <c r="D21" s="22" t="s">
        <v>41</v>
      </c>
      <c r="E21" s="13">
        <v>1</v>
      </c>
      <c r="F21" s="9">
        <f>G7+G9+G11+G13+G15+G17+G19</f>
        <v>9210.06</v>
      </c>
      <c r="G21" s="9">
        <f>ROUND(F21*E21,2)</f>
        <v>9210.06</v>
      </c>
    </row>
    <row r="22" spans="1:7" ht="1.05" customHeight="1">
      <c r="A22" s="16"/>
      <c r="B22" s="16"/>
      <c r="C22" s="16"/>
      <c r="D22" s="23"/>
      <c r="E22" s="16"/>
      <c r="F22" s="16"/>
      <c r="G22" s="16"/>
    </row>
    <row r="23" spans="1:7">
      <c r="A23" s="10" t="s">
        <v>42</v>
      </c>
      <c r="B23" s="10" t="s">
        <v>11</v>
      </c>
      <c r="C23" s="10" t="s">
        <v>12</v>
      </c>
      <c r="D23" s="20" t="s">
        <v>43</v>
      </c>
      <c r="E23" s="9">
        <f>E46</f>
        <v>1</v>
      </c>
      <c r="F23" s="9">
        <f>F46</f>
        <v>23787.969999999998</v>
      </c>
      <c r="G23" s="9">
        <f>G46</f>
        <v>23787.97</v>
      </c>
    </row>
    <row r="24" spans="1:7">
      <c r="A24" s="12" t="s">
        <v>44</v>
      </c>
      <c r="B24" s="12" t="s">
        <v>17</v>
      </c>
      <c r="C24" s="12" t="s">
        <v>29</v>
      </c>
      <c r="D24" s="21" t="s">
        <v>45</v>
      </c>
      <c r="E24" s="13">
        <v>117.04</v>
      </c>
      <c r="F24" s="13">
        <v>34.89</v>
      </c>
      <c r="G24" s="14">
        <f>ROUND(E24*F24,2)</f>
        <v>4083.53</v>
      </c>
    </row>
    <row r="25" spans="1:7" ht="71.400000000000006">
      <c r="A25" s="11"/>
      <c r="B25" s="11"/>
      <c r="C25" s="11"/>
      <c r="D25" s="15" t="s">
        <v>46</v>
      </c>
      <c r="E25" s="11"/>
      <c r="F25" s="11"/>
      <c r="G25" s="11"/>
    </row>
    <row r="26" spans="1:7">
      <c r="A26" s="12" t="s">
        <v>47</v>
      </c>
      <c r="B26" s="12" t="s">
        <v>17</v>
      </c>
      <c r="C26" s="12" t="s">
        <v>29</v>
      </c>
      <c r="D26" s="21" t="s">
        <v>48</v>
      </c>
      <c r="E26" s="13">
        <v>52.2</v>
      </c>
      <c r="F26" s="13">
        <v>29.03</v>
      </c>
      <c r="G26" s="14">
        <f>ROUND(E26*F26,2)</f>
        <v>1515.37</v>
      </c>
    </row>
    <row r="27" spans="1:7" ht="30.6">
      <c r="A27" s="11"/>
      <c r="B27" s="11"/>
      <c r="C27" s="11"/>
      <c r="D27" s="15" t="s">
        <v>49</v>
      </c>
      <c r="E27" s="11"/>
      <c r="F27" s="11"/>
      <c r="G27" s="11"/>
    </row>
    <row r="28" spans="1:7">
      <c r="A28" s="12" t="s">
        <v>50</v>
      </c>
      <c r="B28" s="12" t="s">
        <v>17</v>
      </c>
      <c r="C28" s="12" t="s">
        <v>29</v>
      </c>
      <c r="D28" s="21" t="s">
        <v>51</v>
      </c>
      <c r="E28" s="13">
        <v>60.9</v>
      </c>
      <c r="F28" s="13">
        <v>32</v>
      </c>
      <c r="G28" s="14">
        <f>ROUND(E28*F28,2)</f>
        <v>1948.8</v>
      </c>
    </row>
    <row r="29" spans="1:7" ht="30.6">
      <c r="A29" s="11"/>
      <c r="B29" s="11"/>
      <c r="C29" s="11"/>
      <c r="D29" s="15" t="s">
        <v>52</v>
      </c>
      <c r="E29" s="11"/>
      <c r="F29" s="11"/>
      <c r="G29" s="11"/>
    </row>
    <row r="30" spans="1:7">
      <c r="A30" s="12" t="s">
        <v>31</v>
      </c>
      <c r="B30" s="12" t="s">
        <v>17</v>
      </c>
      <c r="C30" s="12" t="s">
        <v>29</v>
      </c>
      <c r="D30" s="21" t="s">
        <v>32</v>
      </c>
      <c r="E30" s="13">
        <v>117.04</v>
      </c>
      <c r="F30" s="13">
        <v>5.93</v>
      </c>
      <c r="G30" s="14">
        <f>ROUND(E30*F30,2)</f>
        <v>694.05</v>
      </c>
    </row>
    <row r="31" spans="1:7" ht="30.6">
      <c r="A31" s="11"/>
      <c r="B31" s="11"/>
      <c r="C31" s="11"/>
      <c r="D31" s="15" t="s">
        <v>33</v>
      </c>
      <c r="E31" s="11"/>
      <c r="F31" s="11"/>
      <c r="G31" s="11"/>
    </row>
    <row r="32" spans="1:7">
      <c r="A32" s="12" t="s">
        <v>53</v>
      </c>
      <c r="B32" s="12" t="s">
        <v>17</v>
      </c>
      <c r="C32" s="12" t="s">
        <v>25</v>
      </c>
      <c r="D32" s="21" t="s">
        <v>54</v>
      </c>
      <c r="E32" s="13">
        <v>145</v>
      </c>
      <c r="F32" s="13">
        <v>29.17</v>
      </c>
      <c r="G32" s="14">
        <f>ROUND(E32*F32,2)</f>
        <v>4229.6499999999996</v>
      </c>
    </row>
    <row r="33" spans="1:7" ht="61.2">
      <c r="A33" s="11"/>
      <c r="B33" s="11"/>
      <c r="C33" s="11"/>
      <c r="D33" s="15" t="s">
        <v>55</v>
      </c>
      <c r="E33" s="11"/>
      <c r="F33" s="11"/>
      <c r="G33" s="11"/>
    </row>
    <row r="34" spans="1:7">
      <c r="A34" s="12" t="s">
        <v>56</v>
      </c>
      <c r="B34" s="12" t="s">
        <v>17</v>
      </c>
      <c r="C34" s="12" t="s">
        <v>39</v>
      </c>
      <c r="D34" s="21" t="s">
        <v>57</v>
      </c>
      <c r="E34" s="13">
        <v>4</v>
      </c>
      <c r="F34" s="13">
        <v>404.95</v>
      </c>
      <c r="G34" s="14">
        <f>ROUND(E34*F34,2)</f>
        <v>1619.8</v>
      </c>
    </row>
    <row r="35" spans="1:7" ht="51">
      <c r="A35" s="11"/>
      <c r="B35" s="11"/>
      <c r="C35" s="11"/>
      <c r="D35" s="15" t="s">
        <v>58</v>
      </c>
      <c r="E35" s="11"/>
      <c r="F35" s="11"/>
      <c r="G35" s="11"/>
    </row>
    <row r="36" spans="1:7">
      <c r="A36" s="12" t="s">
        <v>59</v>
      </c>
      <c r="B36" s="12" t="s">
        <v>17</v>
      </c>
      <c r="C36" s="12" t="s">
        <v>25</v>
      </c>
      <c r="D36" s="21" t="s">
        <v>60</v>
      </c>
      <c r="E36" s="13">
        <v>1.2</v>
      </c>
      <c r="F36" s="13">
        <v>314.83999999999997</v>
      </c>
      <c r="G36" s="14">
        <f>ROUND(E36*F36,2)</f>
        <v>377.81</v>
      </c>
    </row>
    <row r="37" spans="1:7" ht="30.6">
      <c r="A37" s="11"/>
      <c r="B37" s="11"/>
      <c r="C37" s="11"/>
      <c r="D37" s="15" t="s">
        <v>61</v>
      </c>
      <c r="E37" s="11"/>
      <c r="F37" s="11"/>
      <c r="G37" s="11"/>
    </row>
    <row r="38" spans="1:7" ht="20.399999999999999">
      <c r="A38" s="12" t="s">
        <v>62</v>
      </c>
      <c r="B38" s="12" t="s">
        <v>17</v>
      </c>
      <c r="C38" s="12" t="s">
        <v>39</v>
      </c>
      <c r="D38" s="21" t="s">
        <v>63</v>
      </c>
      <c r="E38" s="13">
        <v>21</v>
      </c>
      <c r="F38" s="13">
        <v>185.35</v>
      </c>
      <c r="G38" s="14">
        <f>ROUND(E38*F38,2)</f>
        <v>3892.35</v>
      </c>
    </row>
    <row r="39" spans="1:7" ht="81.599999999999994">
      <c r="A39" s="11"/>
      <c r="B39" s="11"/>
      <c r="C39" s="11"/>
      <c r="D39" s="15" t="s">
        <v>64</v>
      </c>
      <c r="E39" s="11"/>
      <c r="F39" s="11"/>
      <c r="G39" s="11"/>
    </row>
    <row r="40" spans="1:7">
      <c r="A40" s="12" t="s">
        <v>65</v>
      </c>
      <c r="B40" s="12" t="s">
        <v>17</v>
      </c>
      <c r="C40" s="12" t="s">
        <v>29</v>
      </c>
      <c r="D40" s="21" t="s">
        <v>66</v>
      </c>
      <c r="E40" s="13">
        <v>6</v>
      </c>
      <c r="F40" s="13">
        <v>103.22</v>
      </c>
      <c r="G40" s="14">
        <f>ROUND(E40*F40,2)</f>
        <v>619.32000000000005</v>
      </c>
    </row>
    <row r="41" spans="1:7" ht="20.399999999999999">
      <c r="A41" s="11"/>
      <c r="B41" s="11"/>
      <c r="C41" s="11"/>
      <c r="D41" s="15" t="s">
        <v>67</v>
      </c>
      <c r="E41" s="11"/>
      <c r="F41" s="11"/>
      <c r="G41" s="11"/>
    </row>
    <row r="42" spans="1:7">
      <c r="A42" s="12" t="s">
        <v>68</v>
      </c>
      <c r="B42" s="12" t="s">
        <v>17</v>
      </c>
      <c r="C42" s="12" t="s">
        <v>25</v>
      </c>
      <c r="D42" s="21" t="s">
        <v>69</v>
      </c>
      <c r="E42" s="13">
        <v>7</v>
      </c>
      <c r="F42" s="13">
        <v>642.65</v>
      </c>
      <c r="G42" s="14">
        <f>ROUND(E42*F42,2)</f>
        <v>4498.55</v>
      </c>
    </row>
    <row r="43" spans="1:7" ht="102">
      <c r="A43" s="11"/>
      <c r="B43" s="11"/>
      <c r="C43" s="11"/>
      <c r="D43" s="15" t="s">
        <v>70</v>
      </c>
      <c r="E43" s="11"/>
      <c r="F43" s="11"/>
      <c r="G43" s="11"/>
    </row>
    <row r="44" spans="1:7">
      <c r="A44" s="12" t="s">
        <v>71</v>
      </c>
      <c r="B44" s="12" t="s">
        <v>17</v>
      </c>
      <c r="C44" s="12" t="s">
        <v>39</v>
      </c>
      <c r="D44" s="21" t="s">
        <v>72</v>
      </c>
      <c r="E44" s="13">
        <v>2</v>
      </c>
      <c r="F44" s="13">
        <v>154.37</v>
      </c>
      <c r="G44" s="14">
        <f>ROUND(E44*F44,2)</f>
        <v>308.74</v>
      </c>
    </row>
    <row r="45" spans="1:7" ht="51">
      <c r="A45" s="11"/>
      <c r="B45" s="11"/>
      <c r="C45" s="11"/>
      <c r="D45" s="15" t="s">
        <v>73</v>
      </c>
      <c r="E45" s="11"/>
      <c r="F45" s="11"/>
      <c r="G45" s="11"/>
    </row>
    <row r="46" spans="1:7">
      <c r="A46" s="11"/>
      <c r="B46" s="11"/>
      <c r="C46" s="11"/>
      <c r="D46" s="22" t="s">
        <v>74</v>
      </c>
      <c r="E46" s="13">
        <v>1</v>
      </c>
      <c r="F46" s="9">
        <f>G24+G26+G28+G30+G32+G34+G36+G38+G40+G42+G44</f>
        <v>23787.969999999998</v>
      </c>
      <c r="G46" s="9">
        <f>ROUND(F46*E46,2)</f>
        <v>23787.97</v>
      </c>
    </row>
    <row r="47" spans="1:7" ht="1.05" customHeight="1">
      <c r="A47" s="16"/>
      <c r="B47" s="16"/>
      <c r="C47" s="16"/>
      <c r="D47" s="23"/>
      <c r="E47" s="16"/>
      <c r="F47" s="16"/>
      <c r="G47" s="16"/>
    </row>
    <row r="48" spans="1:7">
      <c r="A48" s="10" t="s">
        <v>75</v>
      </c>
      <c r="B48" s="10" t="s">
        <v>11</v>
      </c>
      <c r="C48" s="10" t="s">
        <v>12</v>
      </c>
      <c r="D48" s="20" t="s">
        <v>76</v>
      </c>
      <c r="E48" s="9">
        <f>E67</f>
        <v>1</v>
      </c>
      <c r="F48" s="9">
        <f>F67</f>
        <v>23730.280000000002</v>
      </c>
      <c r="G48" s="9">
        <f>G67</f>
        <v>23730.28</v>
      </c>
    </row>
    <row r="49" spans="1:7">
      <c r="A49" s="12" t="s">
        <v>44</v>
      </c>
      <c r="B49" s="12" t="s">
        <v>17</v>
      </c>
      <c r="C49" s="12" t="s">
        <v>29</v>
      </c>
      <c r="D49" s="21" t="s">
        <v>45</v>
      </c>
      <c r="E49" s="13">
        <v>46.4</v>
      </c>
      <c r="F49" s="13">
        <v>34.89</v>
      </c>
      <c r="G49" s="14">
        <f>ROUND(E49*F49,2)</f>
        <v>1618.9</v>
      </c>
    </row>
    <row r="50" spans="1:7" ht="71.400000000000006">
      <c r="A50" s="11"/>
      <c r="B50" s="11"/>
      <c r="C50" s="11"/>
      <c r="D50" s="15" t="s">
        <v>46</v>
      </c>
      <c r="E50" s="11"/>
      <c r="F50" s="11"/>
      <c r="G50" s="11"/>
    </row>
    <row r="51" spans="1:7">
      <c r="A51" s="12" t="s">
        <v>47</v>
      </c>
      <c r="B51" s="12" t="s">
        <v>17</v>
      </c>
      <c r="C51" s="12" t="s">
        <v>29</v>
      </c>
      <c r="D51" s="21" t="s">
        <v>48</v>
      </c>
      <c r="E51" s="13">
        <v>17.399999999999999</v>
      </c>
      <c r="F51" s="13">
        <v>29.03</v>
      </c>
      <c r="G51" s="14">
        <f>ROUND(E51*F51,2)</f>
        <v>505.12</v>
      </c>
    </row>
    <row r="52" spans="1:7" ht="30.6">
      <c r="A52" s="11"/>
      <c r="B52" s="11"/>
      <c r="C52" s="11"/>
      <c r="D52" s="15" t="s">
        <v>49</v>
      </c>
      <c r="E52" s="11"/>
      <c r="F52" s="11"/>
      <c r="G52" s="11"/>
    </row>
    <row r="53" spans="1:7">
      <c r="A53" s="12" t="s">
        <v>50</v>
      </c>
      <c r="B53" s="12" t="s">
        <v>17</v>
      </c>
      <c r="C53" s="12" t="s">
        <v>29</v>
      </c>
      <c r="D53" s="21" t="s">
        <v>51</v>
      </c>
      <c r="E53" s="13">
        <v>29</v>
      </c>
      <c r="F53" s="13">
        <v>32</v>
      </c>
      <c r="G53" s="14">
        <f>ROUND(E53*F53,2)</f>
        <v>928</v>
      </c>
    </row>
    <row r="54" spans="1:7" ht="30.6">
      <c r="A54" s="11"/>
      <c r="B54" s="11"/>
      <c r="C54" s="11"/>
      <c r="D54" s="15" t="s">
        <v>52</v>
      </c>
      <c r="E54" s="11"/>
      <c r="F54" s="11"/>
      <c r="G54" s="11"/>
    </row>
    <row r="55" spans="1:7">
      <c r="A55" s="12" t="s">
        <v>31</v>
      </c>
      <c r="B55" s="12" t="s">
        <v>17</v>
      </c>
      <c r="C55" s="12" t="s">
        <v>29</v>
      </c>
      <c r="D55" s="21" t="s">
        <v>32</v>
      </c>
      <c r="E55" s="13">
        <v>55.68</v>
      </c>
      <c r="F55" s="13">
        <v>5.93</v>
      </c>
      <c r="G55" s="14">
        <f>ROUND(E55*F55,2)</f>
        <v>330.18</v>
      </c>
    </row>
    <row r="56" spans="1:7" ht="30.6">
      <c r="A56" s="11"/>
      <c r="B56" s="11"/>
      <c r="C56" s="11"/>
      <c r="D56" s="15" t="s">
        <v>33</v>
      </c>
      <c r="E56" s="11"/>
      <c r="F56" s="11"/>
      <c r="G56" s="11"/>
    </row>
    <row r="57" spans="1:7">
      <c r="A57" s="12" t="s">
        <v>77</v>
      </c>
      <c r="B57" s="12" t="s">
        <v>17</v>
      </c>
      <c r="C57" s="12" t="s">
        <v>25</v>
      </c>
      <c r="D57" s="21" t="s">
        <v>78</v>
      </c>
      <c r="E57" s="13">
        <v>145</v>
      </c>
      <c r="F57" s="13">
        <v>31.96</v>
      </c>
      <c r="G57" s="14">
        <f>ROUND(E57*F57,2)</f>
        <v>4634.2</v>
      </c>
    </row>
    <row r="58" spans="1:7" ht="51">
      <c r="A58" s="11"/>
      <c r="B58" s="11"/>
      <c r="C58" s="11"/>
      <c r="D58" s="15" t="s">
        <v>79</v>
      </c>
      <c r="E58" s="11"/>
      <c r="F58" s="11"/>
      <c r="G58" s="11"/>
    </row>
    <row r="59" spans="1:7">
      <c r="A59" s="12" t="s">
        <v>80</v>
      </c>
      <c r="B59" s="12" t="s">
        <v>17</v>
      </c>
      <c r="C59" s="12" t="s">
        <v>39</v>
      </c>
      <c r="D59" s="21" t="s">
        <v>81</v>
      </c>
      <c r="E59" s="13">
        <v>2</v>
      </c>
      <c r="F59" s="13">
        <v>373.01</v>
      </c>
      <c r="G59" s="14">
        <f>ROUND(E59*F59,2)</f>
        <v>746.02</v>
      </c>
    </row>
    <row r="60" spans="1:7" ht="61.2">
      <c r="A60" s="11"/>
      <c r="B60" s="11"/>
      <c r="C60" s="11"/>
      <c r="D60" s="15" t="s">
        <v>82</v>
      </c>
      <c r="E60" s="11"/>
      <c r="F60" s="11"/>
      <c r="G60" s="11"/>
    </row>
    <row r="61" spans="1:7">
      <c r="A61" s="12" t="s">
        <v>83</v>
      </c>
      <c r="B61" s="12" t="s">
        <v>17</v>
      </c>
      <c r="C61" s="12" t="s">
        <v>39</v>
      </c>
      <c r="D61" s="21" t="s">
        <v>84</v>
      </c>
      <c r="E61" s="13">
        <v>2</v>
      </c>
      <c r="F61" s="13">
        <v>425.89</v>
      </c>
      <c r="G61" s="14">
        <f>ROUND(E61*F61,2)</f>
        <v>851.78</v>
      </c>
    </row>
    <row r="62" spans="1:7" ht="71.400000000000006">
      <c r="A62" s="11"/>
      <c r="B62" s="11"/>
      <c r="C62" s="11"/>
      <c r="D62" s="15" t="s">
        <v>85</v>
      </c>
      <c r="E62" s="11"/>
      <c r="F62" s="11"/>
      <c r="G62" s="11"/>
    </row>
    <row r="63" spans="1:7">
      <c r="A63" s="12" t="s">
        <v>86</v>
      </c>
      <c r="B63" s="12" t="s">
        <v>17</v>
      </c>
      <c r="C63" s="12" t="s">
        <v>39</v>
      </c>
      <c r="D63" s="21" t="s">
        <v>87</v>
      </c>
      <c r="E63" s="13">
        <v>21</v>
      </c>
      <c r="F63" s="13">
        <v>538.28</v>
      </c>
      <c r="G63" s="14">
        <f>ROUND(E63*F63,2)</f>
        <v>11303.88</v>
      </c>
    </row>
    <row r="64" spans="1:7" ht="91.8">
      <c r="A64" s="11"/>
      <c r="B64" s="11"/>
      <c r="C64" s="11"/>
      <c r="D64" s="15" t="s">
        <v>88</v>
      </c>
      <c r="E64" s="11"/>
      <c r="F64" s="11"/>
      <c r="G64" s="11"/>
    </row>
    <row r="65" spans="1:7">
      <c r="A65" s="12" t="s">
        <v>89</v>
      </c>
      <c r="B65" s="12" t="s">
        <v>17</v>
      </c>
      <c r="C65" s="12" t="s">
        <v>39</v>
      </c>
      <c r="D65" s="21" t="s">
        <v>90</v>
      </c>
      <c r="E65" s="13">
        <v>3</v>
      </c>
      <c r="F65" s="13">
        <v>937.4</v>
      </c>
      <c r="G65" s="14">
        <f>ROUND(E65*F65,2)</f>
        <v>2812.2</v>
      </c>
    </row>
    <row r="66" spans="1:7" ht="102">
      <c r="A66" s="11"/>
      <c r="B66" s="11"/>
      <c r="C66" s="11"/>
      <c r="D66" s="15" t="s">
        <v>91</v>
      </c>
      <c r="E66" s="11"/>
      <c r="F66" s="11"/>
      <c r="G66" s="11"/>
    </row>
    <row r="67" spans="1:7">
      <c r="A67" s="11"/>
      <c r="B67" s="11"/>
      <c r="C67" s="11"/>
      <c r="D67" s="22" t="s">
        <v>92</v>
      </c>
      <c r="E67" s="13">
        <v>1</v>
      </c>
      <c r="F67" s="9">
        <f>G49+G51+G53+G55+G57+G59+G61+G63+G65</f>
        <v>23730.280000000002</v>
      </c>
      <c r="G67" s="9">
        <f>ROUND(F67*E67,2)</f>
        <v>23730.28</v>
      </c>
    </row>
    <row r="68" spans="1:7" ht="1.05" customHeight="1">
      <c r="A68" s="16"/>
      <c r="B68" s="16"/>
      <c r="C68" s="16"/>
      <c r="D68" s="23"/>
      <c r="E68" s="16"/>
      <c r="F68" s="16"/>
      <c r="G68" s="16"/>
    </row>
    <row r="69" spans="1:7">
      <c r="A69" s="10" t="s">
        <v>93</v>
      </c>
      <c r="B69" s="10" t="s">
        <v>11</v>
      </c>
      <c r="C69" s="10" t="s">
        <v>12</v>
      </c>
      <c r="D69" s="20" t="s">
        <v>94</v>
      </c>
      <c r="E69" s="9">
        <f>E86</f>
        <v>1</v>
      </c>
      <c r="F69" s="9">
        <f>F86</f>
        <v>38708.53</v>
      </c>
      <c r="G69" s="9">
        <f>G86</f>
        <v>38708.53</v>
      </c>
    </row>
    <row r="70" spans="1:7">
      <c r="A70" s="12" t="s">
        <v>44</v>
      </c>
      <c r="B70" s="12" t="s">
        <v>17</v>
      </c>
      <c r="C70" s="12" t="s">
        <v>29</v>
      </c>
      <c r="D70" s="21" t="s">
        <v>45</v>
      </c>
      <c r="E70" s="13">
        <v>39.15</v>
      </c>
      <c r="F70" s="13">
        <v>34.89</v>
      </c>
      <c r="G70" s="14">
        <f>ROUND(E70*F70,2)</f>
        <v>1365.94</v>
      </c>
    </row>
    <row r="71" spans="1:7" ht="71.400000000000006">
      <c r="A71" s="11"/>
      <c r="B71" s="11"/>
      <c r="C71" s="11"/>
      <c r="D71" s="15" t="s">
        <v>46</v>
      </c>
      <c r="E71" s="11"/>
      <c r="F71" s="11"/>
      <c r="G71" s="11"/>
    </row>
    <row r="72" spans="1:7">
      <c r="A72" s="12" t="s">
        <v>31</v>
      </c>
      <c r="B72" s="12" t="s">
        <v>17</v>
      </c>
      <c r="C72" s="12" t="s">
        <v>29</v>
      </c>
      <c r="D72" s="21" t="s">
        <v>32</v>
      </c>
      <c r="E72" s="13">
        <v>46.98</v>
      </c>
      <c r="F72" s="13">
        <v>5.93</v>
      </c>
      <c r="G72" s="14">
        <f>ROUND(E72*F72,2)</f>
        <v>278.58999999999997</v>
      </c>
    </row>
    <row r="73" spans="1:7" ht="30.6">
      <c r="A73" s="11"/>
      <c r="B73" s="11"/>
      <c r="C73" s="11"/>
      <c r="D73" s="15" t="s">
        <v>33</v>
      </c>
      <c r="E73" s="11"/>
      <c r="F73" s="11"/>
      <c r="G73" s="11"/>
    </row>
    <row r="74" spans="1:7">
      <c r="A74" s="12" t="s">
        <v>95</v>
      </c>
      <c r="B74" s="12" t="s">
        <v>17</v>
      </c>
      <c r="C74" s="12" t="s">
        <v>25</v>
      </c>
      <c r="D74" s="21" t="s">
        <v>96</v>
      </c>
      <c r="E74" s="13">
        <v>290</v>
      </c>
      <c r="F74" s="13">
        <v>29.57</v>
      </c>
      <c r="G74" s="14">
        <f>ROUND(E74*F74,2)</f>
        <v>8575.2999999999993</v>
      </c>
    </row>
    <row r="75" spans="1:7" ht="81.599999999999994">
      <c r="A75" s="11"/>
      <c r="B75" s="11"/>
      <c r="C75" s="11"/>
      <c r="D75" s="15" t="s">
        <v>97</v>
      </c>
      <c r="E75" s="11"/>
      <c r="F75" s="11"/>
      <c r="G75" s="11"/>
    </row>
    <row r="76" spans="1:7">
      <c r="A76" s="12" t="s">
        <v>98</v>
      </c>
      <c r="B76" s="12" t="s">
        <v>17</v>
      </c>
      <c r="C76" s="12" t="s">
        <v>25</v>
      </c>
      <c r="D76" s="21" t="s">
        <v>99</v>
      </c>
      <c r="E76" s="13">
        <v>290</v>
      </c>
      <c r="F76" s="13">
        <v>13.15</v>
      </c>
      <c r="G76" s="14">
        <f>ROUND(E76*F76,2)</f>
        <v>3813.5</v>
      </c>
    </row>
    <row r="77" spans="1:7" ht="40.799999999999997">
      <c r="A77" s="11"/>
      <c r="B77" s="11"/>
      <c r="C77" s="11"/>
      <c r="D77" s="15" t="s">
        <v>100</v>
      </c>
      <c r="E77" s="11"/>
      <c r="F77" s="11"/>
      <c r="G77" s="11"/>
    </row>
    <row r="78" spans="1:7">
      <c r="A78" s="12" t="s">
        <v>101</v>
      </c>
      <c r="B78" s="12" t="s">
        <v>17</v>
      </c>
      <c r="C78" s="12" t="s">
        <v>29</v>
      </c>
      <c r="D78" s="21" t="s">
        <v>102</v>
      </c>
      <c r="E78" s="13">
        <v>187.5</v>
      </c>
      <c r="F78" s="13">
        <v>31.09</v>
      </c>
      <c r="G78" s="14">
        <f>ROUND(E78*F78,2)</f>
        <v>5829.38</v>
      </c>
    </row>
    <row r="79" spans="1:7" ht="30.6">
      <c r="A79" s="11"/>
      <c r="B79" s="11"/>
      <c r="C79" s="11"/>
      <c r="D79" s="15" t="s">
        <v>103</v>
      </c>
      <c r="E79" s="11"/>
      <c r="F79" s="11"/>
      <c r="G79" s="11"/>
    </row>
    <row r="80" spans="1:7" ht="20.399999999999999">
      <c r="A80" s="12" t="s">
        <v>104</v>
      </c>
      <c r="B80" s="12" t="s">
        <v>17</v>
      </c>
      <c r="C80" s="12" t="s">
        <v>18</v>
      </c>
      <c r="D80" s="21" t="s">
        <v>105</v>
      </c>
      <c r="E80" s="13">
        <v>300</v>
      </c>
      <c r="F80" s="13">
        <v>26.68</v>
      </c>
      <c r="G80" s="14">
        <f>ROUND(E80*F80,2)</f>
        <v>8004</v>
      </c>
    </row>
    <row r="81" spans="1:7" ht="91.8">
      <c r="A81" s="11"/>
      <c r="B81" s="11"/>
      <c r="C81" s="11"/>
      <c r="D81" s="15" t="s">
        <v>106</v>
      </c>
      <c r="E81" s="11"/>
      <c r="F81" s="11"/>
      <c r="G81" s="11"/>
    </row>
    <row r="82" spans="1:7">
      <c r="A82" s="12" t="s">
        <v>107</v>
      </c>
      <c r="B82" s="12" t="s">
        <v>17</v>
      </c>
      <c r="C82" s="12" t="s">
        <v>18</v>
      </c>
      <c r="D82" s="21" t="s">
        <v>108</v>
      </c>
      <c r="E82" s="13">
        <v>750</v>
      </c>
      <c r="F82" s="13">
        <v>1.1299999999999999</v>
      </c>
      <c r="G82" s="14">
        <f>ROUND(E82*F82,2)</f>
        <v>847.5</v>
      </c>
    </row>
    <row r="83" spans="1:7" ht="30.6">
      <c r="A83" s="11"/>
      <c r="B83" s="11"/>
      <c r="C83" s="11"/>
      <c r="D83" s="15" t="s">
        <v>109</v>
      </c>
      <c r="E83" s="11"/>
      <c r="F83" s="11"/>
      <c r="G83" s="11"/>
    </row>
    <row r="84" spans="1:7">
      <c r="A84" s="12" t="s">
        <v>110</v>
      </c>
      <c r="B84" s="12" t="s">
        <v>17</v>
      </c>
      <c r="C84" s="12" t="s">
        <v>112</v>
      </c>
      <c r="D84" s="21" t="s">
        <v>111</v>
      </c>
      <c r="E84" s="13">
        <v>126</v>
      </c>
      <c r="F84" s="13">
        <v>79.319999999999993</v>
      </c>
      <c r="G84" s="14">
        <f>ROUND(E84*F84,2)</f>
        <v>9994.32</v>
      </c>
    </row>
    <row r="85" spans="1:7" ht="61.2">
      <c r="A85" s="11"/>
      <c r="B85" s="11"/>
      <c r="C85" s="11"/>
      <c r="D85" s="15" t="s">
        <v>113</v>
      </c>
      <c r="E85" s="11"/>
      <c r="F85" s="11"/>
      <c r="G85" s="11"/>
    </row>
    <row r="86" spans="1:7">
      <c r="A86" s="11"/>
      <c r="B86" s="11"/>
      <c r="C86" s="11"/>
      <c r="D86" s="22" t="s">
        <v>114</v>
      </c>
      <c r="E86" s="13">
        <v>1</v>
      </c>
      <c r="F86" s="9">
        <f>G70+G72+G74+G76+G78+G80+G82+G84</f>
        <v>38708.53</v>
      </c>
      <c r="G86" s="9">
        <f>ROUND(F86*E86,2)</f>
        <v>38708.53</v>
      </c>
    </row>
    <row r="87" spans="1:7" ht="1.05" customHeight="1">
      <c r="A87" s="16"/>
      <c r="B87" s="16"/>
      <c r="C87" s="16"/>
      <c r="D87" s="23"/>
      <c r="E87" s="16"/>
      <c r="F87" s="16"/>
      <c r="G87" s="16"/>
    </row>
    <row r="88" spans="1:7">
      <c r="A88" s="10" t="s">
        <v>115</v>
      </c>
      <c r="B88" s="10" t="s">
        <v>11</v>
      </c>
      <c r="C88" s="10" t="s">
        <v>12</v>
      </c>
      <c r="D88" s="20" t="s">
        <v>116</v>
      </c>
      <c r="E88" s="9">
        <f>E101</f>
        <v>1</v>
      </c>
      <c r="F88" s="9">
        <f>F101</f>
        <v>6125.7</v>
      </c>
      <c r="G88" s="9">
        <f>G101</f>
        <v>6125.7</v>
      </c>
    </row>
    <row r="89" spans="1:7">
      <c r="A89" s="12" t="s">
        <v>117</v>
      </c>
      <c r="B89" s="12" t="s">
        <v>17</v>
      </c>
      <c r="C89" s="12" t="s">
        <v>18</v>
      </c>
      <c r="D89" s="21" t="s">
        <v>118</v>
      </c>
      <c r="E89" s="13">
        <v>16</v>
      </c>
      <c r="F89" s="13">
        <v>29.23</v>
      </c>
      <c r="G89" s="14">
        <f>ROUND(E89*F89,2)</f>
        <v>467.68</v>
      </c>
    </row>
    <row r="90" spans="1:7" ht="51">
      <c r="A90" s="11"/>
      <c r="B90" s="11"/>
      <c r="C90" s="11"/>
      <c r="D90" s="15" t="s">
        <v>119</v>
      </c>
      <c r="E90" s="11"/>
      <c r="F90" s="11"/>
      <c r="G90" s="11"/>
    </row>
    <row r="91" spans="1:7">
      <c r="A91" s="12" t="s">
        <v>120</v>
      </c>
      <c r="B91" s="12" t="s">
        <v>17</v>
      </c>
      <c r="C91" s="12" t="s">
        <v>25</v>
      </c>
      <c r="D91" s="21" t="s">
        <v>121</v>
      </c>
      <c r="E91" s="13">
        <v>145</v>
      </c>
      <c r="F91" s="13">
        <v>1.66</v>
      </c>
      <c r="G91" s="14">
        <f>ROUND(E91*F91,2)</f>
        <v>240.7</v>
      </c>
    </row>
    <row r="92" spans="1:7" ht="61.2">
      <c r="A92" s="11"/>
      <c r="B92" s="11"/>
      <c r="C92" s="11"/>
      <c r="D92" s="15" t="s">
        <v>122</v>
      </c>
      <c r="E92" s="11"/>
      <c r="F92" s="11"/>
      <c r="G92" s="11"/>
    </row>
    <row r="93" spans="1:7">
      <c r="A93" s="12" t="s">
        <v>123</v>
      </c>
      <c r="B93" s="12" t="s">
        <v>17</v>
      </c>
      <c r="C93" s="12" t="s">
        <v>39</v>
      </c>
      <c r="D93" s="21" t="s">
        <v>124</v>
      </c>
      <c r="E93" s="13">
        <v>1</v>
      </c>
      <c r="F93" s="13">
        <v>33.49</v>
      </c>
      <c r="G93" s="14">
        <f>ROUND(E93*F93,2)</f>
        <v>33.49</v>
      </c>
    </row>
    <row r="94" spans="1:7" ht="81.599999999999994">
      <c r="A94" s="11"/>
      <c r="B94" s="11"/>
      <c r="C94" s="11"/>
      <c r="D94" s="15" t="s">
        <v>125</v>
      </c>
      <c r="E94" s="11"/>
      <c r="F94" s="11"/>
      <c r="G94" s="11"/>
    </row>
    <row r="95" spans="1:7">
      <c r="A95" s="12" t="s">
        <v>126</v>
      </c>
      <c r="B95" s="12" t="s">
        <v>17</v>
      </c>
      <c r="C95" s="12" t="s">
        <v>39</v>
      </c>
      <c r="D95" s="21" t="s">
        <v>127</v>
      </c>
      <c r="E95" s="13">
        <v>1</v>
      </c>
      <c r="F95" s="13">
        <v>1133.83</v>
      </c>
      <c r="G95" s="14">
        <f>ROUND(E95*F95,2)</f>
        <v>1133.83</v>
      </c>
    </row>
    <row r="96" spans="1:7" ht="40.799999999999997">
      <c r="A96" s="11"/>
      <c r="B96" s="11"/>
      <c r="C96" s="11"/>
      <c r="D96" s="15" t="s">
        <v>128</v>
      </c>
      <c r="E96" s="11"/>
      <c r="F96" s="11"/>
      <c r="G96" s="11"/>
    </row>
    <row r="97" spans="1:7" ht="20.399999999999999">
      <c r="A97" s="12" t="s">
        <v>129</v>
      </c>
      <c r="B97" s="12" t="s">
        <v>17</v>
      </c>
      <c r="C97" s="12" t="s">
        <v>131</v>
      </c>
      <c r="D97" s="21" t="s">
        <v>130</v>
      </c>
      <c r="E97" s="13">
        <v>1</v>
      </c>
      <c r="F97" s="13">
        <v>2250</v>
      </c>
      <c r="G97" s="14">
        <f>ROUND(E97*F97,2)</f>
        <v>2250</v>
      </c>
    </row>
    <row r="98" spans="1:7" ht="81.599999999999994">
      <c r="A98" s="11"/>
      <c r="B98" s="11"/>
      <c r="C98" s="11"/>
      <c r="D98" s="15" t="s">
        <v>132</v>
      </c>
      <c r="E98" s="11"/>
      <c r="F98" s="11"/>
      <c r="G98" s="11"/>
    </row>
    <row r="99" spans="1:7">
      <c r="A99" s="12" t="s">
        <v>133</v>
      </c>
      <c r="B99" s="12" t="s">
        <v>17</v>
      </c>
      <c r="C99" s="12" t="s">
        <v>131</v>
      </c>
      <c r="D99" s="21" t="s">
        <v>134</v>
      </c>
      <c r="E99" s="13">
        <v>1</v>
      </c>
      <c r="F99" s="13">
        <v>2000</v>
      </c>
      <c r="G99" s="14">
        <f>ROUND(E99*F99,2)</f>
        <v>2000</v>
      </c>
    </row>
    <row r="100" spans="1:7" ht="30.6">
      <c r="A100" s="11"/>
      <c r="B100" s="11"/>
      <c r="C100" s="11"/>
      <c r="D100" s="15" t="s">
        <v>135</v>
      </c>
      <c r="E100" s="11"/>
      <c r="F100" s="11"/>
      <c r="G100" s="11"/>
    </row>
    <row r="101" spans="1:7">
      <c r="A101" s="11"/>
      <c r="B101" s="11"/>
      <c r="C101" s="11"/>
      <c r="D101" s="22" t="s">
        <v>136</v>
      </c>
      <c r="E101" s="13">
        <v>1</v>
      </c>
      <c r="F101" s="9">
        <f>G89+G91+G93+G95+G97+G99</f>
        <v>6125.7</v>
      </c>
      <c r="G101" s="9">
        <f>ROUND(F101*E101,2)</f>
        <v>6125.7</v>
      </c>
    </row>
    <row r="102" spans="1:7" ht="1.05" customHeight="1">
      <c r="A102" s="16"/>
      <c r="B102" s="16"/>
      <c r="C102" s="16"/>
      <c r="D102" s="23"/>
      <c r="E102" s="16"/>
      <c r="F102" s="16"/>
      <c r="G102" s="16"/>
    </row>
    <row r="103" spans="1:7">
      <c r="A103" s="11"/>
      <c r="B103" s="11"/>
      <c r="C103" s="11"/>
      <c r="D103" s="22" t="s">
        <v>137</v>
      </c>
      <c r="E103" s="17">
        <v>1</v>
      </c>
      <c r="F103" s="9">
        <f>G21+G46+G67+G86+G101</f>
        <v>101562.54</v>
      </c>
      <c r="G103" s="9">
        <f>ROUND(F103*E103,2)</f>
        <v>101562.54</v>
      </c>
    </row>
    <row r="104" spans="1:7" ht="1.05" customHeight="1">
      <c r="A104" s="16"/>
      <c r="B104" s="16"/>
      <c r="C104" s="16"/>
      <c r="D104" s="23"/>
      <c r="E104" s="16"/>
      <c r="F104" s="16"/>
      <c r="G104" s="16"/>
    </row>
    <row r="105" spans="1:7">
      <c r="A105" s="7" t="s">
        <v>138</v>
      </c>
      <c r="B105" s="7" t="s">
        <v>11</v>
      </c>
      <c r="C105" s="7" t="s">
        <v>12</v>
      </c>
      <c r="D105" s="19" t="s">
        <v>139</v>
      </c>
      <c r="E105" s="8">
        <f>E108</f>
        <v>1</v>
      </c>
      <c r="F105" s="9">
        <f>F108</f>
        <v>2031.25</v>
      </c>
      <c r="G105" s="9">
        <f>G108</f>
        <v>2031.25</v>
      </c>
    </row>
    <row r="106" spans="1:7">
      <c r="A106" s="12" t="s">
        <v>140</v>
      </c>
      <c r="B106" s="12" t="s">
        <v>17</v>
      </c>
      <c r="C106" s="12" t="s">
        <v>39</v>
      </c>
      <c r="D106" s="21" t="s">
        <v>139</v>
      </c>
      <c r="E106" s="13">
        <v>1</v>
      </c>
      <c r="F106" s="13">
        <v>2031.25</v>
      </c>
      <c r="G106" s="14">
        <f>ROUND(E106*F106,2)</f>
        <v>2031.25</v>
      </c>
    </row>
    <row r="107" spans="1:7" ht="71.400000000000006">
      <c r="A107" s="11"/>
      <c r="B107" s="11"/>
      <c r="C107" s="11"/>
      <c r="D107" s="15" t="s">
        <v>141</v>
      </c>
      <c r="E107" s="11"/>
      <c r="F107" s="11"/>
      <c r="G107" s="11"/>
    </row>
    <row r="108" spans="1:7">
      <c r="A108" s="11"/>
      <c r="B108" s="11"/>
      <c r="C108" s="11"/>
      <c r="D108" s="22" t="s">
        <v>142</v>
      </c>
      <c r="E108" s="17">
        <v>1</v>
      </c>
      <c r="F108" s="9">
        <f>G106</f>
        <v>2031.25</v>
      </c>
      <c r="G108" s="9">
        <f>ROUND(F108*E108,2)</f>
        <v>2031.25</v>
      </c>
    </row>
    <row r="109" spans="1:7" ht="1.05" customHeight="1">
      <c r="A109" s="16"/>
      <c r="B109" s="16"/>
      <c r="C109" s="16"/>
      <c r="D109" s="23"/>
      <c r="E109" s="16"/>
      <c r="F109" s="16"/>
      <c r="G109" s="16"/>
    </row>
    <row r="110" spans="1:7">
      <c r="A110" s="11"/>
      <c r="B110" s="11"/>
      <c r="C110" s="11"/>
      <c r="D110" s="22" t="s">
        <v>143</v>
      </c>
      <c r="E110" s="17">
        <v>1</v>
      </c>
      <c r="F110" s="9">
        <f>G103+G108</f>
        <v>103593.79</v>
      </c>
      <c r="G110" s="9">
        <f>ROUND(F110*E110,2)</f>
        <v>103593.79</v>
      </c>
    </row>
    <row r="111" spans="1:7">
      <c r="A111" s="11"/>
      <c r="B111" s="11"/>
      <c r="C111" s="11"/>
      <c r="D111" s="15"/>
      <c r="E111" s="11"/>
      <c r="F111" s="11"/>
      <c r="G111" s="11"/>
    </row>
  </sheetData>
  <dataValidations count="1">
    <dataValidation type="list" allowBlank="1" showInputMessage="1" showErrorMessage="1" sqref="B4:B111">
      <formula1>"Capítulo,Partida,Mano de obra,Maquinaria,Material,Otros,"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</dc:creator>
  <cp:lastModifiedBy>JOSEP</cp:lastModifiedBy>
  <dcterms:created xsi:type="dcterms:W3CDTF">2025-08-20T16:22:05Z</dcterms:created>
  <dcterms:modified xsi:type="dcterms:W3CDTF">2025-08-20T16:24:12Z</dcterms:modified>
</cp:coreProperties>
</file>