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CONTR-2024-819/FASE INICIAL/FASE INICIAL/"/>
    </mc:Choice>
  </mc:AlternateContent>
  <xr:revisionPtr revIDLastSave="6" documentId="8_{577EC5ED-3F27-4569-985E-A9C46BD7AB20}" xr6:coauthVersionLast="47" xr6:coauthVersionMax="47" xr10:uidLastSave="{2016FDA2-7BD7-4916-AE87-004239A84D57}"/>
  <bookViews>
    <workbookView xWindow="40920" yWindow="-120" windowWidth="29040" windowHeight="1584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17" i="1"/>
  <c r="I32" i="1" l="1"/>
  <c r="I34" i="1"/>
  <c r="I33" i="1"/>
  <c r="I35" i="1" s="1"/>
  <c r="I36" i="1" l="1"/>
  <c r="I37" i="1" s="1"/>
</calcChain>
</file>

<file path=xl/sharedStrings.xml><?xml version="1.0" encoding="utf-8"?>
<sst xmlns="http://schemas.openxmlformats.org/spreadsheetml/2006/main" count="47" uniqueCount="37">
  <si>
    <t>EMPRESA LICITADORA:</t>
  </si>
  <si>
    <t>21% IVA</t>
  </si>
  <si>
    <t>Total (amb IVA)</t>
  </si>
  <si>
    <t>Oferta en concepte del preu corresponent al pressupost de licitació</t>
  </si>
  <si>
    <t>Ordre</t>
  </si>
  <si>
    <t>Unitats</t>
  </si>
  <si>
    <t>Descripció</t>
  </si>
  <si>
    <t>Amidament</t>
  </si>
  <si>
    <t>ut</t>
  </si>
  <si>
    <t>Subministrament de travessa monobloc de formigó per ample mètric amb fixació Schwihag W14 o equivalent, clip elàstic amb protecció anticorrosiva Nirotec o equivalent, tirafons galvanitzat, tipus MM-02</t>
  </si>
  <si>
    <t>Tn</t>
  </si>
  <si>
    <t xml:space="preserve">Subministrament de balast </t>
  </si>
  <si>
    <t>Subministrament de tirafons de mètrica 5</t>
  </si>
  <si>
    <t>Subministrament de cargol per brida de carril 45</t>
  </si>
  <si>
    <t>Subministrament de brida per carril de 45</t>
  </si>
  <si>
    <t>Substitució de travessa monobloc. Inclosa la retirada del material sobrant, el transport fins a abocador i el cànon d’abocador. Inclòs batonat amb grup de batonat de Vaiacar o mitjans manuals sota aprovació d’FGC.</t>
  </si>
  <si>
    <t>ml</t>
  </si>
  <si>
    <t>Depurat de via, fins a 20 cm de balast sota travessa i al llarg de tota la secció de la banqueta. Inclòs retirada de material a l’abocador i cànon d’abocador. Transport i estesa de balast a càrrec del contractista.</t>
  </si>
  <si>
    <t>Formació de cuneta en terres trapezoidal de base fins a 50 cm d’ample, fins a 50 cm d’alçada i talussos 1V:1H, totalment acabada</t>
  </si>
  <si>
    <t>m3</t>
  </si>
  <si>
    <t>Excavació de terres amb mitjans mecànics o manuals, inclòs transport a abocador i cànon</t>
  </si>
  <si>
    <t>Retirada de blocs de pedra esllavissats amb mitjans mecànics, inclòs transport a abocador i cànon</t>
  </si>
  <si>
    <t>Substitució de brides i cargols</t>
  </si>
  <si>
    <t>Reclavat de via (travessa de fusta)</t>
  </si>
  <si>
    <t>m2</t>
  </si>
  <si>
    <t>Esbrossada i neteja del terreny amb mitjans mecànics. Inclosa retirada dels materials, càrrega a camió, transport i cànon d’abocador autoritzat</t>
  </si>
  <si>
    <t>Tala d'arbre de fins a 6 metres d'alçada, amb cistella mecànica o tractor forestal, inclosa retirada de restes vegetals</t>
  </si>
  <si>
    <t>Tala d'arbre de fins a 10 metres d'alçada, amb cistella mecànica o tractor forestal, inclosa retirada de restes vegetals</t>
  </si>
  <si>
    <t>Preu unitari màxim PEM</t>
  </si>
  <si>
    <t>Preu unitari Ofertat PEM</t>
  </si>
  <si>
    <t>Import PEM màxim</t>
  </si>
  <si>
    <t>Import PEM màxim ofertat</t>
  </si>
  <si>
    <t>Total Rehabilitació de via pel pas de l’ECORAIL al ramal Sallent PEM</t>
  </si>
  <si>
    <t>Despeses Generals (13%)</t>
  </si>
  <si>
    <t>Benefici Industrial (6%)</t>
  </si>
  <si>
    <t>Total Rehabilitació de via pel pas de l’ECORAIL al ramal Sallent PEC (abans d’IVA)</t>
  </si>
  <si>
    <t>Rehabilitació de via pel pas de l’ECORAIL al ramal Sallent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</si>
</sst>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8" fontId="5" fillId="0" borderId="1" xfId="0" applyNumberFormat="1" applyFont="1" applyBorder="1" applyAlignment="1" applyProtection="1">
      <alignment horizontal="right" vertical="center"/>
      <protection locked="0"/>
    </xf>
    <xf numFmtId="0" fontId="3" fillId="3" borderId="2" xfId="0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horizontal="right" vertical="center" wrapText="1"/>
    </xf>
    <xf numFmtId="8" fontId="3" fillId="3" borderId="1" xfId="0" applyNumberFormat="1" applyFont="1" applyFill="1" applyBorder="1" applyAlignment="1" applyProtection="1">
      <alignment vertical="center"/>
    </xf>
    <xf numFmtId="8" fontId="0" fillId="0" borderId="3" xfId="0" applyNumberFormat="1" applyBorder="1" applyProtection="1"/>
    <xf numFmtId="0" fontId="0" fillId="0" borderId="0" xfId="0" applyProtection="1"/>
    <xf numFmtId="0" fontId="4" fillId="3" borderId="2" xfId="0" applyFont="1" applyFill="1" applyBorder="1" applyAlignment="1" applyProtection="1">
      <alignment horizontal="right" vertical="center" wrapText="1"/>
    </xf>
    <xf numFmtId="0" fontId="4" fillId="3" borderId="1" xfId="0" applyFont="1" applyFill="1" applyBorder="1" applyAlignment="1" applyProtection="1">
      <alignment horizontal="right" vertical="center" wrapText="1"/>
    </xf>
    <xf numFmtId="0" fontId="8" fillId="3" borderId="2" xfId="0" applyFont="1" applyFill="1" applyBorder="1" applyAlignment="1" applyProtection="1">
      <alignment horizontal="right" vertical="center" wrapText="1"/>
    </xf>
    <xf numFmtId="0" fontId="8" fillId="3" borderId="1" xfId="0" applyFont="1" applyFill="1" applyBorder="1" applyAlignment="1" applyProtection="1">
      <alignment horizontal="right" vertical="center" wrapText="1"/>
    </xf>
    <xf numFmtId="164" fontId="0" fillId="0" borderId="3" xfId="1" applyNumberFormat="1" applyFont="1" applyBorder="1" applyProtection="1"/>
    <xf numFmtId="0" fontId="7" fillId="3" borderId="4" xfId="0" applyFont="1" applyFill="1" applyBorder="1" applyAlignment="1" applyProtection="1">
      <alignment horizontal="right" vertical="center" wrapText="1"/>
    </xf>
    <xf numFmtId="0" fontId="7" fillId="3" borderId="5" xfId="0" applyFont="1" applyFill="1" applyBorder="1" applyAlignment="1" applyProtection="1">
      <alignment horizontal="right" vertical="center" wrapText="1"/>
    </xf>
    <xf numFmtId="8" fontId="0" fillId="0" borderId="6" xfId="0" applyNumberFormat="1" applyBorder="1" applyProtection="1"/>
    <xf numFmtId="0" fontId="3" fillId="0" borderId="0" xfId="0" applyFont="1" applyAlignment="1" applyProtection="1">
      <alignment horizontal="right" vertical="center" wrapText="1"/>
    </xf>
    <xf numFmtId="8" fontId="5" fillId="0" borderId="1" xfId="0" applyNumberFormat="1" applyFont="1" applyBorder="1" applyAlignment="1" applyProtection="1">
      <alignment horizontal="right" vertical="center"/>
    </xf>
    <xf numFmtId="8" fontId="5" fillId="0" borderId="3" xfId="0" applyNumberFormat="1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7" fillId="4" borderId="12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100" b="1"/>
            <a:t>CONTR/2024/819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la segona fase de rehabilitació de via pel pas de l’Ecorail al ramal de Sallent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I38"/>
  <sheetViews>
    <sheetView tabSelected="1" zoomScale="110" zoomScaleNormal="110" workbookViewId="0">
      <selection activeCell="G17" sqref="G17"/>
    </sheetView>
  </sheetViews>
  <sheetFormatPr baseColWidth="10" defaultColWidth="8.86328125" defaultRowHeight="14.25" x14ac:dyDescent="0.45"/>
  <cols>
    <col min="1" max="3" width="8.86328125" style="9"/>
    <col min="4" max="4" width="45.59765625" style="9" customWidth="1"/>
    <col min="5" max="5" width="13.86328125" style="9" customWidth="1"/>
    <col min="6" max="6" width="13" style="9" customWidth="1"/>
    <col min="7" max="7" width="16.73046875" style="9" customWidth="1"/>
    <col min="8" max="8" width="15.86328125" style="9" customWidth="1"/>
    <col min="9" max="9" width="13.86328125" style="9" customWidth="1"/>
    <col min="10" max="16384" width="8.86328125" style="9"/>
  </cols>
  <sheetData>
    <row r="9" spans="1:9" ht="24" customHeight="1" x14ac:dyDescent="0.45">
      <c r="B9" s="32" t="s">
        <v>0</v>
      </c>
      <c r="C9" s="32"/>
      <c r="D9" s="32"/>
      <c r="E9" s="1"/>
      <c r="F9" s="2"/>
      <c r="G9" s="3"/>
    </row>
    <row r="12" spans="1:9" ht="23.45" customHeight="1" x14ac:dyDescent="0.45">
      <c r="A12" s="24" t="s">
        <v>3</v>
      </c>
      <c r="B12" s="24"/>
      <c r="C12" s="24"/>
      <c r="D12" s="24"/>
      <c r="E12" s="24"/>
      <c r="F12" s="24"/>
      <c r="G12" s="24"/>
    </row>
    <row r="14" spans="1:9" ht="14.65" thickBot="1" x14ac:dyDescent="0.5"/>
    <row r="15" spans="1:9" x14ac:dyDescent="0.45">
      <c r="B15" s="25" t="s">
        <v>36</v>
      </c>
      <c r="C15" s="26"/>
      <c r="D15" s="26"/>
      <c r="E15" s="26"/>
      <c r="F15" s="26"/>
      <c r="G15" s="26"/>
      <c r="H15" s="26"/>
      <c r="I15" s="27"/>
    </row>
    <row r="16" spans="1:9" ht="26.25" x14ac:dyDescent="0.45">
      <c r="B16" s="28" t="s">
        <v>4</v>
      </c>
      <c r="C16" s="29" t="s">
        <v>5</v>
      </c>
      <c r="D16" s="30" t="s">
        <v>6</v>
      </c>
      <c r="E16" s="30" t="s">
        <v>7</v>
      </c>
      <c r="F16" s="30" t="s">
        <v>28</v>
      </c>
      <c r="G16" s="30" t="s">
        <v>29</v>
      </c>
      <c r="H16" s="30" t="s">
        <v>30</v>
      </c>
      <c r="I16" s="31" t="s">
        <v>31</v>
      </c>
    </row>
    <row r="17" spans="2:9" ht="51" x14ac:dyDescent="0.45">
      <c r="B17" s="21">
        <v>1</v>
      </c>
      <c r="C17" s="22" t="s">
        <v>8</v>
      </c>
      <c r="D17" s="23" t="s">
        <v>9</v>
      </c>
      <c r="E17" s="22">
        <v>120</v>
      </c>
      <c r="F17" s="19">
        <v>81.3</v>
      </c>
      <c r="G17" s="4"/>
      <c r="H17" s="19">
        <v>9756</v>
      </c>
      <c r="I17" s="20">
        <f>ROUND(G17*E17,2)</f>
        <v>0</v>
      </c>
    </row>
    <row r="18" spans="2:9" x14ac:dyDescent="0.45">
      <c r="B18" s="21">
        <v>2</v>
      </c>
      <c r="C18" s="22" t="s">
        <v>10</v>
      </c>
      <c r="D18" s="23" t="s">
        <v>11</v>
      </c>
      <c r="E18" s="22">
        <v>300</v>
      </c>
      <c r="F18" s="19">
        <v>15.65</v>
      </c>
      <c r="G18" s="4"/>
      <c r="H18" s="19">
        <v>4695</v>
      </c>
      <c r="I18" s="20">
        <f t="shared" ref="I18:I31" si="0">ROUND(G18*E18,2)</f>
        <v>0</v>
      </c>
    </row>
    <row r="19" spans="2:9" x14ac:dyDescent="0.45">
      <c r="B19" s="21">
        <v>3</v>
      </c>
      <c r="C19" s="22" t="s">
        <v>8</v>
      </c>
      <c r="D19" s="23" t="s">
        <v>12</v>
      </c>
      <c r="E19" s="22">
        <v>300</v>
      </c>
      <c r="F19" s="19">
        <v>0.94</v>
      </c>
      <c r="G19" s="4"/>
      <c r="H19" s="19">
        <v>282</v>
      </c>
      <c r="I19" s="20">
        <f t="shared" si="0"/>
        <v>0</v>
      </c>
    </row>
    <row r="20" spans="2:9" x14ac:dyDescent="0.45">
      <c r="B20" s="21">
        <v>4</v>
      </c>
      <c r="C20" s="22" t="s">
        <v>8</v>
      </c>
      <c r="D20" s="23" t="s">
        <v>13</v>
      </c>
      <c r="E20" s="22">
        <v>8</v>
      </c>
      <c r="F20" s="19">
        <v>4.78</v>
      </c>
      <c r="G20" s="4"/>
      <c r="H20" s="19">
        <v>38.24</v>
      </c>
      <c r="I20" s="20">
        <f t="shared" si="0"/>
        <v>0</v>
      </c>
    </row>
    <row r="21" spans="2:9" x14ac:dyDescent="0.45">
      <c r="B21" s="21">
        <v>5</v>
      </c>
      <c r="C21" s="22" t="s">
        <v>8</v>
      </c>
      <c r="D21" s="23" t="s">
        <v>14</v>
      </c>
      <c r="E21" s="22">
        <v>4</v>
      </c>
      <c r="F21" s="19">
        <v>12.6</v>
      </c>
      <c r="G21" s="4"/>
      <c r="H21" s="19">
        <v>50.4</v>
      </c>
      <c r="I21" s="20">
        <f t="shared" si="0"/>
        <v>0</v>
      </c>
    </row>
    <row r="22" spans="2:9" ht="51" x14ac:dyDescent="0.45">
      <c r="B22" s="21">
        <v>6</v>
      </c>
      <c r="C22" s="22" t="s">
        <v>8</v>
      </c>
      <c r="D22" s="23" t="s">
        <v>15</v>
      </c>
      <c r="E22" s="22">
        <v>120</v>
      </c>
      <c r="F22" s="19">
        <v>134.44999999999999</v>
      </c>
      <c r="G22" s="4"/>
      <c r="H22" s="19">
        <v>16134</v>
      </c>
      <c r="I22" s="20">
        <f t="shared" si="0"/>
        <v>0</v>
      </c>
    </row>
    <row r="23" spans="2:9" ht="51" x14ac:dyDescent="0.45">
      <c r="B23" s="21">
        <v>7</v>
      </c>
      <c r="C23" s="22" t="s">
        <v>16</v>
      </c>
      <c r="D23" s="23" t="s">
        <v>17</v>
      </c>
      <c r="E23" s="22">
        <v>80</v>
      </c>
      <c r="F23" s="19">
        <v>172.26</v>
      </c>
      <c r="G23" s="4"/>
      <c r="H23" s="19">
        <v>13780.8</v>
      </c>
      <c r="I23" s="20">
        <f t="shared" si="0"/>
        <v>0</v>
      </c>
    </row>
    <row r="24" spans="2:9" ht="38.25" x14ac:dyDescent="0.45">
      <c r="B24" s="21">
        <v>8</v>
      </c>
      <c r="C24" s="22" t="s">
        <v>16</v>
      </c>
      <c r="D24" s="23" t="s">
        <v>18</v>
      </c>
      <c r="E24" s="22">
        <v>120</v>
      </c>
      <c r="F24" s="19">
        <v>64.61</v>
      </c>
      <c r="G24" s="4"/>
      <c r="H24" s="19">
        <v>7753.2</v>
      </c>
      <c r="I24" s="20">
        <f t="shared" si="0"/>
        <v>0</v>
      </c>
    </row>
    <row r="25" spans="2:9" ht="25.5" x14ac:dyDescent="0.45">
      <c r="B25" s="21">
        <v>9</v>
      </c>
      <c r="C25" s="22" t="s">
        <v>19</v>
      </c>
      <c r="D25" s="23" t="s">
        <v>20</v>
      </c>
      <c r="E25" s="22">
        <v>1000</v>
      </c>
      <c r="F25" s="19">
        <v>5.5</v>
      </c>
      <c r="G25" s="4"/>
      <c r="H25" s="19">
        <v>5500</v>
      </c>
      <c r="I25" s="20">
        <f t="shared" si="0"/>
        <v>0</v>
      </c>
    </row>
    <row r="26" spans="2:9" ht="25.5" x14ac:dyDescent="0.45">
      <c r="B26" s="21">
        <v>10</v>
      </c>
      <c r="C26" s="22" t="s">
        <v>19</v>
      </c>
      <c r="D26" s="23" t="s">
        <v>21</v>
      </c>
      <c r="E26" s="22">
        <v>50</v>
      </c>
      <c r="F26" s="19">
        <v>7.5</v>
      </c>
      <c r="G26" s="4"/>
      <c r="H26" s="19">
        <v>375</v>
      </c>
      <c r="I26" s="20">
        <f t="shared" si="0"/>
        <v>0</v>
      </c>
    </row>
    <row r="27" spans="2:9" x14ac:dyDescent="0.45">
      <c r="B27" s="21">
        <v>11</v>
      </c>
      <c r="C27" s="22" t="s">
        <v>8</v>
      </c>
      <c r="D27" s="23" t="s">
        <v>22</v>
      </c>
      <c r="E27" s="22">
        <v>6</v>
      </c>
      <c r="F27" s="19">
        <v>37.81</v>
      </c>
      <c r="G27" s="4"/>
      <c r="H27" s="19">
        <v>226.86</v>
      </c>
      <c r="I27" s="20">
        <f t="shared" si="0"/>
        <v>0</v>
      </c>
    </row>
    <row r="28" spans="2:9" x14ac:dyDescent="0.45">
      <c r="B28" s="21">
        <v>12</v>
      </c>
      <c r="C28" s="22" t="s">
        <v>8</v>
      </c>
      <c r="D28" s="23" t="s">
        <v>23</v>
      </c>
      <c r="E28" s="22">
        <v>180</v>
      </c>
      <c r="F28" s="19">
        <v>25.21</v>
      </c>
      <c r="G28" s="4"/>
      <c r="H28" s="19">
        <v>4537.8</v>
      </c>
      <c r="I28" s="20">
        <f t="shared" si="0"/>
        <v>0</v>
      </c>
    </row>
    <row r="29" spans="2:9" ht="38.25" x14ac:dyDescent="0.45">
      <c r="B29" s="21">
        <v>13</v>
      </c>
      <c r="C29" s="22" t="s">
        <v>24</v>
      </c>
      <c r="D29" s="23" t="s">
        <v>25</v>
      </c>
      <c r="E29" s="22">
        <v>350</v>
      </c>
      <c r="F29" s="19">
        <v>2.78</v>
      </c>
      <c r="G29" s="4"/>
      <c r="H29" s="19">
        <v>973</v>
      </c>
      <c r="I29" s="20">
        <f t="shared" si="0"/>
        <v>0</v>
      </c>
    </row>
    <row r="30" spans="2:9" ht="38.25" x14ac:dyDescent="0.45">
      <c r="B30" s="21">
        <v>14</v>
      </c>
      <c r="C30" s="22" t="s">
        <v>8</v>
      </c>
      <c r="D30" s="23" t="s">
        <v>26</v>
      </c>
      <c r="E30" s="22">
        <v>3</v>
      </c>
      <c r="F30" s="19">
        <v>175</v>
      </c>
      <c r="G30" s="4"/>
      <c r="H30" s="19">
        <v>525</v>
      </c>
      <c r="I30" s="20">
        <f t="shared" si="0"/>
        <v>0</v>
      </c>
    </row>
    <row r="31" spans="2:9" ht="38.25" x14ac:dyDescent="0.45">
      <c r="B31" s="21">
        <v>15</v>
      </c>
      <c r="C31" s="22" t="s">
        <v>8</v>
      </c>
      <c r="D31" s="23" t="s">
        <v>27</v>
      </c>
      <c r="E31" s="22">
        <v>2</v>
      </c>
      <c r="F31" s="19">
        <v>245</v>
      </c>
      <c r="G31" s="4"/>
      <c r="H31" s="19">
        <v>490</v>
      </c>
      <c r="I31" s="20">
        <f t="shared" si="0"/>
        <v>0</v>
      </c>
    </row>
    <row r="32" spans="2:9" ht="15.75" customHeight="1" x14ac:dyDescent="0.45">
      <c r="B32" s="5" t="s">
        <v>32</v>
      </c>
      <c r="C32" s="6"/>
      <c r="D32" s="6"/>
      <c r="E32" s="6"/>
      <c r="F32" s="6"/>
      <c r="G32" s="6"/>
      <c r="H32" s="7">
        <v>65117.3</v>
      </c>
      <c r="I32" s="8">
        <f>SUM(I17:I31)</f>
        <v>0</v>
      </c>
    </row>
    <row r="33" spans="2:9" ht="15.75" customHeight="1" x14ac:dyDescent="0.45">
      <c r="B33" s="10" t="s">
        <v>33</v>
      </c>
      <c r="C33" s="11"/>
      <c r="D33" s="11"/>
      <c r="E33" s="11"/>
      <c r="F33" s="11"/>
      <c r="G33" s="11"/>
      <c r="H33" s="11"/>
      <c r="I33" s="8">
        <f>ROUND(I32*0.13,2)</f>
        <v>0</v>
      </c>
    </row>
    <row r="34" spans="2:9" ht="15.75" customHeight="1" x14ac:dyDescent="0.45">
      <c r="B34" s="10" t="s">
        <v>34</v>
      </c>
      <c r="C34" s="11"/>
      <c r="D34" s="11"/>
      <c r="E34" s="11"/>
      <c r="F34" s="11"/>
      <c r="G34" s="11"/>
      <c r="H34" s="11"/>
      <c r="I34" s="8">
        <f>ROUND(I32*0.06,2)</f>
        <v>0</v>
      </c>
    </row>
    <row r="35" spans="2:9" ht="15.75" customHeight="1" x14ac:dyDescent="0.45">
      <c r="B35" s="5" t="s">
        <v>35</v>
      </c>
      <c r="C35" s="6"/>
      <c r="D35" s="6"/>
      <c r="E35" s="6"/>
      <c r="F35" s="6"/>
      <c r="G35" s="6"/>
      <c r="H35" s="6"/>
      <c r="I35" s="8">
        <f>ROUND(I32+I33+I34,2)</f>
        <v>0</v>
      </c>
    </row>
    <row r="36" spans="2:9" x14ac:dyDescent="0.45">
      <c r="B36" s="12" t="s">
        <v>1</v>
      </c>
      <c r="C36" s="13"/>
      <c r="D36" s="13"/>
      <c r="E36" s="13"/>
      <c r="F36" s="13"/>
      <c r="G36" s="13"/>
      <c r="H36" s="13"/>
      <c r="I36" s="14">
        <f>ROUND(I35*0.21,2)</f>
        <v>0</v>
      </c>
    </row>
    <row r="37" spans="2:9" ht="14.65" thickBot="1" x14ac:dyDescent="0.5">
      <c r="B37" s="15" t="s">
        <v>2</v>
      </c>
      <c r="C37" s="16"/>
      <c r="D37" s="16"/>
      <c r="E37" s="16"/>
      <c r="F37" s="16"/>
      <c r="G37" s="16"/>
      <c r="H37" s="16"/>
      <c r="I37" s="17">
        <f>ROUND(I35+I36,2)</f>
        <v>0</v>
      </c>
    </row>
    <row r="38" spans="2:9" ht="39" customHeight="1" x14ac:dyDescent="0.45">
      <c r="B38" s="18"/>
      <c r="C38" s="18"/>
      <c r="D38" s="18"/>
      <c r="E38" s="18"/>
      <c r="F38" s="18"/>
      <c r="G38" s="18"/>
      <c r="H38" s="18"/>
    </row>
  </sheetData>
  <sheetProtection algorithmName="SHA-512" hashValue="WlZOHjDz260VEYmaReijKyo8S4dxiQoEt+Qwvk61F4uKmgjbdBBFUjGh/Zl86yAvU8knMW5Y3UcmSxgVDjIOaQ==" saltValue="JiHsxd+ivJaBI25z53sMAw==" spinCount="100000" sheet="1" selectLockedCells="1"/>
  <mergeCells count="11">
    <mergeCell ref="B37:H37"/>
    <mergeCell ref="B38:H38"/>
    <mergeCell ref="B35:H35"/>
    <mergeCell ref="B32:G32"/>
    <mergeCell ref="B33:H33"/>
    <mergeCell ref="B34:H34"/>
    <mergeCell ref="B9:D9"/>
    <mergeCell ref="E9:G9"/>
    <mergeCell ref="A12:G12"/>
    <mergeCell ref="B15:I15"/>
    <mergeCell ref="B36:H36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5B2CEE34-46BC-4156-AAFA-5BE77C3504CA}"/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http://purl.org/dc/terms/"/>
    <ds:schemaRef ds:uri="http://schemas.microsoft.com/office/infopath/2007/PartnerControls"/>
    <ds:schemaRef ds:uri="http://purl.org/dc/elements/1.1/"/>
    <ds:schemaRef ds:uri="c4d65d83-e6de-4071-ac96-3b9ea9015942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d05b5c50-6878-419c-aaee-f57d1b61cb0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Roman Caudet Enrique</cp:lastModifiedBy>
  <dcterms:created xsi:type="dcterms:W3CDTF">2025-03-31T06:26:07Z</dcterms:created>
  <dcterms:modified xsi:type="dcterms:W3CDTF">2025-06-06T15:05:50Z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