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F:\SEC_CONTRACT\Expedients en adjudicació\2025\2025-77 - Subministrament d'equipament informàtic 2025-2026\2. PLECS\1. ADMINISTRATIUS\"/>
    </mc:Choice>
  </mc:AlternateContent>
  <xr:revisionPtr revIDLastSave="0" documentId="13_ncr:1_{70A5156E-25F3-4BB9-830A-9569DD8FE964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oferta economica" sheetId="6" r:id="rId1"/>
  </sheets>
  <definedNames>
    <definedName name="_xlnm.Print_Area" localSheetId="0">'oferta economica'!$A$4:$O$37</definedName>
    <definedName name="OLE_LINK1" localSheetId="0">'oferta economica'!$A$5</definedName>
    <definedName name="_xlnm.Print_Titles" localSheetId="0">'oferta economica'!$4:$8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6" l="1"/>
  <c r="M35" i="6"/>
  <c r="M33" i="6"/>
  <c r="M28" i="6"/>
  <c r="M29" i="6"/>
  <c r="M30" i="6"/>
  <c r="M31" i="6"/>
  <c r="M27" i="6"/>
  <c r="M23" i="6"/>
  <c r="M24" i="6"/>
  <c r="M25" i="6"/>
  <c r="M22" i="6"/>
  <c r="M15" i="6"/>
  <c r="M16" i="6"/>
  <c r="M17" i="6"/>
  <c r="M18" i="6"/>
  <c r="M19" i="6"/>
  <c r="M20" i="6"/>
  <c r="M14" i="6"/>
  <c r="N30" i="6"/>
  <c r="O30" i="6" s="1"/>
  <c r="E30" i="6"/>
  <c r="F30" i="6" s="1"/>
  <c r="N23" i="6"/>
  <c r="O23" i="6" s="1"/>
  <c r="E23" i="6"/>
  <c r="F23" i="6" s="1"/>
  <c r="N16" i="6"/>
  <c r="O16" i="6" s="1"/>
  <c r="E16" i="6"/>
  <c r="F16" i="6" s="1"/>
  <c r="N33" i="6"/>
  <c r="N34" i="6"/>
  <c r="O34" i="6" s="1"/>
  <c r="N35" i="6"/>
  <c r="O35" i="6" s="1"/>
  <c r="N29" i="6"/>
  <c r="O29" i="6" s="1"/>
  <c r="N31" i="6"/>
  <c r="O31" i="6" s="1"/>
  <c r="N25" i="6"/>
  <c r="O25" i="6" s="1"/>
  <c r="N17" i="6"/>
  <c r="O17" i="6" s="1"/>
  <c r="N18" i="6"/>
  <c r="O18" i="6" s="1"/>
  <c r="N19" i="6"/>
  <c r="O19" i="6" s="1"/>
  <c r="N20" i="6"/>
  <c r="O20" i="6" s="1"/>
  <c r="E33" i="6"/>
  <c r="E34" i="6"/>
  <c r="F34" i="6" s="1"/>
  <c r="E35" i="6"/>
  <c r="F35" i="6" s="1"/>
  <c r="E29" i="6"/>
  <c r="F29" i="6" s="1"/>
  <c r="E31" i="6"/>
  <c r="F31" i="6" s="1"/>
  <c r="E25" i="6"/>
  <c r="F25" i="6" s="1"/>
  <c r="E19" i="6"/>
  <c r="F19" i="6" s="1"/>
  <c r="E18" i="6"/>
  <c r="F18" i="6" s="1"/>
  <c r="E20" i="6"/>
  <c r="F20" i="6" s="1"/>
  <c r="E17" i="6"/>
  <c r="E14" i="6"/>
  <c r="F14" i="6" s="1"/>
  <c r="E32" i="6" l="1"/>
  <c r="N32" i="6"/>
  <c r="O33" i="6"/>
  <c r="O32" i="6" s="1"/>
  <c r="F33" i="6"/>
  <c r="F32" i="6" s="1"/>
  <c r="N14" i="6"/>
  <c r="O14" i="6" l="1"/>
  <c r="N28" i="6"/>
  <c r="O28" i="6" s="1"/>
  <c r="N27" i="6"/>
  <c r="N24" i="6"/>
  <c r="O24" i="6" s="1"/>
  <c r="N22" i="6"/>
  <c r="N21" i="6" s="1"/>
  <c r="N15" i="6"/>
  <c r="O15" i="6" s="1"/>
  <c r="E28" i="6"/>
  <c r="E27" i="6"/>
  <c r="E24" i="6"/>
  <c r="E22" i="6"/>
  <c r="E15" i="6"/>
  <c r="E13" i="6" l="1"/>
  <c r="N26" i="6"/>
  <c r="N13" i="6"/>
  <c r="E26" i="6"/>
  <c r="E21" i="6"/>
  <c r="O22" i="6"/>
  <c r="O21" i="6" s="1"/>
  <c r="O13" i="6"/>
  <c r="O27" i="6"/>
  <c r="O26" i="6" s="1"/>
  <c r="F15" i="6"/>
  <c r="F17" i="6"/>
  <c r="F28" i="6"/>
  <c r="F27" i="6"/>
  <c r="F24" i="6"/>
  <c r="F22" i="6"/>
  <c r="F21" i="6" s="1"/>
  <c r="E38" i="6" l="1"/>
  <c r="F38" i="6" s="1"/>
  <c r="F26" i="6"/>
  <c r="N38" i="6"/>
  <c r="O38" i="6" s="1"/>
  <c r="F13" i="6"/>
</calcChain>
</file>

<file path=xl/sharedStrings.xml><?xml version="1.0" encoding="utf-8"?>
<sst xmlns="http://schemas.openxmlformats.org/spreadsheetml/2006/main" count="70" uniqueCount="46">
  <si>
    <t>SUBMINISTRAMENT D’EQUIPS INFORMÀTICS PER A L’HOSPITAL CLÍNIC DE BARCELONA</t>
  </si>
  <si>
    <t>EXPEDIENT: 2025-77</t>
  </si>
  <si>
    <t>NOM I COGNOMS</t>
  </si>
  <si>
    <t>EMPRESA:</t>
  </si>
  <si>
    <t>CÀRREC</t>
  </si>
  <si>
    <t>SIGNATURA I SEGELL</t>
  </si>
  <si>
    <t>LOT</t>
  </si>
  <si>
    <t>Import unitari màxim de licitacio per lot, sense IVA</t>
  </si>
  <si>
    <t>Import unitari màxim de licitacio per lot, amb IVA</t>
  </si>
  <si>
    <t>UNITATS</t>
  </si>
  <si>
    <t>TOTAL SENSE IVA</t>
  </si>
  <si>
    <t>TOTAL AMB IVA</t>
  </si>
  <si>
    <t>Fabricant</t>
  </si>
  <si>
    <t>Codi Producte</t>
  </si>
  <si>
    <t>Model</t>
  </si>
  <si>
    <t>Preu unitari ofertat sense IVA</t>
  </si>
  <si>
    <t>Preu unitari ofertat amb IVA</t>
  </si>
  <si>
    <t>Import total ofertat per tipus d'equip (sense  IVA)</t>
  </si>
  <si>
    <t>Import total ofertat per tipus d'equip(amb  IVA)</t>
  </si>
  <si>
    <t>Máximo de licitación ( sin incluir IVA)</t>
  </si>
  <si>
    <t>Lot 1.Equips de sobretaula</t>
  </si>
  <si>
    <t>Equips Sobretaula Mini i5</t>
  </si>
  <si>
    <t>Equips Sobretaula Mini i7</t>
  </si>
  <si>
    <t>Equip sobretaula torre</t>
  </si>
  <si>
    <t>Equips AiO</t>
  </si>
  <si>
    <t>Monitor 24” 16:9 Full HD</t>
  </si>
  <si>
    <t>Monitor 27” 16:9 Full HD</t>
  </si>
  <si>
    <t>Monitor 32” 16:9 4k</t>
  </si>
  <si>
    <t>Lot 2.Equips personals portàtils i mobils</t>
  </si>
  <si>
    <t>Portàtil i5</t>
  </si>
  <si>
    <t>Portàtil i5 16"</t>
  </si>
  <si>
    <t>Portàtil i7</t>
  </si>
  <si>
    <t>Tablet Android</t>
  </si>
  <si>
    <t>Lot 3.Equips de sobretaula</t>
  </si>
  <si>
    <t>Impressora làser monocrom</t>
  </si>
  <si>
    <t>Impressora làser monocrom gran volum</t>
  </si>
  <si>
    <t>Impressora làser color petit volum</t>
  </si>
  <si>
    <t>Impressora làser color petit volum básica</t>
  </si>
  <si>
    <t>Escàner departamental</t>
  </si>
  <si>
    <t>Lot 4.Equips de grau mèdic</t>
  </si>
  <si>
    <t>POC</t>
  </si>
  <si>
    <t>Teclat desinfectable</t>
  </si>
  <si>
    <t>Ratolí desinfectable</t>
  </si>
  <si>
    <t>Nota: L'import unitari ofertat no podrà superar l'import unitari màxim de licitació. L'import unitari és equivalent al preu de subministrament incloent la garantía de l'equipament en cada cas</t>
  </si>
  <si>
    <t xml:space="preserve">Omplir únicament les cel·les de color verd </t>
  </si>
  <si>
    <t>ANNEX 3.1.  DE CUMPLIMENTACIÓ OBLIGATORIA DEL PCAP: OFERTA ECONÒMICA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</si>
</sst>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_€"/>
    <numFmt numFmtId="165" formatCode="#,##0.00\ &quot;€&quot;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0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color rgb="FF000000"/>
      <name val="Arial"/>
      <family val="2"/>
    </font>
    <font>
      <b/>
      <sz val="12"/>
      <name val="Arial"/>
      <family val="2"/>
    </font>
    <font>
      <b/>
      <sz val="14"/>
      <color theme="1"/>
      <name val="Arial"/>
      <family val="2"/>
    </font>
    <font>
      <b/>
      <sz val="11"/>
      <color rgb="FF000000"/>
      <name val="Aptos Narrow"/>
      <family val="2"/>
    </font>
    <font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87">
    <xf numFmtId="0" fontId="0" fillId="0" borderId="0" xfId="0"/>
    <xf numFmtId="0" fontId="0" fillId="2" borderId="0" xfId="0" applyFill="1"/>
    <xf numFmtId="0" fontId="0" fillId="2" borderId="0" xfId="0" applyFill="1" applyProtection="1">
      <protection locked="0"/>
    </xf>
    <xf numFmtId="0" fontId="2" fillId="2" borderId="3" xfId="0" applyFont="1" applyFill="1" applyBorder="1" applyAlignment="1">
      <alignment vertical="top" wrapText="1"/>
    </xf>
    <xf numFmtId="0" fontId="0" fillId="2" borderId="0" xfId="0" applyFill="1" applyAlignment="1">
      <alignment horizontal="center"/>
    </xf>
    <xf numFmtId="0" fontId="2" fillId="2" borderId="13" xfId="0" applyFont="1" applyFill="1" applyBorder="1" applyAlignment="1">
      <alignment vertical="top" wrapText="1"/>
    </xf>
    <xf numFmtId="0" fontId="0" fillId="2" borderId="0" xfId="0" applyFill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2" fontId="2" fillId="5" borderId="15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left"/>
      <protection locked="0"/>
    </xf>
    <xf numFmtId="16" fontId="7" fillId="2" borderId="0" xfId="0" applyNumberFormat="1" applyFont="1" applyFill="1" applyAlignment="1">
      <alignment horizontal="left" indent="2"/>
    </xf>
    <xf numFmtId="0" fontId="6" fillId="0" borderId="4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center"/>
      <protection locked="0"/>
    </xf>
    <xf numFmtId="0" fontId="1" fillId="6" borderId="1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2" borderId="0" xfId="0" applyFont="1" applyFill="1" applyAlignment="1">
      <alignment vertical="top" wrapText="1"/>
    </xf>
    <xf numFmtId="4" fontId="1" fillId="3" borderId="0" xfId="0" applyNumberFormat="1" applyFont="1" applyFill="1" applyAlignment="1" applyProtection="1">
      <alignment horizontal="center" vertical="top" wrapText="1"/>
      <protection locked="0"/>
    </xf>
    <xf numFmtId="0" fontId="0" fillId="2" borderId="0" xfId="0" applyFill="1" applyAlignment="1" applyProtection="1">
      <alignment horizontal="center"/>
      <protection locked="0"/>
    </xf>
    <xf numFmtId="4" fontId="2" fillId="4" borderId="14" xfId="0" applyNumberFormat="1" applyFont="1" applyFill="1" applyBorder="1" applyAlignment="1">
      <alignment horizontal="center" vertical="center" wrapText="1"/>
    </xf>
    <xf numFmtId="4" fontId="2" fillId="5" borderId="15" xfId="0" applyNumberFormat="1" applyFont="1" applyFill="1" applyBorder="1" applyAlignment="1">
      <alignment horizontal="center" vertical="center" wrapText="1"/>
    </xf>
    <xf numFmtId="4" fontId="0" fillId="2" borderId="0" xfId="0" applyNumberFormat="1" applyFill="1"/>
    <xf numFmtId="0" fontId="2" fillId="0" borderId="19" xfId="0" applyFont="1" applyBorder="1" applyAlignment="1">
      <alignment horizontal="center" vertical="center" wrapText="1"/>
    </xf>
    <xf numFmtId="4" fontId="9" fillId="0" borderId="9" xfId="0" applyNumberFormat="1" applyFont="1" applyBorder="1" applyAlignment="1">
      <alignment horizontal="center" vertical="center" wrapText="1"/>
    </xf>
    <xf numFmtId="164" fontId="6" fillId="0" borderId="19" xfId="0" applyNumberFormat="1" applyFont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4" fontId="2" fillId="2" borderId="19" xfId="0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165" fontId="10" fillId="2" borderId="0" xfId="0" applyNumberFormat="1" applyFont="1" applyFill="1"/>
    <xf numFmtId="1" fontId="6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 wrapText="1"/>
    </xf>
    <xf numFmtId="4" fontId="2" fillId="4" borderId="11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justify" vertical="center" wrapText="1"/>
    </xf>
    <xf numFmtId="164" fontId="7" fillId="0" borderId="7" xfId="0" applyNumberFormat="1" applyFont="1" applyBorder="1" applyAlignment="1">
      <alignment horizontal="center" vertical="center"/>
    </xf>
    <xf numFmtId="164" fontId="6" fillId="2" borderId="7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justify" vertical="center" wrapText="1"/>
    </xf>
    <xf numFmtId="0" fontId="2" fillId="2" borderId="0" xfId="0" applyFont="1" applyFill="1" applyAlignment="1">
      <alignment vertical="top" wrapText="1"/>
    </xf>
    <xf numFmtId="0" fontId="11" fillId="0" borderId="19" xfId="0" applyFont="1" applyBorder="1" applyAlignment="1">
      <alignment vertical="center" wrapText="1"/>
    </xf>
    <xf numFmtId="8" fontId="11" fillId="0" borderId="19" xfId="0" applyNumberFormat="1" applyFont="1" applyBorder="1" applyAlignment="1">
      <alignment vertical="center" wrapText="1"/>
    </xf>
    <xf numFmtId="0" fontId="11" fillId="0" borderId="19" xfId="0" applyFont="1" applyBorder="1"/>
    <xf numFmtId="4" fontId="9" fillId="0" borderId="1" xfId="0" applyNumberFormat="1" applyFont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8" fontId="11" fillId="6" borderId="19" xfId="0" applyNumberFormat="1" applyFont="1" applyFill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5" borderId="12" xfId="0" applyFont="1" applyFill="1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2" fillId="5" borderId="20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21" xfId="0" applyBorder="1" applyAlignment="1">
      <alignment vertical="center" wrapText="1"/>
    </xf>
    <xf numFmtId="2" fontId="12" fillId="2" borderId="0" xfId="0" applyNumberFormat="1" applyFont="1" applyFill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2 2" xfId="3" xr:uid="{00000000-0005-0000-0000-000002000000}"/>
    <cellStyle name="Normal 2 3" xfId="2" xr:uid="{00000000-0005-0000-0000-00000300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27215</xdr:rowOff>
    </xdr:from>
    <xdr:to>
      <xdr:col>0</xdr:col>
      <xdr:colOff>1383125</xdr:colOff>
      <xdr:row>2</xdr:row>
      <xdr:rowOff>113793</xdr:rowOff>
    </xdr:to>
    <xdr:pic>
      <xdr:nvPicPr>
        <xdr:cNvPr id="4" name="Imatge 3">
          <a:extLst>
            <a:ext uri="{FF2B5EF4-FFF2-40B4-BE49-F238E27FC236}">
              <a16:creationId xmlns:a16="http://schemas.microsoft.com/office/drawing/2014/main" id="{2A0B85F2-4B2D-2021-9989-D12445795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7215"/>
          <a:ext cx="1097375" cy="426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82"/>
  <sheetViews>
    <sheetView tabSelected="1" zoomScale="70" zoomScaleNormal="70" workbookViewId="0">
      <selection activeCell="G24" sqref="G24"/>
    </sheetView>
  </sheetViews>
  <sheetFormatPr defaultColWidth="10.85546875" defaultRowHeight="12.75" x14ac:dyDescent="0.2"/>
  <cols>
    <col min="1" max="1" width="44" customWidth="1"/>
    <col min="2" max="2" width="14.42578125" customWidth="1"/>
    <col min="3" max="4" width="15.7109375" customWidth="1"/>
    <col min="5" max="5" width="18.5703125" customWidth="1"/>
    <col min="6" max="6" width="20.5703125" customWidth="1"/>
    <col min="7" max="7" width="8.140625" customWidth="1"/>
    <col min="8" max="8" width="46" customWidth="1"/>
    <col min="9" max="9" width="14.42578125" customWidth="1"/>
    <col min="10" max="10" width="11.7109375" customWidth="1"/>
    <col min="11" max="11" width="34" customWidth="1"/>
    <col min="12" max="15" width="15.7109375" customWidth="1"/>
    <col min="16" max="16" width="3.28515625" customWidth="1"/>
    <col min="17" max="17" width="26.28515625" hidden="1" customWidth="1"/>
    <col min="19" max="19" width="12.28515625" bestFit="1" customWidth="1"/>
  </cols>
  <sheetData>
    <row r="1" spans="1:27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4.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7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3.5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25.5" customHeight="1" thickBot="1" x14ac:dyDescent="0.25">
      <c r="A4" s="67" t="s">
        <v>45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9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37.5" customHeight="1" thickBot="1" x14ac:dyDescent="0.25">
      <c r="A5" s="70" t="s">
        <v>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2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7.25" customHeight="1" thickBot="1" x14ac:dyDescent="0.3">
      <c r="A6" s="16" t="s">
        <v>1</v>
      </c>
      <c r="B6" s="23"/>
      <c r="C6" s="1"/>
      <c r="D6" s="1"/>
      <c r="E6" s="1"/>
      <c r="F6" s="1"/>
      <c r="G6" s="1"/>
      <c r="H6" s="15" t="s">
        <v>2</v>
      </c>
      <c r="I6" s="25"/>
      <c r="J6" s="25"/>
      <c r="K6" s="25"/>
      <c r="L6" s="75"/>
      <c r="M6" s="75"/>
      <c r="N6" s="75"/>
      <c r="O6" s="76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.75" thickBot="1" x14ac:dyDescent="0.3">
      <c r="A7" s="16" t="s">
        <v>3</v>
      </c>
      <c r="B7" s="79"/>
      <c r="C7" s="79"/>
      <c r="D7" s="28"/>
      <c r="E7" s="28"/>
      <c r="F7" s="28"/>
      <c r="G7" s="1"/>
      <c r="H7" s="14" t="s">
        <v>4</v>
      </c>
      <c r="I7" s="18"/>
      <c r="J7" s="18"/>
      <c r="K7" s="18"/>
      <c r="L7" s="77"/>
      <c r="M7" s="77"/>
      <c r="N7" s="77"/>
      <c r="O7" s="78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69" customHeight="1" x14ac:dyDescent="0.2">
      <c r="A8" s="73"/>
      <c r="B8" s="2"/>
      <c r="C8" s="1"/>
      <c r="D8" s="1"/>
      <c r="E8" s="1"/>
      <c r="F8" s="1"/>
      <c r="G8" s="1"/>
      <c r="H8" s="73" t="s">
        <v>5</v>
      </c>
      <c r="I8" s="56"/>
      <c r="J8" s="57"/>
      <c r="K8" s="57"/>
      <c r="L8" s="57"/>
      <c r="M8" s="57"/>
      <c r="N8" s="57"/>
      <c r="O8" s="58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5.25" customHeight="1" thickBot="1" x14ac:dyDescent="0.25">
      <c r="A9" s="74"/>
      <c r="B9" s="2"/>
      <c r="C9" s="1"/>
      <c r="D9" s="1"/>
      <c r="E9" s="1"/>
      <c r="F9" s="1"/>
      <c r="G9" s="1"/>
      <c r="H9" s="74"/>
      <c r="I9" s="59"/>
      <c r="J9" s="60"/>
      <c r="K9" s="60"/>
      <c r="L9" s="60"/>
      <c r="M9" s="60"/>
      <c r="N9" s="60"/>
      <c r="O9" s="6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3.7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3.5" thickBot="1" x14ac:dyDescent="0.25">
      <c r="A11" s="26"/>
      <c r="B11" s="26"/>
      <c r="C11" s="4"/>
      <c r="D11" s="4"/>
      <c r="E11" s="4"/>
      <c r="F11" s="4"/>
      <c r="G11" s="1"/>
      <c r="H11" s="26"/>
      <c r="I11" s="26"/>
      <c r="J11" s="26"/>
      <c r="K11" s="26"/>
      <c r="L11" s="4"/>
      <c r="M11" s="4"/>
      <c r="N11" s="4"/>
      <c r="O11" s="4"/>
      <c r="P11" s="1"/>
      <c r="Q11" s="4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81.75" customHeight="1" thickBot="1" x14ac:dyDescent="0.25">
      <c r="A12" s="13" t="s">
        <v>6</v>
      </c>
      <c r="B12" s="22" t="s">
        <v>7</v>
      </c>
      <c r="C12" s="22" t="s">
        <v>8</v>
      </c>
      <c r="D12" s="32" t="s">
        <v>9</v>
      </c>
      <c r="E12" s="32" t="s">
        <v>10</v>
      </c>
      <c r="F12" s="32" t="s">
        <v>11</v>
      </c>
      <c r="G12" s="6"/>
      <c r="H12" s="13" t="s">
        <v>6</v>
      </c>
      <c r="I12" s="13" t="s">
        <v>12</v>
      </c>
      <c r="J12" s="13" t="s">
        <v>13</v>
      </c>
      <c r="K12" s="13" t="s">
        <v>14</v>
      </c>
      <c r="L12" s="7" t="s">
        <v>15</v>
      </c>
      <c r="M12" s="7" t="s">
        <v>16</v>
      </c>
      <c r="N12" s="10" t="s">
        <v>17</v>
      </c>
      <c r="O12" s="10" t="s">
        <v>18</v>
      </c>
      <c r="P12" s="1"/>
      <c r="Q12" s="3" t="s">
        <v>19</v>
      </c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30" customHeight="1" thickBot="1" x14ac:dyDescent="0.25">
      <c r="A13" s="80" t="s">
        <v>20</v>
      </c>
      <c r="B13" s="81"/>
      <c r="C13" s="81"/>
      <c r="D13" s="82"/>
      <c r="E13" s="33">
        <f>SUM(E14:E20)</f>
        <v>611437.99419999996</v>
      </c>
      <c r="F13" s="52">
        <f>SUM(F14:F20)</f>
        <v>739839.97298199998</v>
      </c>
      <c r="G13" s="6"/>
      <c r="H13" s="11" t="s">
        <v>20</v>
      </c>
      <c r="I13" s="8"/>
      <c r="J13" s="8"/>
      <c r="K13" s="8"/>
      <c r="L13" s="8"/>
      <c r="M13" s="9"/>
      <c r="N13" s="30">
        <f>SUM(N14:N20)</f>
        <v>0</v>
      </c>
      <c r="O13" s="30">
        <f>SUM(O14:O20)</f>
        <v>0</v>
      </c>
      <c r="P13" s="1"/>
      <c r="Q13" s="5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24.95" customHeight="1" thickBot="1" x14ac:dyDescent="0.3">
      <c r="A14" s="49" t="s">
        <v>21</v>
      </c>
      <c r="B14" s="50">
        <v>794.6</v>
      </c>
      <c r="C14" s="50">
        <v>961.47</v>
      </c>
      <c r="D14" s="51">
        <v>500</v>
      </c>
      <c r="E14" s="34">
        <f t="shared" ref="E14:E19" si="0">B14*D14</f>
        <v>397300</v>
      </c>
      <c r="F14" s="34">
        <f>E14*1.21</f>
        <v>480733</v>
      </c>
      <c r="G14" s="86"/>
      <c r="H14" s="49" t="s">
        <v>21</v>
      </c>
      <c r="I14" s="24"/>
      <c r="J14" s="24"/>
      <c r="K14" s="24"/>
      <c r="L14" s="55"/>
      <c r="M14" s="38">
        <f>L14*1.21</f>
        <v>0</v>
      </c>
      <c r="N14" s="29">
        <f>D14*L14</f>
        <v>0</v>
      </c>
      <c r="O14" s="29">
        <f>N14*1.21</f>
        <v>0</v>
      </c>
      <c r="P14" s="1"/>
      <c r="Q14" s="5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24.95" customHeight="1" thickBot="1" x14ac:dyDescent="0.3">
      <c r="A15" s="49" t="s">
        <v>22</v>
      </c>
      <c r="B15" s="50">
        <v>959.6</v>
      </c>
      <c r="C15" s="50">
        <v>1161.1199999999999</v>
      </c>
      <c r="D15" s="51">
        <v>6</v>
      </c>
      <c r="E15" s="34">
        <f t="shared" si="0"/>
        <v>5757.6</v>
      </c>
      <c r="F15" s="34">
        <f t="shared" ref="F15:F20" si="1">E15*1.21</f>
        <v>6966.6959999999999</v>
      </c>
      <c r="G15" s="86"/>
      <c r="H15" s="49" t="s">
        <v>22</v>
      </c>
      <c r="I15" s="24"/>
      <c r="J15" s="24"/>
      <c r="K15" s="24"/>
      <c r="L15" s="55"/>
      <c r="M15" s="38">
        <f t="shared" ref="M15:M20" si="2">L15*1.21</f>
        <v>0</v>
      </c>
      <c r="N15" s="29">
        <f>D15*L15</f>
        <v>0</v>
      </c>
      <c r="O15" s="29">
        <f t="shared" ref="O15:O20" si="3">N15*1.21</f>
        <v>0</v>
      </c>
      <c r="P15" s="1"/>
      <c r="Q15" s="5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24.95" customHeight="1" thickBot="1" x14ac:dyDescent="0.3">
      <c r="A16" s="49" t="s">
        <v>23</v>
      </c>
      <c r="B16" s="50">
        <v>703.08929999999998</v>
      </c>
      <c r="C16" s="50">
        <v>850.74</v>
      </c>
      <c r="D16" s="51">
        <v>94</v>
      </c>
      <c r="E16" s="34">
        <f t="shared" si="0"/>
        <v>66090.394199999995</v>
      </c>
      <c r="F16" s="34">
        <f>E16*1.21</f>
        <v>79969.376981999987</v>
      </c>
      <c r="G16" s="86"/>
      <c r="H16" s="49" t="s">
        <v>23</v>
      </c>
      <c r="I16" s="24"/>
      <c r="J16" s="24"/>
      <c r="K16" s="24"/>
      <c r="L16" s="55"/>
      <c r="M16" s="38">
        <f t="shared" si="2"/>
        <v>0</v>
      </c>
      <c r="N16" s="29">
        <f>D16*L16</f>
        <v>0</v>
      </c>
      <c r="O16" s="29">
        <f t="shared" si="3"/>
        <v>0</v>
      </c>
      <c r="P16" s="1"/>
      <c r="Q16" s="5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24.95" customHeight="1" thickBot="1" x14ac:dyDescent="0.3">
      <c r="A17" s="49" t="s">
        <v>24</v>
      </c>
      <c r="B17" s="50">
        <v>1055</v>
      </c>
      <c r="C17" s="50">
        <v>1276.55</v>
      </c>
      <c r="D17" s="51">
        <v>80</v>
      </c>
      <c r="E17" s="34">
        <f t="shared" si="0"/>
        <v>84400</v>
      </c>
      <c r="F17" s="34">
        <f t="shared" si="1"/>
        <v>102124</v>
      </c>
      <c r="G17" s="86"/>
      <c r="H17" s="49" t="s">
        <v>24</v>
      </c>
      <c r="I17" s="24"/>
      <c r="J17" s="24"/>
      <c r="K17" s="24"/>
      <c r="L17" s="55"/>
      <c r="M17" s="38">
        <f t="shared" si="2"/>
        <v>0</v>
      </c>
      <c r="N17" s="29">
        <f>D17*L17</f>
        <v>0</v>
      </c>
      <c r="O17" s="29">
        <f t="shared" si="3"/>
        <v>0</v>
      </c>
      <c r="P17" s="1"/>
      <c r="Q17" s="5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24.95" customHeight="1" thickBot="1" x14ac:dyDescent="0.3">
      <c r="A18" s="49" t="s">
        <v>25</v>
      </c>
      <c r="B18" s="50">
        <v>150</v>
      </c>
      <c r="C18" s="50">
        <v>181.5</v>
      </c>
      <c r="D18" s="51">
        <v>291</v>
      </c>
      <c r="E18" s="34">
        <f t="shared" si="0"/>
        <v>43650</v>
      </c>
      <c r="F18" s="34">
        <f>E18*1.21</f>
        <v>52816.5</v>
      </c>
      <c r="G18" s="86"/>
      <c r="H18" s="49" t="s">
        <v>25</v>
      </c>
      <c r="I18" s="24"/>
      <c r="J18" s="24"/>
      <c r="K18" s="24"/>
      <c r="L18" s="55"/>
      <c r="M18" s="38">
        <f t="shared" si="2"/>
        <v>0</v>
      </c>
      <c r="N18" s="29">
        <f>D18*L18</f>
        <v>0</v>
      </c>
      <c r="O18" s="29">
        <f t="shared" si="3"/>
        <v>0</v>
      </c>
      <c r="P18" s="1"/>
      <c r="Q18" s="5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24.95" customHeight="1" thickBot="1" x14ac:dyDescent="0.3">
      <c r="A19" s="49" t="s">
        <v>26</v>
      </c>
      <c r="B19" s="50">
        <v>240</v>
      </c>
      <c r="C19" s="50">
        <v>290.39999999999998</v>
      </c>
      <c r="D19" s="51">
        <v>6</v>
      </c>
      <c r="E19" s="34">
        <f t="shared" si="0"/>
        <v>1440</v>
      </c>
      <c r="F19" s="34">
        <f>E19*1.21</f>
        <v>1742.3999999999999</v>
      </c>
      <c r="G19" s="86"/>
      <c r="H19" s="49" t="s">
        <v>26</v>
      </c>
      <c r="I19" s="24"/>
      <c r="J19" s="24"/>
      <c r="K19" s="24"/>
      <c r="L19" s="55"/>
      <c r="M19" s="38">
        <f t="shared" si="2"/>
        <v>0</v>
      </c>
      <c r="N19" s="29">
        <f>D19*L19</f>
        <v>0</v>
      </c>
      <c r="O19" s="29">
        <f t="shared" si="3"/>
        <v>0</v>
      </c>
      <c r="P19" s="1"/>
      <c r="Q19" s="5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24.95" customHeight="1" thickBot="1" x14ac:dyDescent="0.3">
      <c r="A20" s="49" t="s">
        <v>27</v>
      </c>
      <c r="B20" s="50">
        <v>800</v>
      </c>
      <c r="C20" s="50">
        <v>968</v>
      </c>
      <c r="D20" s="51">
        <v>16</v>
      </c>
      <c r="E20" s="34">
        <f t="shared" ref="E20" si="4">B20*D20</f>
        <v>12800</v>
      </c>
      <c r="F20" s="34">
        <f t="shared" si="1"/>
        <v>15488</v>
      </c>
      <c r="G20" s="86"/>
      <c r="H20" s="49" t="s">
        <v>27</v>
      </c>
      <c r="I20" s="24"/>
      <c r="J20" s="24"/>
      <c r="K20" s="24"/>
      <c r="L20" s="55"/>
      <c r="M20" s="38">
        <f t="shared" si="2"/>
        <v>0</v>
      </c>
      <c r="N20" s="29">
        <f>D20*L20</f>
        <v>0</v>
      </c>
      <c r="O20" s="29">
        <f t="shared" si="3"/>
        <v>0</v>
      </c>
      <c r="P20" s="1"/>
      <c r="Q20" s="5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30" customHeight="1" thickBot="1" x14ac:dyDescent="0.25">
      <c r="A21" s="83" t="s">
        <v>28</v>
      </c>
      <c r="B21" s="84"/>
      <c r="C21" s="84"/>
      <c r="D21" s="85"/>
      <c r="E21" s="52">
        <f>SUM(E22:E25)</f>
        <v>252443.56</v>
      </c>
      <c r="F21" s="52">
        <f>SUM(F22:F25)</f>
        <v>305456.70759999997</v>
      </c>
      <c r="G21" s="86"/>
      <c r="H21" s="12" t="s">
        <v>28</v>
      </c>
      <c r="I21" s="21"/>
      <c r="J21" s="20"/>
      <c r="K21" s="19"/>
      <c r="L21" s="8"/>
      <c r="M21" s="37"/>
      <c r="N21" s="30">
        <f>SUM(N22:N25)</f>
        <v>0</v>
      </c>
      <c r="O21" s="30">
        <f>SUM(O22:O25)</f>
        <v>0</v>
      </c>
      <c r="P21" s="1"/>
      <c r="Q21" s="5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24.95" customHeight="1" thickBot="1" x14ac:dyDescent="0.3">
      <c r="A22" s="49" t="s">
        <v>29</v>
      </c>
      <c r="B22" s="50">
        <v>1246.0999999999999</v>
      </c>
      <c r="C22" s="50">
        <v>1507.78</v>
      </c>
      <c r="D22" s="51">
        <v>124</v>
      </c>
      <c r="E22" s="34">
        <f>B22*D22</f>
        <v>154516.4</v>
      </c>
      <c r="F22" s="34">
        <f t="shared" ref="F22:F25" si="5">E22*1.21</f>
        <v>186964.84399999998</v>
      </c>
      <c r="G22" s="86"/>
      <c r="H22" s="49" t="s">
        <v>29</v>
      </c>
      <c r="I22" s="24"/>
      <c r="J22" s="24"/>
      <c r="K22" s="24"/>
      <c r="L22" s="55"/>
      <c r="M22" s="38">
        <f>L22*1.21</f>
        <v>0</v>
      </c>
      <c r="N22" s="29">
        <f>D22*L22</f>
        <v>0</v>
      </c>
      <c r="O22" s="29">
        <f>N22*1.21</f>
        <v>0</v>
      </c>
      <c r="P22" s="1"/>
      <c r="Q22" s="5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24.95" customHeight="1" thickBot="1" x14ac:dyDescent="0.3">
      <c r="A23" s="49" t="s">
        <v>30</v>
      </c>
      <c r="B23" s="50">
        <v>1335.11</v>
      </c>
      <c r="C23" s="50">
        <v>1615.48</v>
      </c>
      <c r="D23" s="51">
        <v>56</v>
      </c>
      <c r="E23" s="34">
        <f>B23*D23</f>
        <v>74766.159999999989</v>
      </c>
      <c r="F23" s="34">
        <f t="shared" si="5"/>
        <v>90467.053599999985</v>
      </c>
      <c r="G23" s="86"/>
      <c r="H23" s="49" t="s">
        <v>30</v>
      </c>
      <c r="I23" s="24"/>
      <c r="J23" s="24"/>
      <c r="K23" s="24"/>
      <c r="L23" s="55"/>
      <c r="M23" s="38">
        <f t="shared" ref="M23:M25" si="6">L23*1.21</f>
        <v>0</v>
      </c>
      <c r="N23" s="29">
        <f>D23*L23</f>
        <v>0</v>
      </c>
      <c r="O23" s="29">
        <f>N23*1.21</f>
        <v>0</v>
      </c>
      <c r="P23" s="1"/>
      <c r="Q23" s="5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24.95" customHeight="1" thickBot="1" x14ac:dyDescent="0.3">
      <c r="A24" s="49" t="s">
        <v>31</v>
      </c>
      <c r="B24" s="50">
        <v>1396.1</v>
      </c>
      <c r="C24" s="50">
        <v>1689.28</v>
      </c>
      <c r="D24" s="51">
        <v>10</v>
      </c>
      <c r="E24" s="34">
        <f>B24*D24</f>
        <v>13961</v>
      </c>
      <c r="F24" s="34">
        <f t="shared" si="5"/>
        <v>16892.810000000001</v>
      </c>
      <c r="G24" s="86"/>
      <c r="H24" s="49" t="s">
        <v>31</v>
      </c>
      <c r="I24" s="24"/>
      <c r="J24" s="24"/>
      <c r="K24" s="24"/>
      <c r="L24" s="55"/>
      <c r="M24" s="38">
        <f t="shared" si="6"/>
        <v>0</v>
      </c>
      <c r="N24" s="29">
        <f>D24*L24</f>
        <v>0</v>
      </c>
      <c r="O24" s="29">
        <f>N24*1.21</f>
        <v>0</v>
      </c>
      <c r="P24" s="1"/>
      <c r="Q24" s="5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24.95" customHeight="1" thickBot="1" x14ac:dyDescent="0.3">
      <c r="A25" s="49" t="s">
        <v>32</v>
      </c>
      <c r="B25" s="50">
        <v>230</v>
      </c>
      <c r="C25" s="50">
        <v>278.3</v>
      </c>
      <c r="D25" s="51">
        <v>40</v>
      </c>
      <c r="E25" s="34">
        <f>B25*D25</f>
        <v>9200</v>
      </c>
      <c r="F25" s="34">
        <f t="shared" si="5"/>
        <v>11132</v>
      </c>
      <c r="G25" s="86"/>
      <c r="H25" s="49" t="s">
        <v>32</v>
      </c>
      <c r="I25" s="42"/>
      <c r="J25" s="42"/>
      <c r="K25" s="42"/>
      <c r="L25" s="55"/>
      <c r="M25" s="38">
        <f t="shared" si="6"/>
        <v>0</v>
      </c>
      <c r="N25" s="29">
        <f>D25*L25</f>
        <v>0</v>
      </c>
      <c r="O25" s="29">
        <f>N25*1.21</f>
        <v>0</v>
      </c>
      <c r="P25" s="1"/>
      <c r="Q25" s="5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30" customHeight="1" thickBot="1" x14ac:dyDescent="0.25">
      <c r="A26" s="83" t="s">
        <v>33</v>
      </c>
      <c r="B26" s="84"/>
      <c r="C26" s="84"/>
      <c r="D26" s="85"/>
      <c r="E26" s="52">
        <f>SUM(E27:E31)</f>
        <v>69759.8</v>
      </c>
      <c r="F26" s="52">
        <f>SUM(F27:F31)</f>
        <v>84409.357999999993</v>
      </c>
      <c r="G26" s="86"/>
      <c r="H26" s="11" t="s">
        <v>33</v>
      </c>
      <c r="I26" s="8"/>
      <c r="J26" s="8"/>
      <c r="K26" s="8"/>
      <c r="L26" s="8"/>
      <c r="M26" s="9"/>
      <c r="N26" s="30">
        <f>SUM(N27:N31)</f>
        <v>0</v>
      </c>
      <c r="O26" s="30">
        <f>SUM(O27:O31)</f>
        <v>0</v>
      </c>
      <c r="P26" s="1"/>
      <c r="Q26" s="5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24.95" customHeight="1" thickBot="1" x14ac:dyDescent="0.3">
      <c r="A27" s="49" t="s">
        <v>34</v>
      </c>
      <c r="B27" s="50">
        <v>255</v>
      </c>
      <c r="C27" s="50">
        <v>308.55</v>
      </c>
      <c r="D27" s="51">
        <v>60</v>
      </c>
      <c r="E27" s="34">
        <f>B27*D27</f>
        <v>15300</v>
      </c>
      <c r="F27" s="34">
        <f>E27*1.21</f>
        <v>18513</v>
      </c>
      <c r="G27" s="86"/>
      <c r="H27" s="49" t="s">
        <v>34</v>
      </c>
      <c r="I27" s="24"/>
      <c r="J27" s="24"/>
      <c r="K27" s="24"/>
      <c r="L27" s="55"/>
      <c r="M27" s="38">
        <f>L27*1.21</f>
        <v>0</v>
      </c>
      <c r="N27" s="29">
        <f>D27*L27</f>
        <v>0</v>
      </c>
      <c r="O27" s="29">
        <f>N27*1.21</f>
        <v>0</v>
      </c>
      <c r="P27" s="1"/>
      <c r="Q27" s="5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24.95" customHeight="1" thickBot="1" x14ac:dyDescent="0.3">
      <c r="A28" s="49" t="s">
        <v>35</v>
      </c>
      <c r="B28" s="50">
        <v>525</v>
      </c>
      <c r="C28" s="50">
        <v>635.25</v>
      </c>
      <c r="D28" s="51">
        <v>41</v>
      </c>
      <c r="E28" s="34">
        <f>B28*D28</f>
        <v>21525</v>
      </c>
      <c r="F28" s="34">
        <f>E28*1.21</f>
        <v>26045.25</v>
      </c>
      <c r="G28" s="86"/>
      <c r="H28" s="49" t="s">
        <v>35</v>
      </c>
      <c r="I28" s="24"/>
      <c r="J28" s="24"/>
      <c r="K28" s="24"/>
      <c r="L28" s="55"/>
      <c r="M28" s="38">
        <f t="shared" ref="M28:M31" si="7">L28*1.21</f>
        <v>0</v>
      </c>
      <c r="N28" s="29">
        <f>D28*L28</f>
        <v>0</v>
      </c>
      <c r="O28" s="29">
        <f>N28*1.21</f>
        <v>0</v>
      </c>
      <c r="P28" s="1"/>
      <c r="Q28" s="5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24.95" customHeight="1" thickBot="1" x14ac:dyDescent="0.3">
      <c r="A29" s="49" t="s">
        <v>36</v>
      </c>
      <c r="B29" s="50">
        <v>215</v>
      </c>
      <c r="C29" s="50">
        <v>260.14999999999998</v>
      </c>
      <c r="D29" s="51">
        <v>19</v>
      </c>
      <c r="E29" s="34">
        <f t="shared" ref="E29:E31" si="8">B29*D29</f>
        <v>4085</v>
      </c>
      <c r="F29" s="34">
        <f t="shared" ref="F29:F31" si="9">E29*1.21</f>
        <v>4942.8499999999995</v>
      </c>
      <c r="G29" s="86"/>
      <c r="H29" s="49" t="s">
        <v>36</v>
      </c>
      <c r="I29" s="24"/>
      <c r="J29" s="24"/>
      <c r="K29" s="24"/>
      <c r="L29" s="55"/>
      <c r="M29" s="38">
        <f t="shared" si="7"/>
        <v>0</v>
      </c>
      <c r="N29" s="29">
        <f>D29*L29</f>
        <v>0</v>
      </c>
      <c r="O29" s="29">
        <f t="shared" ref="O29:O31" si="10">N29*1.21</f>
        <v>0</v>
      </c>
      <c r="P29" s="1"/>
      <c r="Q29" s="48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24.95" customHeight="1" thickBot="1" x14ac:dyDescent="0.3">
      <c r="A30" s="49" t="s">
        <v>37</v>
      </c>
      <c r="B30" s="50">
        <v>233.55</v>
      </c>
      <c r="C30" s="50">
        <v>282.60000000000002</v>
      </c>
      <c r="D30" s="51">
        <v>76</v>
      </c>
      <c r="E30" s="34">
        <f t="shared" si="8"/>
        <v>17749.8</v>
      </c>
      <c r="F30" s="34">
        <f t="shared" si="9"/>
        <v>21477.257999999998</v>
      </c>
      <c r="G30" s="86"/>
      <c r="H30" s="49" t="s">
        <v>37</v>
      </c>
      <c r="I30" s="24"/>
      <c r="J30" s="24"/>
      <c r="K30" s="24"/>
      <c r="L30" s="55"/>
      <c r="M30" s="38">
        <f t="shared" si="7"/>
        <v>0</v>
      </c>
      <c r="N30" s="29">
        <f>D30*L30</f>
        <v>0</v>
      </c>
      <c r="O30" s="29">
        <f t="shared" si="10"/>
        <v>0</v>
      </c>
      <c r="P30" s="1"/>
      <c r="Q30" s="48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24.95" customHeight="1" thickBot="1" x14ac:dyDescent="0.3">
      <c r="A31" s="49" t="s">
        <v>38</v>
      </c>
      <c r="B31" s="50">
        <v>740</v>
      </c>
      <c r="C31" s="50">
        <v>895.4</v>
      </c>
      <c r="D31" s="51">
        <v>15</v>
      </c>
      <c r="E31" s="34">
        <f t="shared" si="8"/>
        <v>11100</v>
      </c>
      <c r="F31" s="34">
        <f t="shared" si="9"/>
        <v>13431</v>
      </c>
      <c r="G31" s="86"/>
      <c r="H31" s="49" t="s">
        <v>38</v>
      </c>
      <c r="I31" s="24"/>
      <c r="J31" s="24"/>
      <c r="K31" s="24"/>
      <c r="L31" s="55"/>
      <c r="M31" s="38">
        <f t="shared" si="7"/>
        <v>0</v>
      </c>
      <c r="N31" s="29">
        <f>D31*L31</f>
        <v>0</v>
      </c>
      <c r="O31" s="29">
        <f t="shared" si="10"/>
        <v>0</v>
      </c>
      <c r="P31" s="1"/>
      <c r="Q31" s="48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30" customHeight="1" thickBot="1" x14ac:dyDescent="0.25">
      <c r="A32" s="83" t="s">
        <v>39</v>
      </c>
      <c r="B32" s="84"/>
      <c r="C32" s="84"/>
      <c r="D32" s="85"/>
      <c r="E32" s="52">
        <f>SUM(E33:E35)</f>
        <v>132750</v>
      </c>
      <c r="F32" s="52">
        <f>SUM(F33:F35)</f>
        <v>160627.5</v>
      </c>
      <c r="G32" s="86"/>
      <c r="H32" s="11" t="s">
        <v>33</v>
      </c>
      <c r="I32" s="8"/>
      <c r="J32" s="8"/>
      <c r="K32" s="8"/>
      <c r="L32" s="8"/>
      <c r="M32" s="9"/>
      <c r="N32" s="30">
        <f>SUM(N33:N35)</f>
        <v>0</v>
      </c>
      <c r="O32" s="30">
        <f>SUM(O33:O35)</f>
        <v>0</v>
      </c>
      <c r="P32" s="1"/>
      <c r="Q32" s="5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24.95" customHeight="1" thickBot="1" x14ac:dyDescent="0.3">
      <c r="A33" s="49" t="s">
        <v>40</v>
      </c>
      <c r="B33" s="50">
        <v>4200</v>
      </c>
      <c r="C33" s="50">
        <v>5082</v>
      </c>
      <c r="D33" s="51">
        <v>20</v>
      </c>
      <c r="E33" s="53">
        <f>B33*D33</f>
        <v>84000</v>
      </c>
      <c r="F33" s="53">
        <f>E33*1.21</f>
        <v>101640</v>
      </c>
      <c r="G33" s="86"/>
      <c r="H33" s="49" t="s">
        <v>40</v>
      </c>
      <c r="I33" s="24"/>
      <c r="J33" s="24"/>
      <c r="K33" s="24"/>
      <c r="L33" s="55"/>
      <c r="M33" s="38">
        <f>L33*1.21</f>
        <v>0</v>
      </c>
      <c r="N33" s="29">
        <f>D33*L33</f>
        <v>0</v>
      </c>
      <c r="O33" s="29">
        <f>N33*1.21</f>
        <v>0</v>
      </c>
      <c r="P33" s="1"/>
      <c r="Q33" s="48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24.95" customHeight="1" thickBot="1" x14ac:dyDescent="0.3">
      <c r="A34" s="49" t="s">
        <v>41</v>
      </c>
      <c r="B34" s="50">
        <v>450</v>
      </c>
      <c r="C34" s="50">
        <v>544.5</v>
      </c>
      <c r="D34" s="51">
        <v>80</v>
      </c>
      <c r="E34" s="34">
        <f t="shared" ref="E34:E35" si="11">B34*D34</f>
        <v>36000</v>
      </c>
      <c r="F34" s="34">
        <f t="shared" ref="F34:F35" si="12">E34*1.21</f>
        <v>43560</v>
      </c>
      <c r="G34" s="86"/>
      <c r="H34" s="49" t="s">
        <v>41</v>
      </c>
      <c r="I34" s="24"/>
      <c r="J34" s="24"/>
      <c r="K34" s="24"/>
      <c r="L34" s="55"/>
      <c r="M34" s="38">
        <f t="shared" ref="M34:M35" si="13">L34*1.21</f>
        <v>0</v>
      </c>
      <c r="N34" s="29">
        <f>D34*L34</f>
        <v>0</v>
      </c>
      <c r="O34" s="29">
        <f t="shared" ref="O34:O35" si="14">N34*1.21</f>
        <v>0</v>
      </c>
      <c r="P34" s="1"/>
      <c r="Q34" s="48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24.95" customHeight="1" thickBot="1" x14ac:dyDescent="0.3">
      <c r="A35" s="49" t="s">
        <v>42</v>
      </c>
      <c r="B35" s="50">
        <v>150</v>
      </c>
      <c r="C35" s="50">
        <v>181.5</v>
      </c>
      <c r="D35" s="51">
        <v>85</v>
      </c>
      <c r="E35" s="34">
        <f t="shared" si="11"/>
        <v>12750</v>
      </c>
      <c r="F35" s="34">
        <f t="shared" si="12"/>
        <v>15427.5</v>
      </c>
      <c r="G35" s="86"/>
      <c r="H35" s="49" t="s">
        <v>42</v>
      </c>
      <c r="I35" s="24"/>
      <c r="J35" s="24"/>
      <c r="K35" s="24"/>
      <c r="L35" s="55"/>
      <c r="M35" s="38">
        <f t="shared" si="13"/>
        <v>0</v>
      </c>
      <c r="N35" s="54">
        <f>D35*L35</f>
        <v>0</v>
      </c>
      <c r="O35" s="29">
        <f t="shared" si="14"/>
        <v>0</v>
      </c>
      <c r="P35" s="1"/>
      <c r="Q35" s="48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24.95" customHeight="1" thickBot="1" x14ac:dyDescent="0.25">
      <c r="A36" s="44"/>
      <c r="B36" s="45"/>
      <c r="C36" s="46"/>
      <c r="D36" s="40"/>
      <c r="E36" s="41"/>
      <c r="F36" s="41"/>
      <c r="G36" s="6"/>
      <c r="H36" s="47"/>
      <c r="I36" s="47"/>
      <c r="J36" s="47"/>
      <c r="K36" s="47"/>
      <c r="L36" s="47"/>
      <c r="M36" s="47"/>
      <c r="N36" s="47"/>
      <c r="O36" s="43"/>
      <c r="P36" s="1"/>
      <c r="Q36" s="48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21" customHeight="1" thickBot="1" x14ac:dyDescent="0.25">
      <c r="A37" s="62" t="s">
        <v>43</v>
      </c>
      <c r="B37" s="63"/>
      <c r="C37" s="63"/>
      <c r="D37" s="63"/>
      <c r="E37" s="63"/>
      <c r="F37" s="63"/>
      <c r="G37" s="64"/>
      <c r="H37" s="63"/>
      <c r="I37" s="63"/>
      <c r="J37" s="63"/>
      <c r="K37" s="63"/>
      <c r="L37" s="63"/>
      <c r="M37" s="63"/>
      <c r="N37" s="65"/>
      <c r="O37" s="66"/>
      <c r="P37" s="1"/>
      <c r="Q37" s="27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27" customHeight="1" x14ac:dyDescent="0.25">
      <c r="A38" s="35" t="s">
        <v>44</v>
      </c>
      <c r="B38" s="1"/>
      <c r="C38" s="1"/>
      <c r="D38" s="1"/>
      <c r="E38" s="39">
        <f>E13+E21+E26+E32</f>
        <v>1066391.3541999999</v>
      </c>
      <c r="F38" s="39">
        <f>E38*1.21</f>
        <v>1290333.538582</v>
      </c>
      <c r="G38" s="1"/>
      <c r="H38" s="1"/>
      <c r="I38" s="1"/>
      <c r="J38" s="1"/>
      <c r="K38" s="1"/>
      <c r="L38" s="1"/>
      <c r="M38" s="1"/>
      <c r="N38" s="36">
        <f>N13+N21+N26+N32</f>
        <v>0</v>
      </c>
      <c r="O38" s="36">
        <f>N38*1.21</f>
        <v>0</v>
      </c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3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</sheetData>
  <mergeCells count="13">
    <mergeCell ref="I8:O9"/>
    <mergeCell ref="A37:O37"/>
    <mergeCell ref="A4:O4"/>
    <mergeCell ref="A5:O5"/>
    <mergeCell ref="A8:A9"/>
    <mergeCell ref="L6:O6"/>
    <mergeCell ref="L7:O7"/>
    <mergeCell ref="B7:C7"/>
    <mergeCell ref="H8:H9"/>
    <mergeCell ref="A13:D13"/>
    <mergeCell ref="A21:D21"/>
    <mergeCell ref="A26:D26"/>
    <mergeCell ref="A32:D32"/>
  </mergeCells>
  <printOptions horizontalCentered="1" verticalCentered="1"/>
  <pageMargins left="0.23622047244094491" right="0.31496062992125984" top="0.43307086614173229" bottom="0.74803149606299213" header="0" footer="0"/>
  <pageSetup paperSize="9" scale="44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TaxCatchAll xmlns="123e807f-5abd-422f-8642-d798f018fd62" xsi:nil="true"/>
    <lcf76f155ced4ddcb4097134ff3c332f xmlns="c91731c6-7ba8-423f-a8ae-4884b5c0234d">
      <Terms xmlns="http://schemas.microsoft.com/office/infopath/2007/PartnerControls"/>
    </lcf76f155ced4ddcb4097134ff3c332f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83BD9DA4EC6A4599DECCA5959B0C68" ma:contentTypeVersion="14" ma:contentTypeDescription="Crea un document nou" ma:contentTypeScope="" ma:versionID="ee2950a4ae7de1e504ddd9ad621470cc">
  <xsd:schema xmlns:xsd="http://www.w3.org/2001/XMLSchema" xmlns:xs="http://www.w3.org/2001/XMLSchema" xmlns:p="http://schemas.microsoft.com/office/2006/metadata/properties" xmlns:ns2="c91731c6-7ba8-423f-a8ae-4884b5c0234d" xmlns:ns3="123e807f-5abd-422f-8642-d798f018fd62" targetNamespace="http://schemas.microsoft.com/office/2006/metadata/properties" ma:root="true" ma:fieldsID="fe578c0bfc668e7e484c98c8ef78d481" ns2:_="" ns3:_="">
    <xsd:import namespace="c91731c6-7ba8-423f-a8ae-4884b5c0234d"/>
    <xsd:import namespace="123e807f-5abd-422f-8642-d798f018fd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1731c6-7ba8-423f-a8ae-4884b5c023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es de la imatge" ma:readOnly="false" ma:fieldId="{5cf76f15-5ced-4ddc-b409-7134ff3c332f}" ma:taxonomyMulti="true" ma:sspId="93c5be41-a6aa-483d-a0c8-f4c5ef9c07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3e807f-5abd-422f-8642-d798f018fd6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c6373b9-42cb-4e20-aece-e0dbe29224ac}" ma:internalName="TaxCatchAll" ma:showField="CatchAllData" ma:web="123e807f-5abd-422f-8642-d798f018fd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368FF9-C964-4201-AF25-E6472D9FC05F}">
  <ds:schemaRefs>
    <ds:schemaRef ds:uri="http://schemas.microsoft.com/office/2006/metadata/properties"/>
    <ds:schemaRef ds:uri="123e807f-5abd-422f-8642-d798f018fd62"/>
    <ds:schemaRef ds:uri="c91731c6-7ba8-423f-a8ae-4884b5c0234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705C2FB-978C-43E6-9F38-69AA56AF13C3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8C11B306-0BC9-4E00-A2A3-A0E719F17A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1731c6-7ba8-423f-a8ae-4884b5c0234d"/>
    <ds:schemaRef ds:uri="123e807f-5abd-422f-8642-d798f018fd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D0D2A6C-324F-403A-BB01-97C006BFF1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3</vt:i4>
      </vt:variant>
    </vt:vector>
  </HeadingPairs>
  <TitlesOfParts>
    <vt:vector size="4" baseType="lpstr">
      <vt:lpstr>oferta economica</vt:lpstr>
      <vt:lpstr>'oferta economica'!Àrea_d'impressió</vt:lpstr>
      <vt:lpstr>'oferta economica'!OLE_LINK1</vt:lpstr>
      <vt:lpstr>'oferta economica'!Títols_per_imprimir</vt:lpstr>
    </vt:vector>
  </TitlesOfParts>
  <Manager/>
  <Company>CSC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CSC</dc:creator>
  <cp:keywords/>
  <dc:description/>
  <cp:lastModifiedBy>FERNANDEZ, DAVID (UC-DIR.ECON)</cp:lastModifiedBy>
  <cp:revision/>
  <dcterms:created xsi:type="dcterms:W3CDTF">2007-01-08T17:08:01Z</dcterms:created>
  <dcterms:modified xsi:type="dcterms:W3CDTF">2025-08-05T10:01:00Z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Documento</vt:lpwstr>
  </property>
  <property fmtid="{D5CDD505-2E9C-101B-9397-08002B2CF9AE}" pid="3" name="ContentTypeId">
    <vt:lpwstr>0x010100FB83BD9DA4EC6A4599DECCA5959B0C68</vt:lpwstr>
  </property>
  <property fmtid="{D5CDD505-2E9C-101B-9397-08002B2CF9AE}" pid="4" name="MediaServiceImageTags">
    <vt:lpwstr/>
  </property>
</Properties>
</file>