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3_Manteniment\01-Control Econòmic\01-Obres (OB)\ANY 2025\2025 LEDA CPUB OB 08-CONDICIONAMENT ESPAIS MAGATZEM ZONA TERMINAL\"/>
    </mc:Choice>
  </mc:AlternateContent>
  <xr:revisionPtr revIDLastSave="0" documentId="13_ncr:1_{447A0D82-095A-4F87-86DD-47925123D7E4}" xr6:coauthVersionLast="47" xr6:coauthVersionMax="47" xr10:uidLastSave="{00000000-0000-0000-0000-000000000000}"/>
  <bookViews>
    <workbookView xWindow="28680" yWindow="870" windowWidth="29040" windowHeight="15720" xr2:uid="{1938B387-D411-4CC3-BBC7-22B75CDECA33}"/>
  </bookViews>
  <sheets>
    <sheet name="Pres" sheetId="2" r:id="rId1"/>
  </sheets>
  <definedNames>
    <definedName name="_xlnm._FilterDatabase" localSheetId="0" hidden="1">Pres!$A$7:$G$7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G36" i="2" s="1"/>
  <c r="G35" i="2"/>
  <c r="G34" i="2"/>
  <c r="G33" i="2"/>
  <c r="G32" i="2"/>
  <c r="G31" i="2"/>
  <c r="G30" i="2"/>
  <c r="G29" i="2"/>
  <c r="F28" i="2"/>
  <c r="G28" i="2" s="1"/>
  <c r="F27" i="2"/>
  <c r="G27" i="2" s="1"/>
  <c r="F26" i="2"/>
  <c r="G26" i="2" s="1"/>
  <c r="F25" i="2"/>
  <c r="G25" i="2" s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38" i="2" l="1"/>
  <c r="G5" i="2" s="1"/>
</calcChain>
</file>

<file path=xl/sharedStrings.xml><?xml version="1.0" encoding="utf-8"?>
<sst xmlns="http://schemas.openxmlformats.org/spreadsheetml/2006/main" count="127" uniqueCount="53">
  <si>
    <t xml:space="preserve">Quantitat                                                         </t>
  </si>
  <si>
    <t>Descripció</t>
  </si>
  <si>
    <t>Preu unit</t>
  </si>
  <si>
    <t>DIVISORIES GUIX LAMINAT</t>
  </si>
  <si>
    <t>Subministrament i muntatge d'envà senzill  autoportant format per una placa de guix laminat del tipus A Standard de 15 mm de gruix a cada costat d'una estructura metàl·lica d'acer galvanitzat de canals horitzontals i muntants verticals de 70mm d'amplada amb una modulació de 400 mm. A l'interior de la estructura incorpora aïllament de llana mineral de gruix &gt;= 60 mm, classe de reacció al foc A1 segons EN 13501-1, conductivitat tèrmica ? &lt;= 0.037 W/m K segons EN 12667, i resistència a la difusió del vapor ?=1 segons EN 12086. Fins i tot part proporcional de pasta i cinta per a juntes, cargols, fixacions, banda acústica sota els perfils perimetrals. Nivell d´acabat Q2. Totalment acabat i llest per pintar.</t>
  </si>
  <si>
    <t>Capítol</t>
  </si>
  <si>
    <t>Porta de planxa d'acer galvanitzat, una fulla batent, per a un buit d'obra de 215x90 cm, amb reixeta de ventilació, pany i clau, col·locada</t>
  </si>
  <si>
    <t>Total</t>
  </si>
  <si>
    <t xml:space="preserve">Subministrament i muntatge d'envà senzill autoportant EI 60, format per una placa de guix laminat del tipus tallafocs de 15 mm de gruix a cada costat de una estructura metàl·l ica d'acer galvanitzat de canals horitzontals i muntants verticals de 48mm d'amplada amb una modulació de 400 mm. A l'interior de la estructura incorpora aïllament de llana mineral de gruix &gt;= 60 mm, classe de reacció al foc A1 segons EN 13501-1, conductivitat tèrmica ? &lt;= 0.037 W/m K segons EN 12667, i resistència a la difusió del vapor ?=1 segons EN 12086. Fins i tot part proporcional de pasta i cinta per a juntes, cargols, fixacions, banda acústica sota els perfils perimetrals. Nivell d´acabat Q2. Totalment acabat i llest per pintar </t>
  </si>
  <si>
    <t>Subministrament i muntatge de sostre continu format per una placa de guix laminat del tipus Standard de 12,5 mm de gruix; cargolada a una estructura de perfils, Mestra F47 (primaris i secundaris), i suspès sota vareta roscada i pivot F47. Inclou cargols, pastes, cinta per a juntes...etc. Nivell d´acabat Q2. Totalment acabat i llest per pintar.</t>
  </si>
  <si>
    <t>Partida alçada remats obertura exterior façana</t>
  </si>
  <si>
    <t>DIVISORIES METALIQUES</t>
  </si>
  <si>
    <t>Subministrament i col.locacio conjunt de dues fulles batents per a porta interior, per a una llum de pas de 1610 cm, de 40 mm de gruix, de cares llises de tauler de fusta de densitat mitjana de 8 mm de gruix i cantell emmarcat en DM, xapades amb estratificat, de 80 cm d´amplària i 40 cm d'amplaria i de 200 cm d´alçària</t>
  </si>
  <si>
    <t>Subministrament i col.locacio de pilar intermig fabricat en acer de 70x40x2000mm i 9 kg de pes lacat en pols color negre RAL 9005 fixat a terra mitjançant tacs metal.lics</t>
  </si>
  <si>
    <t>Subministrament i col.locacio de pilar principal/final fabricat en acer de 70x40x2000mm i 9 kg de pes lacat en pols color negre RAL 9005 fixat a terra mitjançant tacs metal.lics</t>
  </si>
  <si>
    <t>Subministrament i col.locacio modul 2000x1250mm</t>
  </si>
  <si>
    <t>Subministrament i col.locacio de modul de paret metàl.lica de  1000x1000x2000mm de 16 kg de pes lacat en pols de color groc RAL 1018, fixat horitzontalment mitjançant tornilleria metal.lica a pilars metal.lics</t>
  </si>
  <si>
    <t>Subministrament i col.locacio de modul de porta metàl.lica de 1000x1000x2000mm de 30 kg de pes lacat en pols de color groc RAL 1018, fixat horitzontalment mitjançant tornilleria metal.lica a pilars metal.lics. Inclou Subministrament i col.locacio de porta 2000x1000mm</t>
  </si>
  <si>
    <t>GENERAL</t>
  </si>
  <si>
    <t>MAGATZEM</t>
  </si>
  <si>
    <t>INSTAL·LACIONS</t>
  </si>
  <si>
    <t>uts</t>
  </si>
  <si>
    <t>m2</t>
  </si>
  <si>
    <t>ut</t>
  </si>
  <si>
    <t>PA</t>
  </si>
  <si>
    <t>ESPAI</t>
  </si>
  <si>
    <t>SALA BATERIES</t>
  </si>
  <si>
    <t>SALA CONDICIONS ESPECIALS</t>
  </si>
  <si>
    <t>GASOS</t>
  </si>
  <si>
    <t>EQUIPS D'EMERGÈNCIA</t>
  </si>
  <si>
    <t>Connexió amb la xarxa existent de sanejament. Inclou material de connexió.</t>
  </si>
  <si>
    <t>Llum d'emergència amb làmpada led, amb una vida útil de 100000 h, no permanent i estanca amb grau de protecció IP66, aïllament classe II, amb un flux aproximat de 70 a 100 lm, 1 h d'autonomia, de forma rectangular amb difusor i cos de policarbonat, preu alt, col·locat encastat</t>
  </si>
  <si>
    <t>Extintor manual de pols seca polivalent, de càrrega 6 kg, amb pressió incorporada, pintat, amb suport a paret i senyalització</t>
  </si>
  <si>
    <t>Extintor manual de diòxid de carboni, de càrrega 5 kg, amb pressió incorporada, pintat, amb suport a paret</t>
  </si>
  <si>
    <t>Rètol senyalització sortida d'emergència, quadrat, de 224x224 mm2 de panell de PVC de 0,7 mm de gruix, fotoluminiscent categoria B segons UNE 23035-4, col·locat fixat mecànicament sobre parament vertical</t>
  </si>
  <si>
    <t>Legalització instal·lació equips a pressió, segons EIP-2. Inclou memòria tècnica i presentació de la documentació a l'organisme corresponent.</t>
  </si>
  <si>
    <t>SEGURETAT I SALUT</t>
  </si>
  <si>
    <t>Part proporcional de partides de seguretat i salut</t>
  </si>
  <si>
    <t>Legalització instal·lació elèctrica: inclou preparació de documentació, presentació a l'organisme competent i visita per una OCA.</t>
  </si>
  <si>
    <t xml:space="preserve">Adaptació quadre elèctric existent per incloure les noves instal·lacions: climatització, enllumenat, presses de corrent, extracció. </t>
  </si>
  <si>
    <t>VARIS</t>
  </si>
  <si>
    <t>Subministrament i instal·lació d'analitzador de xarxa, Circutor CUM C4 o equivalent, inclosos els transformador d'intensitat corresponents</t>
  </si>
  <si>
    <t>Instal.lacio i adequacio instal.lacio electrica, emergencia i iluminacio a la zona 3 magatzem s'inclou:
- 7 presses corrent 220V
- Modificar posició quadre elèctric existent
- Instal·lació completa il·luminació
- Subministrament i instal·lació de la part proporcional del cablejat</t>
  </si>
  <si>
    <t>Subministrament i muntatge de instal.lacions de control d'ambient i extraccio d'aire format per: 
- 1 ut control temperatura i humetat
- 1 extractor de vapors amb sortida a zona aire
- 1 màquina de clima MITSUBISHI MSZ50HRVF o equivalent
- Subministrament i instal·lació de la part proporcional del cablejat</t>
  </si>
  <si>
    <t>Subministrament i muntatge de les instal·lacions pneumàtiques, d'extracció, instal·lacions hidràuliques i elèctriques. Inclou: 
- 1 pressa de corrent anti explosió 220 V
- 2 presses de corrent 380 V
- 3 presses de corrent 220V
- 1 ut llum emergència
- Instal·lació completa il·luminació
- 1 punt penumàtic
- 1 campana d'extracció
- 1 màquina de clima Mitsubishi MSZ50HRVF o equivalent
- 1 punt hidràulic
- Subministrament i instal·lació de la part proporcional del cablejat</t>
  </si>
  <si>
    <t>Subministrament i muntatge de les instal·lacions pneumàtiques i elèctriques. Inclou: 
- 1 pressa de corrent anti explosió 220 V
- 5 presses de corrent 220V
- 1 punt pneumàtic
- Instal·lació completa il·luminació
- Subministrament i instal·lació de la part proporcional del cablejat</t>
  </si>
  <si>
    <t>Subministrament i muntatge de les instal·lacions pneumàtiques i elèctriques. Inclou: 
- 6 presses de corrent 220 V
- 1 punt pneumàtic
- instal·lació inox per distribució aire comprimit.
- 1 tub fergon caixa empalme suportació i cablejat
- Instal·lació completa il·luminació
- -Subministrament i instal·lació de la part proporcional del cablejat</t>
  </si>
  <si>
    <t xml:space="preserve">Subministrament i instal·lació de compressor de pistón insonoritzat, Volum: 270 litres. Pressió: 11 bar. Totalment instal·lat i funcionant. Inclou instal·lació de 15 metres de tub d’acer inoxidable de connexió entre la instal·lació existent i la posición del compressor </t>
  </si>
  <si>
    <t>Connexió amb la xarxa existent de fontaneria. Inclou material de connexió.</t>
  </si>
  <si>
    <t>2025 LEDA CPUB OB 08</t>
  </si>
  <si>
    <t>Adequació espais a l’edifici terminal per a emmagatzematge</t>
  </si>
  <si>
    <t>CODI EXPEDIENT:</t>
  </si>
  <si>
    <t>TÍTOL: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</si>
</sst>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Alignment="0"/>
  </cellStyleXfs>
  <cellXfs count="18">
    <xf numFmtId="0" fontId="0" fillId="0" borderId="0" xfId="0"/>
    <xf numFmtId="0" fontId="3" fillId="0" borderId="0" xfId="0" applyFont="1" applyAlignment="1" applyProtection="1">
      <alignment vertical="center" wrapText="1"/>
    </xf>
    <xf numFmtId="4" fontId="3" fillId="0" borderId="0" xfId="0" applyNumberFormat="1" applyFont="1" applyAlignment="1" applyProtection="1">
      <alignment horizontal="center"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4" fontId="3" fillId="0" borderId="3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4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4" fontId="3" fillId="0" borderId="3" xfId="0" applyNumberFormat="1" applyFont="1" applyBorder="1" applyAlignment="1" applyProtection="1">
      <alignment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</cellXfs>
  <cellStyles count="3">
    <cellStyle name="Moneda 2" xfId="1" xr:uid="{CEA07561-39F8-4221-9421-4345DA844C9D}"/>
    <cellStyle name="Normal" xfId="0" builtinId="0"/>
    <cellStyle name="Normal 2" xfId="2" xr:uid="{0E832CE4-B8FB-481A-85D6-F79DCB9E57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892B-645D-4F91-BF4C-A23954DCC2DF}">
  <dimension ref="A2:G38"/>
  <sheetViews>
    <sheetView tabSelected="1" zoomScale="92" zoomScaleNormal="92" workbookViewId="0">
      <pane ySplit="7" topLeftCell="A8" activePane="bottomLeft" state="frozen"/>
      <selection pane="bottomLeft" activeCell="M11" sqref="M11"/>
    </sheetView>
  </sheetViews>
  <sheetFormatPr baseColWidth="10" defaultRowHeight="12" x14ac:dyDescent="0.3"/>
  <cols>
    <col min="1" max="1" width="13.88671875" style="1" customWidth="1"/>
    <col min="2" max="2" width="11.44140625" style="1" customWidth="1"/>
    <col min="3" max="3" width="56" style="1" customWidth="1"/>
    <col min="4" max="4" width="8" style="2" bestFit="1" customWidth="1"/>
    <col min="5" max="5" width="7.77734375" style="3" customWidth="1"/>
    <col min="6" max="6" width="12.33203125" style="3" bestFit="1" customWidth="1"/>
    <col min="7" max="7" width="9.33203125" style="3" bestFit="1" customWidth="1"/>
    <col min="8" max="16384" width="11.5546875" style="4"/>
  </cols>
  <sheetData>
    <row r="2" spans="1:7" x14ac:dyDescent="0.3">
      <c r="A2" s="1" t="s">
        <v>51</v>
      </c>
      <c r="C2" s="1" t="s">
        <v>49</v>
      </c>
    </row>
    <row r="4" spans="1:7" x14ac:dyDescent="0.3">
      <c r="A4" s="1" t="s">
        <v>52</v>
      </c>
      <c r="C4" s="1" t="s">
        <v>50</v>
      </c>
    </row>
    <row r="5" spans="1:7" x14ac:dyDescent="0.3">
      <c r="G5" s="5">
        <f>+G38</f>
        <v>59701.11</v>
      </c>
    </row>
    <row r="7" spans="1:7" s="9" customFormat="1" x14ac:dyDescent="0.3">
      <c r="A7" s="6" t="s">
        <v>5</v>
      </c>
      <c r="B7" s="6" t="s">
        <v>25</v>
      </c>
      <c r="C7" s="6" t="s">
        <v>1</v>
      </c>
      <c r="D7" s="7" t="s">
        <v>21</v>
      </c>
      <c r="E7" s="7" t="s">
        <v>0</v>
      </c>
      <c r="F7" s="8" t="s">
        <v>2</v>
      </c>
      <c r="G7" s="8" t="s">
        <v>7</v>
      </c>
    </row>
    <row r="8" spans="1:7" ht="120" x14ac:dyDescent="0.3">
      <c r="A8" s="10" t="s">
        <v>3</v>
      </c>
      <c r="B8" s="10" t="s">
        <v>18</v>
      </c>
      <c r="C8" s="10" t="s">
        <v>4</v>
      </c>
      <c r="D8" s="11" t="s">
        <v>22</v>
      </c>
      <c r="E8" s="12">
        <v>173.53</v>
      </c>
      <c r="F8" s="16">
        <v>51</v>
      </c>
      <c r="G8" s="12">
        <f>+E8*F8</f>
        <v>8850.0300000000007</v>
      </c>
    </row>
    <row r="9" spans="1:7" ht="24" x14ac:dyDescent="0.3">
      <c r="A9" s="13" t="s">
        <v>3</v>
      </c>
      <c r="B9" s="13" t="s">
        <v>18</v>
      </c>
      <c r="C9" s="13" t="s">
        <v>6</v>
      </c>
      <c r="D9" s="14" t="s">
        <v>23</v>
      </c>
      <c r="E9" s="15">
        <v>5</v>
      </c>
      <c r="F9" s="17">
        <v>282</v>
      </c>
      <c r="G9" s="15">
        <f>+E9*F9</f>
        <v>1410</v>
      </c>
    </row>
    <row r="10" spans="1:7" ht="60" x14ac:dyDescent="0.3">
      <c r="A10" s="13" t="s">
        <v>3</v>
      </c>
      <c r="B10" s="13" t="s">
        <v>18</v>
      </c>
      <c r="C10" s="13" t="s">
        <v>12</v>
      </c>
      <c r="D10" s="14" t="s">
        <v>23</v>
      </c>
      <c r="E10" s="15">
        <v>2</v>
      </c>
      <c r="F10" s="17">
        <v>470</v>
      </c>
      <c r="G10" s="15">
        <f t="shared" ref="G10:G33" si="0">+E10*F10</f>
        <v>940</v>
      </c>
    </row>
    <row r="11" spans="1:7" ht="120" x14ac:dyDescent="0.3">
      <c r="A11" s="13" t="s">
        <v>3</v>
      </c>
      <c r="B11" s="13" t="s">
        <v>18</v>
      </c>
      <c r="C11" s="13" t="s">
        <v>8</v>
      </c>
      <c r="D11" s="14" t="s">
        <v>22</v>
      </c>
      <c r="E11" s="15">
        <v>59.94</v>
      </c>
      <c r="F11" s="17">
        <v>57</v>
      </c>
      <c r="G11" s="15">
        <f t="shared" si="0"/>
        <v>3416.58</v>
      </c>
    </row>
    <row r="12" spans="1:7" ht="60" x14ac:dyDescent="0.3">
      <c r="A12" s="13" t="s">
        <v>3</v>
      </c>
      <c r="B12" s="13" t="s">
        <v>18</v>
      </c>
      <c r="C12" s="13" t="s">
        <v>9</v>
      </c>
      <c r="D12" s="14" t="s">
        <v>22</v>
      </c>
      <c r="E12" s="15">
        <v>10.45</v>
      </c>
      <c r="F12" s="17">
        <v>42</v>
      </c>
      <c r="G12" s="15">
        <f t="shared" si="0"/>
        <v>438.9</v>
      </c>
    </row>
    <row r="13" spans="1:7" ht="24" x14ac:dyDescent="0.3">
      <c r="A13" s="13" t="s">
        <v>3</v>
      </c>
      <c r="B13" s="13" t="s">
        <v>18</v>
      </c>
      <c r="C13" s="13" t="s">
        <v>10</v>
      </c>
      <c r="D13" s="14" t="s">
        <v>24</v>
      </c>
      <c r="E13" s="15">
        <v>1</v>
      </c>
      <c r="F13" s="17">
        <v>1200</v>
      </c>
      <c r="G13" s="15">
        <f t="shared" si="0"/>
        <v>1200</v>
      </c>
    </row>
    <row r="14" spans="1:7" ht="36" x14ac:dyDescent="0.3">
      <c r="A14" s="13" t="s">
        <v>11</v>
      </c>
      <c r="B14" s="13" t="s">
        <v>18</v>
      </c>
      <c r="C14" s="13" t="s">
        <v>13</v>
      </c>
      <c r="D14" s="14" t="s">
        <v>23</v>
      </c>
      <c r="E14" s="15">
        <v>16</v>
      </c>
      <c r="F14" s="17">
        <v>205</v>
      </c>
      <c r="G14" s="15">
        <f t="shared" si="0"/>
        <v>3280</v>
      </c>
    </row>
    <row r="15" spans="1:7" ht="36" x14ac:dyDescent="0.3">
      <c r="A15" s="13" t="s">
        <v>11</v>
      </c>
      <c r="B15" s="13" t="s">
        <v>18</v>
      </c>
      <c r="C15" s="13" t="s">
        <v>14</v>
      </c>
      <c r="D15" s="14" t="s">
        <v>23</v>
      </c>
      <c r="E15" s="15">
        <v>4</v>
      </c>
      <c r="F15" s="17">
        <v>205</v>
      </c>
      <c r="G15" s="15">
        <f t="shared" si="0"/>
        <v>820</v>
      </c>
    </row>
    <row r="16" spans="1:7" ht="36" x14ac:dyDescent="0.3">
      <c r="A16" s="13" t="s">
        <v>11</v>
      </c>
      <c r="B16" s="13" t="s">
        <v>18</v>
      </c>
      <c r="C16" s="13" t="s">
        <v>14</v>
      </c>
      <c r="D16" s="14" t="s">
        <v>23</v>
      </c>
      <c r="E16" s="15">
        <v>2</v>
      </c>
      <c r="F16" s="17">
        <v>205</v>
      </c>
      <c r="G16" s="15">
        <f t="shared" si="0"/>
        <v>410</v>
      </c>
    </row>
    <row r="17" spans="1:7" ht="24.6" customHeight="1" x14ac:dyDescent="0.3">
      <c r="A17" s="13" t="s">
        <v>11</v>
      </c>
      <c r="B17" s="13" t="s">
        <v>18</v>
      </c>
      <c r="C17" s="13" t="s">
        <v>15</v>
      </c>
      <c r="D17" s="14" t="s">
        <v>23</v>
      </c>
      <c r="E17" s="15">
        <v>12</v>
      </c>
      <c r="F17" s="17">
        <v>270</v>
      </c>
      <c r="G17" s="15">
        <f t="shared" si="0"/>
        <v>3240</v>
      </c>
    </row>
    <row r="18" spans="1:7" ht="36" x14ac:dyDescent="0.3">
      <c r="A18" s="13" t="s">
        <v>11</v>
      </c>
      <c r="B18" s="13" t="s">
        <v>18</v>
      </c>
      <c r="C18" s="13" t="s">
        <v>16</v>
      </c>
      <c r="D18" s="14" t="s">
        <v>23</v>
      </c>
      <c r="E18" s="15">
        <v>7</v>
      </c>
      <c r="F18" s="17">
        <v>245</v>
      </c>
      <c r="G18" s="15">
        <f t="shared" si="0"/>
        <v>1715</v>
      </c>
    </row>
    <row r="19" spans="1:7" ht="48" x14ac:dyDescent="0.3">
      <c r="A19" s="13" t="s">
        <v>11</v>
      </c>
      <c r="B19" s="13" t="s">
        <v>18</v>
      </c>
      <c r="C19" s="13" t="s">
        <v>17</v>
      </c>
      <c r="D19" s="14" t="s">
        <v>23</v>
      </c>
      <c r="E19" s="15">
        <v>3</v>
      </c>
      <c r="F19" s="17">
        <v>450</v>
      </c>
      <c r="G19" s="15">
        <f t="shared" si="0"/>
        <v>1350</v>
      </c>
    </row>
    <row r="20" spans="1:7" ht="72" x14ac:dyDescent="0.3">
      <c r="A20" s="13" t="s">
        <v>20</v>
      </c>
      <c r="B20" s="13" t="s">
        <v>19</v>
      </c>
      <c r="C20" s="13" t="s">
        <v>42</v>
      </c>
      <c r="D20" s="14" t="s">
        <v>24</v>
      </c>
      <c r="E20" s="15">
        <v>1</v>
      </c>
      <c r="F20" s="17">
        <v>3900</v>
      </c>
      <c r="G20" s="15">
        <f t="shared" si="0"/>
        <v>3900</v>
      </c>
    </row>
    <row r="21" spans="1:7" ht="72" x14ac:dyDescent="0.3">
      <c r="A21" s="13" t="s">
        <v>20</v>
      </c>
      <c r="B21" s="13" t="s">
        <v>27</v>
      </c>
      <c r="C21" s="13" t="s">
        <v>43</v>
      </c>
      <c r="D21" s="14" t="s">
        <v>24</v>
      </c>
      <c r="E21" s="15">
        <v>1</v>
      </c>
      <c r="F21" s="17">
        <v>3550</v>
      </c>
      <c r="G21" s="15">
        <f t="shared" si="0"/>
        <v>3550</v>
      </c>
    </row>
    <row r="22" spans="1:7" ht="144" x14ac:dyDescent="0.3">
      <c r="A22" s="13" t="s">
        <v>20</v>
      </c>
      <c r="B22" s="13" t="s">
        <v>26</v>
      </c>
      <c r="C22" s="13" t="s">
        <v>44</v>
      </c>
      <c r="D22" s="14" t="s">
        <v>24</v>
      </c>
      <c r="E22" s="15">
        <v>1</v>
      </c>
      <c r="F22" s="17">
        <v>5500</v>
      </c>
      <c r="G22" s="15">
        <f t="shared" si="0"/>
        <v>5500</v>
      </c>
    </row>
    <row r="23" spans="1:7" ht="84" x14ac:dyDescent="0.3">
      <c r="A23" s="13" t="s">
        <v>20</v>
      </c>
      <c r="B23" s="13" t="s">
        <v>28</v>
      </c>
      <c r="C23" s="13" t="s">
        <v>45</v>
      </c>
      <c r="D23" s="14" t="s">
        <v>24</v>
      </c>
      <c r="E23" s="15">
        <v>1</v>
      </c>
      <c r="F23" s="17">
        <v>3700</v>
      </c>
      <c r="G23" s="15">
        <f t="shared" si="0"/>
        <v>3700</v>
      </c>
    </row>
    <row r="24" spans="1:7" ht="96" x14ac:dyDescent="0.3">
      <c r="A24" s="13" t="s">
        <v>20</v>
      </c>
      <c r="B24" s="13" t="s">
        <v>29</v>
      </c>
      <c r="C24" s="13" t="s">
        <v>46</v>
      </c>
      <c r="D24" s="14" t="s">
        <v>24</v>
      </c>
      <c r="E24" s="15">
        <v>1</v>
      </c>
      <c r="F24" s="17">
        <v>6850</v>
      </c>
      <c r="G24" s="15">
        <f t="shared" si="0"/>
        <v>6850</v>
      </c>
    </row>
    <row r="25" spans="1:7" ht="48" x14ac:dyDescent="0.3">
      <c r="A25" s="13" t="s">
        <v>20</v>
      </c>
      <c r="B25" s="13" t="s">
        <v>18</v>
      </c>
      <c r="C25" s="13" t="s">
        <v>31</v>
      </c>
      <c r="D25" s="14" t="s">
        <v>23</v>
      </c>
      <c r="E25" s="15">
        <v>6</v>
      </c>
      <c r="F25" s="17">
        <f>80*1.19</f>
        <v>95.199999999999989</v>
      </c>
      <c r="G25" s="15">
        <f>+E25*F25</f>
        <v>571.19999999999993</v>
      </c>
    </row>
    <row r="26" spans="1:7" ht="24" x14ac:dyDescent="0.3">
      <c r="A26" s="13" t="s">
        <v>20</v>
      </c>
      <c r="B26" s="13" t="s">
        <v>18</v>
      </c>
      <c r="C26" s="13" t="s">
        <v>32</v>
      </c>
      <c r="D26" s="14" t="s">
        <v>23</v>
      </c>
      <c r="E26" s="15">
        <v>3</v>
      </c>
      <c r="F26" s="17">
        <f>50*1.19</f>
        <v>59.5</v>
      </c>
      <c r="G26" s="15">
        <f t="shared" ref="G26:G27" si="1">+E26*F26</f>
        <v>178.5</v>
      </c>
    </row>
    <row r="27" spans="1:7" ht="24" x14ac:dyDescent="0.3">
      <c r="A27" s="13" t="s">
        <v>20</v>
      </c>
      <c r="B27" s="13" t="s">
        <v>18</v>
      </c>
      <c r="C27" s="13" t="s">
        <v>33</v>
      </c>
      <c r="D27" s="14" t="s">
        <v>23</v>
      </c>
      <c r="E27" s="15">
        <v>1</v>
      </c>
      <c r="F27" s="17">
        <f>50*1.19</f>
        <v>59.5</v>
      </c>
      <c r="G27" s="15">
        <f t="shared" si="1"/>
        <v>59.5</v>
      </c>
    </row>
    <row r="28" spans="1:7" ht="36" x14ac:dyDescent="0.3">
      <c r="A28" s="13" t="s">
        <v>20</v>
      </c>
      <c r="B28" s="13" t="s">
        <v>18</v>
      </c>
      <c r="C28" s="13" t="s">
        <v>34</v>
      </c>
      <c r="D28" s="14" t="s">
        <v>23</v>
      </c>
      <c r="E28" s="15">
        <v>6</v>
      </c>
      <c r="F28" s="17">
        <f>10*1.19</f>
        <v>11.899999999999999</v>
      </c>
      <c r="G28" s="15">
        <f t="shared" si="0"/>
        <v>71.399999999999991</v>
      </c>
    </row>
    <row r="29" spans="1:7" ht="48" x14ac:dyDescent="0.3">
      <c r="A29" s="13" t="s">
        <v>20</v>
      </c>
      <c r="B29" s="13" t="s">
        <v>18</v>
      </c>
      <c r="C29" s="13" t="s">
        <v>47</v>
      </c>
      <c r="D29" s="14" t="s">
        <v>23</v>
      </c>
      <c r="E29" s="15">
        <v>1</v>
      </c>
      <c r="F29" s="17">
        <v>3000</v>
      </c>
      <c r="G29" s="15">
        <f t="shared" si="0"/>
        <v>3000</v>
      </c>
    </row>
    <row r="30" spans="1:7" ht="24" x14ac:dyDescent="0.3">
      <c r="A30" s="13" t="s">
        <v>20</v>
      </c>
      <c r="B30" s="13" t="s">
        <v>18</v>
      </c>
      <c r="C30" s="13" t="s">
        <v>39</v>
      </c>
      <c r="D30" s="14" t="s">
        <v>24</v>
      </c>
      <c r="E30" s="15">
        <v>1</v>
      </c>
      <c r="F30" s="17">
        <v>1200</v>
      </c>
      <c r="G30" s="15">
        <f t="shared" si="0"/>
        <v>1200</v>
      </c>
    </row>
    <row r="31" spans="1:7" ht="24" x14ac:dyDescent="0.3">
      <c r="A31" s="13" t="s">
        <v>20</v>
      </c>
      <c r="B31" s="13" t="s">
        <v>18</v>
      </c>
      <c r="C31" s="13" t="s">
        <v>41</v>
      </c>
      <c r="D31" s="14" t="s">
        <v>23</v>
      </c>
      <c r="E31" s="15">
        <v>1</v>
      </c>
      <c r="F31" s="17">
        <v>750</v>
      </c>
      <c r="G31" s="15">
        <f>+E31*F31</f>
        <v>750</v>
      </c>
    </row>
    <row r="32" spans="1:7" x14ac:dyDescent="0.3">
      <c r="A32" s="13" t="s">
        <v>20</v>
      </c>
      <c r="B32" s="13" t="s">
        <v>18</v>
      </c>
      <c r="C32" s="13" t="s">
        <v>48</v>
      </c>
      <c r="D32" s="14" t="s">
        <v>24</v>
      </c>
      <c r="E32" s="15">
        <v>1</v>
      </c>
      <c r="F32" s="17">
        <v>500</v>
      </c>
      <c r="G32" s="15">
        <f t="shared" si="0"/>
        <v>500</v>
      </c>
    </row>
    <row r="33" spans="1:7" x14ac:dyDescent="0.3">
      <c r="A33" s="13" t="s">
        <v>20</v>
      </c>
      <c r="B33" s="13" t="s">
        <v>18</v>
      </c>
      <c r="C33" s="13" t="s">
        <v>30</v>
      </c>
      <c r="D33" s="14" t="s">
        <v>24</v>
      </c>
      <c r="E33" s="15">
        <v>1</v>
      </c>
      <c r="F33" s="17">
        <v>500</v>
      </c>
      <c r="G33" s="15">
        <f t="shared" si="0"/>
        <v>500</v>
      </c>
    </row>
    <row r="34" spans="1:7" ht="24" x14ac:dyDescent="0.3">
      <c r="A34" s="13" t="s">
        <v>40</v>
      </c>
      <c r="B34" s="13" t="s">
        <v>18</v>
      </c>
      <c r="C34" s="13" t="s">
        <v>38</v>
      </c>
      <c r="D34" s="14" t="s">
        <v>23</v>
      </c>
      <c r="E34" s="15">
        <v>1</v>
      </c>
      <c r="F34" s="17">
        <v>500</v>
      </c>
      <c r="G34" s="15">
        <f>+E34*F34</f>
        <v>500</v>
      </c>
    </row>
    <row r="35" spans="1:7" ht="24" x14ac:dyDescent="0.3">
      <c r="A35" s="13" t="s">
        <v>40</v>
      </c>
      <c r="B35" s="13" t="s">
        <v>18</v>
      </c>
      <c r="C35" s="13" t="s">
        <v>35</v>
      </c>
      <c r="D35" s="14" t="s">
        <v>23</v>
      </c>
      <c r="E35" s="15">
        <v>1</v>
      </c>
      <c r="F35" s="17">
        <v>1000</v>
      </c>
      <c r="G35" s="15">
        <f>+E35*F35</f>
        <v>1000</v>
      </c>
    </row>
    <row r="36" spans="1:7" x14ac:dyDescent="0.3">
      <c r="A36" s="13" t="s">
        <v>36</v>
      </c>
      <c r="B36" s="13" t="s">
        <v>18</v>
      </c>
      <c r="C36" s="13" t="s">
        <v>37</v>
      </c>
      <c r="D36" s="14" t="s">
        <v>23</v>
      </c>
      <c r="E36" s="15">
        <v>1</v>
      </c>
      <c r="F36" s="17">
        <f>40000*0.02</f>
        <v>800</v>
      </c>
      <c r="G36" s="15">
        <f>+E36*F36</f>
        <v>800</v>
      </c>
    </row>
    <row r="38" spans="1:7" x14ac:dyDescent="0.3">
      <c r="G38" s="5">
        <f>SUM(G8:G37)</f>
        <v>59701.11</v>
      </c>
    </row>
  </sheetData>
  <sheetProtection sheet="1" objects="1" scenarios="1"/>
  <autoFilter ref="A7:G7" xr:uid="{9BCD3BAD-3EE5-458F-9A35-E0393CF25367}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Moya Argente, Pilar</dc:creator>
  <cp:lastModifiedBy>Moya Argente, Pilar</cp:lastModifiedBy>
  <dcterms:created xsi:type="dcterms:W3CDTF">2025-08-01T16:19:08Z</dcterms:created>
  <dcterms:modified xsi:type="dcterms:W3CDTF">2025-08-06T15:28:41Z</dcterms:modified>
</cp:coreProperties>
</file>