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K:\PROCEDIMENTS OBERTS\ANY 2025\0336 - 2025 OBRES GIMNÀS PONENT\2 DOCUMENTACIÓ ADMINISTRATIVA\"/>
    </mc:Choice>
  </mc:AlternateContent>
  <bookViews>
    <workbookView xWindow="0" yWindow="0" windowWidth="19200" windowHeight="7170"/>
  </bookViews>
  <sheets>
    <sheet name="T-PRES" sheetId="2" r:id="rId1"/>
  </sheets>
  <calcPr calcId="162913"/>
</workbook>
</file>

<file path=xl/calcChain.xml><?xml version="1.0" encoding="utf-8"?>
<calcChain xmlns="http://schemas.openxmlformats.org/spreadsheetml/2006/main">
  <c r="H228" i="2" l="1"/>
  <c r="H226" i="2"/>
  <c r="H225" i="2"/>
  <c r="H16" i="2" l="1"/>
  <c r="H38" i="2"/>
  <c r="H53" i="2"/>
  <c r="H85" i="2"/>
  <c r="H109" i="2"/>
  <c r="H134" i="2"/>
  <c r="H220" i="2"/>
  <c r="H219" i="2"/>
  <c r="H221" i="2" s="1"/>
  <c r="H213" i="2"/>
  <c r="H212" i="2"/>
  <c r="H214" i="2" s="1"/>
  <c r="H211" i="2"/>
  <c r="H210" i="2"/>
  <c r="H204" i="2"/>
  <c r="H205" i="2" s="1"/>
  <c r="H198" i="2"/>
  <c r="H199" i="2" s="1"/>
  <c r="H197" i="2"/>
  <c r="H191" i="2"/>
  <c r="H190" i="2"/>
  <c r="H189" i="2"/>
  <c r="H188" i="2"/>
  <c r="H192" i="2" s="1"/>
  <c r="H181" i="2"/>
  <c r="H180" i="2"/>
  <c r="H179" i="2"/>
  <c r="H178" i="2"/>
  <c r="H177" i="2"/>
  <c r="H176" i="2"/>
  <c r="H175" i="2"/>
  <c r="H182" i="2" s="1"/>
  <c r="H168" i="2"/>
  <c r="H167" i="2"/>
  <c r="H166" i="2"/>
  <c r="H165" i="2"/>
  <c r="H164" i="2"/>
  <c r="H163" i="2"/>
  <c r="H162" i="2"/>
  <c r="H169" i="2" s="1"/>
  <c r="H155" i="2"/>
  <c r="H154" i="2"/>
  <c r="H156" i="2" s="1"/>
  <c r="H153" i="2"/>
  <c r="H152" i="2"/>
  <c r="H145" i="2"/>
  <c r="H144" i="2"/>
  <c r="H143" i="2"/>
  <c r="H142" i="2"/>
  <c r="H146" i="2" s="1"/>
  <c r="H135" i="2"/>
  <c r="H133" i="2"/>
  <c r="H132" i="2"/>
  <c r="H131" i="2"/>
  <c r="H130" i="2"/>
  <c r="H129" i="2"/>
  <c r="H128" i="2"/>
  <c r="H127" i="2"/>
  <c r="H126" i="2"/>
  <c r="H136" i="2" s="1"/>
  <c r="H119" i="2"/>
  <c r="H118" i="2"/>
  <c r="H117" i="2"/>
  <c r="H116" i="2"/>
  <c r="H115" i="2"/>
  <c r="H114" i="2"/>
  <c r="H113" i="2"/>
  <c r="H120" i="2" s="1"/>
  <c r="H112" i="2"/>
  <c r="H111" i="2"/>
  <c r="H110" i="2"/>
  <c r="H102" i="2"/>
  <c r="H101" i="2"/>
  <c r="H100" i="2"/>
  <c r="H99" i="2"/>
  <c r="H98" i="2"/>
  <c r="H97" i="2"/>
  <c r="H96" i="2"/>
  <c r="H95" i="2"/>
  <c r="H103" i="2" s="1"/>
  <c r="H88" i="2"/>
  <c r="H87" i="2"/>
  <c r="H86" i="2"/>
  <c r="H89" i="2" s="1"/>
  <c r="H77" i="2"/>
  <c r="H76" i="2"/>
  <c r="H75" i="2"/>
  <c r="H74" i="2"/>
  <c r="H73" i="2"/>
  <c r="H72" i="2"/>
  <c r="H78" i="2" s="1"/>
  <c r="H65" i="2"/>
  <c r="H64" i="2"/>
  <c r="H63" i="2"/>
  <c r="H55" i="2"/>
  <c r="H54" i="2"/>
  <c r="H52" i="2"/>
  <c r="H51" i="2"/>
  <c r="H50" i="2"/>
  <c r="H49" i="2"/>
  <c r="H48" i="2"/>
  <c r="H47" i="2"/>
  <c r="H46" i="2"/>
  <c r="H56" i="2" s="1"/>
  <c r="H45" i="2"/>
  <c r="H39" i="2"/>
  <c r="H40" i="2" s="1"/>
  <c r="H32" i="2"/>
  <c r="H31" i="2"/>
  <c r="H30" i="2"/>
  <c r="H29" i="2"/>
  <c r="H28" i="2"/>
  <c r="H27" i="2"/>
  <c r="H26" i="2"/>
  <c r="H25" i="2"/>
  <c r="H24" i="2"/>
  <c r="H23" i="2"/>
  <c r="H22" i="2"/>
  <c r="H21" i="2"/>
  <c r="H20" i="2"/>
  <c r="H19" i="2"/>
  <c r="H18" i="2"/>
  <c r="H17" i="2"/>
  <c r="H15" i="2"/>
  <c r="H14" i="2"/>
  <c r="H13" i="2"/>
  <c r="H33" i="2" s="1"/>
  <c r="H223" i="2" l="1"/>
</calcChain>
</file>

<file path=xl/sharedStrings.xml><?xml version="1.0" encoding="utf-8"?>
<sst xmlns="http://schemas.openxmlformats.org/spreadsheetml/2006/main" count="617" uniqueCount="285">
  <si>
    <t>Projecte executiu de l'Enderroc i construcció del Gimnàs del Centre Penitenciari Ponent</t>
  </si>
  <si>
    <t>PRESSUPOST</t>
  </si>
  <si>
    <t>Preu</t>
  </si>
  <si>
    <t>Amidament</t>
  </si>
  <si>
    <t>Import</t>
  </si>
  <si>
    <t>Obra</t>
  </si>
  <si>
    <t>01</t>
  </si>
  <si>
    <t>Pressupost2411</t>
  </si>
  <si>
    <t>Capítol</t>
  </si>
  <si>
    <t>Treballs previs i enderrocs</t>
  </si>
  <si>
    <t>01.01</t>
  </si>
  <si>
    <t>K21A30XX</t>
  </si>
  <si>
    <t>u</t>
  </si>
  <si>
    <t>Arrencada de full i bastiment de porta de fusta amb mitjans manuals i càrrega manual sobre camió o contenidor</t>
  </si>
  <si>
    <t>K21G2011</t>
  </si>
  <si>
    <t>m</t>
  </si>
  <si>
    <t>Arrencada puntual de tubs i accessoris d'instal·lació elèctrica superficial, amb mitjans manuals i càrrega manual sobre camió o contenidor</t>
  </si>
  <si>
    <t>E21H1011</t>
  </si>
  <si>
    <t>Arrencada de llumenera superficial, amb mitjans manuals i càrrega manual sobre camió o contenidor</t>
  </si>
  <si>
    <t>E21A10XX</t>
  </si>
  <si>
    <t>m2</t>
  </si>
  <si>
    <t>Retirada de vidre de finestra amb mitjans manuals i càrrega manual sobre camió o contenidor</t>
  </si>
  <si>
    <t>E21Z2760</t>
  </si>
  <si>
    <t>Tall en paret d'obra ceràmica, de 6 a 8 cm de fondària, amb disc de carborúndum</t>
  </si>
  <si>
    <t>K2192311</t>
  </si>
  <si>
    <t>m3</t>
  </si>
  <si>
    <t>Enderroc de solera de formigó en massa, amb compressor i càrrega manual i mecànica de runa sobre camió o contenidor</t>
  </si>
  <si>
    <t>K2163511</t>
  </si>
  <si>
    <t>Enderroc de paredó de ceràmica 10 cm de gruix, amb mitjans manuals i càrrega manual de runa sobre camió o contenidor</t>
  </si>
  <si>
    <t>K2185J01</t>
  </si>
  <si>
    <t>Raspat de pintura vella en volta, amb mitjans manuals i càrrega manual de runa sobre camió o contenidor</t>
  </si>
  <si>
    <t>K21D1011</t>
  </si>
  <si>
    <t>Arrencada de baixant i connexions als desguassos amb mitjans manuals i càrrega manual de runa sobre camió o contenidor</t>
  </si>
  <si>
    <t>K21EA011</t>
  </si>
  <si>
    <t>Arrencada de tub d'instal·lació de calefacció, col·locat superficialment, amb mitjans manuals i càrrega manual sobre camió o contenidor</t>
  </si>
  <si>
    <t>K21EA6L1</t>
  </si>
  <si>
    <t>Arrencada de radiador per aigua, de llargària &lt;= 300 cm, amb mitjans manuals i càrrega manual sobre camió o contenidor</t>
  </si>
  <si>
    <t>K21E5721</t>
  </si>
  <si>
    <t>Desmuntatge per a substitució d'unitat interior de climatització d'expansió directa o unitat emissora o climatitzador, de 25 kW com a màxim, muntada superficialment o prèviament desencastada, amb mitjans manuals i càrrega manual sobre camió o contenidor</t>
  </si>
  <si>
    <t>K21J2011</t>
  </si>
  <si>
    <t>Arrencada puntual de tubs i accessoris d'instal·lació de distribució d'aigua superficial, amb mitjans manuals i càrrega manual sobre camió o contenidor</t>
  </si>
  <si>
    <t>K21JB111</t>
  </si>
  <si>
    <t>Arrencada d'inodor, ancoratges, aixetes, mecanismes, desguassos i desconnexió de les xarxes de subministrament i d'evacuació, amb mitjans manuals i càrrega manual de runa sobre camió o contenidor</t>
  </si>
  <si>
    <t>K21JE111</t>
  </si>
  <si>
    <t>Arrencada de plat de dutxa, aixetes, sifó, desguassos i desconnexió de les xarxes de subministrament i d'evacuació, amb mitjans manuals i càrrega manual de runa sobre camió o contenidor</t>
  </si>
  <si>
    <t>K21JD111</t>
  </si>
  <si>
    <t>Arrencada de lavabo, suport, aixetes, sifó, desguassos i desconnexió de les xarxes de subministrament i d'evacuació, amb mitjans manuals i càrrega manual de runa sobre camió o contenidor</t>
  </si>
  <si>
    <t>E21G10XX</t>
  </si>
  <si>
    <t>Arrencada de quadre elèctric superficial i desconnexió d'altres elements elèctrics, amb mitjans manuals i càrrega manual sobre camió o contenidor</t>
  </si>
  <si>
    <t>K21Q70XX</t>
  </si>
  <si>
    <t>Retirada de mobiliari existent, amb mitjans manuals i aplec a zona habilitada per a posterior reutilització o a contenidor per a gestió de residus. Càrrega manual de runa sobre camió o contenidor</t>
  </si>
  <si>
    <t>K21519XX</t>
  </si>
  <si>
    <t>Enderroc puntual de façana per a pas de tub amb mitjans manuals i càrrega manual de runa sobre camió o contenidor</t>
  </si>
  <si>
    <t>XJ000PRT</t>
  </si>
  <si>
    <t>pa</t>
  </si>
  <si>
    <t>Partida alçada a justificar retirada de reixa perimetral i concertines, per la posterior recol·locació</t>
  </si>
  <si>
    <t>TOTAL</t>
  </si>
  <si>
    <t>02</t>
  </si>
  <si>
    <t>Sistema estructural</t>
  </si>
  <si>
    <t>01.02</t>
  </si>
  <si>
    <t>K7D69TK0</t>
  </si>
  <si>
    <t>Pintat ignífug de perfils d'acer amb una capa de imprimació per a pintura intumescent i tres capes de pintura intumescent, amb un gruix total de 1500 µm</t>
  </si>
  <si>
    <t>K87411XX</t>
  </si>
  <si>
    <t>Neteja i preparació de la superfície de perfils laminats d'acer fins a un grau de preparació St 2 segons la norma UNE-EN ISO 8501-1, amb mitjans manuals i càrrega manual de runa sobre contenidor</t>
  </si>
  <si>
    <t>03</t>
  </si>
  <si>
    <t>Sistema d'envolupant i acabats exteriors</t>
  </si>
  <si>
    <t>01.03</t>
  </si>
  <si>
    <t>E9G2UFXX</t>
  </si>
  <si>
    <t>Paviment de formigó de fins a 10 cm de gruix acabat amb 3 kg/m2 de pols de quars color gris, amb formigó HA-30/B/20/XC4+XM1 de consistència tova, grandària màxima del granulat 20 mm, amb &gt;= 325 kg/m3 de ciment, apte per a classe d'exposició XC4+XM1, col·locat mitjançant bombeig, estesa i vibratge mecànic i remolinat mecànic</t>
  </si>
  <si>
    <t>K7A24A0L</t>
  </si>
  <si>
    <t>Barrera de vapor/estanquitat amb vel de polietilè de 50 µm i 48 g/m2, col·locada no adherida</t>
  </si>
  <si>
    <t>K9232B91</t>
  </si>
  <si>
    <t>Subbase de grava de pedrera de pedra granítica de 15 cm de gruix i, grandària màxima de 50 a 70 mm, amb estesa i piconatge del material</t>
  </si>
  <si>
    <t>EC1FSJ45</t>
  </si>
  <si>
    <t>Vidre aïllant de lluna de baixa emissivitat de 6 mm de gruix, cambra d'aire de 12 mm i lluna de 6+6 mm de gruix amb 2 butiral transparent de lluna reflector de control solar, classe 1 (B) 1 segons UNE-EN 12600, col·locat amb llistó de vidre sobre fusta, acer o alumini</t>
  </si>
  <si>
    <t>K8KAAD11</t>
  </si>
  <si>
    <t>Escopidor de planxa plegada d'alumini anoditzat de 29 cm d'amplària, amb trencaaigües, col·locada adherida i segellada amb massilla de poliuretà i tapajunts amb perfil U d'alumini anoditzat fixats mecànicament als brancals i segellats amb massilla de poliuretà</t>
  </si>
  <si>
    <t>E93SLN8N</t>
  </si>
  <si>
    <t>Solera de formigó en massa HM - 20 / F / 20 / X0 amb una quantitat de ciment de 200 kg/m3 i relació aigua ciment =&lt; 0.6, de gruix 15 cm, abocat amb bomba</t>
  </si>
  <si>
    <t>KB1R12XX</t>
  </si>
  <si>
    <t>Revisió i reparació de les manetes i les frontisses de les finestres existents</t>
  </si>
  <si>
    <t>489A1BXX</t>
  </si>
  <si>
    <t>Pintat de finestres i balconeres de ferro, amb raspallat i pintat a l'esmalt sintètic 2 capes acabat</t>
  </si>
  <si>
    <t>E811B1M1</t>
  </si>
  <si>
    <t>Arrebossat projectat reglejat d'1 cm de gruix, sobre parament vertical interior, a 3,00 m d'alçària, com a màxim, amb morter de calç per a aïllament tèrmic (T), de designació CSI-W1-T1, segons UNE-EN 998-1, remolinat</t>
  </si>
  <si>
    <t>E898MHN0</t>
  </si>
  <si>
    <t>Pintat de parament exterior amb pintura al dissolvent de resines de pliolite, amb una capa d'imprimació fixadora i 2 capes d'acabat llis</t>
  </si>
  <si>
    <t>E7J21161</t>
  </si>
  <si>
    <t>Reblert de junt amb cordó cel·lular de polietilè expandit de diàmetre 15 mm, col·locat a pressió a l'interior del junt</t>
  </si>
  <si>
    <t>04</t>
  </si>
  <si>
    <t>Sistemes de compartimentació i d'acabats interiors</t>
  </si>
  <si>
    <t>Titol 3</t>
  </si>
  <si>
    <t>Compartimentació vertical</t>
  </si>
  <si>
    <t>Titol 4</t>
  </si>
  <si>
    <t>Part massissa</t>
  </si>
  <si>
    <t>01.04.01.01</t>
  </si>
  <si>
    <t>E6184L1K</t>
  </si>
  <si>
    <t>Paret divisòria per a revestir de 15 cm de gruix de bloc foradat de morter ciment, de 400x150x200 mm, llis, categoria I segons la norma UNE-EN 771-3 , col·locat amb morter mixt 1:2:10 de ciment pòrtland amb filler calcari</t>
  </si>
  <si>
    <t>E614HSAK</t>
  </si>
  <si>
    <t>Paredó recolzat divisori de 10 cm de gruix, de totxana de 290x140x100 mm, LD, categoria I, segons la norma UNE-EN 771-1, per a revestir, col·locat amb morter mixt 1:2:10</t>
  </si>
  <si>
    <t>Obertures</t>
  </si>
  <si>
    <t>01.04.01.02</t>
  </si>
  <si>
    <t>EASAPO01</t>
  </si>
  <si>
    <t>Subministrament i muntatge de porta interior d'una fulla batent d'acer pintat, de 80 cm de pas.</t>
  </si>
  <si>
    <t>K61R2LXX</t>
  </si>
  <si>
    <t xml:space="preserve">Soldat de porta existent per tapiar-ne l'accés </t>
  </si>
  <si>
    <t>EAMW20XX</t>
  </si>
  <si>
    <t>Pany amb clau mestrejada col·locat</t>
  </si>
  <si>
    <t>K612TRXW</t>
  </si>
  <si>
    <t>Ajuda de ram de paleta per col·locació de portes</t>
  </si>
  <si>
    <t>E66AA5XX</t>
  </si>
  <si>
    <t>Mòdul frontal de cabina sanitària format per una porta practicable i lateral fix, de 120 cm d'amplària i 205 cm d'alçada total, de tauler de resines fenòliques HPL de 13 mm de gruix amb acabat de color a les dues cares amb ferramenta d'acer inoxidable, composta de 3 frontisses, 1 tirador, 1 tanca amb indicació exterior, peus regulables i perfil superior de suport amb elements de fixació</t>
  </si>
  <si>
    <t>EASAPOXX</t>
  </si>
  <si>
    <t>Porta tallafocs metàl·lica, EI2-C 60 de dues fulles batents per a una llum de 140x210 cm, preu alt. Preparació per la col·locació de pany amb clau mestrejada</t>
  </si>
  <si>
    <t>Acabats</t>
  </si>
  <si>
    <t>01.04.01.03</t>
  </si>
  <si>
    <t>E8989240</t>
  </si>
  <si>
    <t>Pintat de parament vertical interior de ciment, amb pintura plàstica amb acabat llis, amb una capa de fons diluïda i dues d'acabat</t>
  </si>
  <si>
    <t>E8451HXX</t>
  </si>
  <si>
    <t>Revestiment de plaques de fibres de fusta MDF revestides amb melamina, acabat llis, amb cantell rebaixat/ranurat (D) segons UNE-EN 13964, de 1200x2000 mm i 12 mm de gruix i amb reacció al foc B-s2, d0, col·locat amb estructura oculta d'acer galvanitzat formada per perfils principals en forma de T de 24 mm de base col·locats contra el mur en vertical cada 1,2 m i fixats al mur mitjançant cargols autoroscants. Inclou materials auxiliars.</t>
  </si>
  <si>
    <t>K8251235</t>
  </si>
  <si>
    <t>Enrajolat de parament vertical interior a una alçària &lt;= 3 m amb rajola de ceràmica esmaltada mat, rajola de València, grup BIII (UNE-EN 14411), preu alt, de 16 a 25 peces/m2 col·locades amb adhesiu per a rajola ceràmica C1 (UNE-EN 12004) i rejuntat amb beurada CG1 (UNE-EN 13888)</t>
  </si>
  <si>
    <t>Compartimentació horitzontal</t>
  </si>
  <si>
    <t>01.04.02</t>
  </si>
  <si>
    <t>E9DC1M3B</t>
  </si>
  <si>
    <t>Paviment interior, de rajola de gres porcellànic premsat sense esmaltar antilliscant, lliscabilitat C3,grup BIa (UNE-EN 14411), de forma rectangular o quadrada, preu alt, de 16 a 25 peces/m2, col·locades amb adhesiu per a rajola ceràmica C3 (UNE-EN 12004) i rejuntat amb beurada CG2 (UNE-EN 13888)</t>
  </si>
  <si>
    <t>E844CRXX</t>
  </si>
  <si>
    <t>Cel ras de seguretat compost per plaques de fibra de guix de la casa Fermacell o equivalent de 2000 x 1200 x 12,5 mm. Fixat a entramat de rastrells de fusta fixats a forjat mecànicament.
Posteriorment es revestiran amb pintura plàstica amb acabat llis, amb una capa segelladora i dues d'acabat. Serà continu, no registrable, menys en aquells punts que requereixin registres.</t>
  </si>
  <si>
    <t>E898K2A0</t>
  </si>
  <si>
    <t>Pintat de parament horitzontal de guix, amb pintura plàstica amb acabat llis, amb una capa segelladora i dues d'acabat</t>
  </si>
  <si>
    <t>P9J4-1111</t>
  </si>
  <si>
    <t>Pelfut de qualitat superior ripus Master Trax, color a escollir per la DF, amb suplement de cautxú 10mm per m/l x 125 cm de la casa TREAFIC MAT Y MAS, SL del grup TRAFIC o similar.</t>
  </si>
  <si>
    <t>E93ARSPR</t>
  </si>
  <si>
    <t>Recrescuda del suport de paviments, de 4 cm de gruix, amb morter de ciment 1:4</t>
  </si>
  <si>
    <t>F9P95411</t>
  </si>
  <si>
    <t>Paviment de llosetes de cautxú reciclat de 50x50 cm i 40 mm de gruix, amb superfície antilliscant per a la formació de superfície protectora de caigudes segons UNE-EN 1177, col·locat superficialment amb junts amb adhesiu</t>
  </si>
  <si>
    <t>E9Z515XX</t>
  </si>
  <si>
    <t>Tapajunts de paviment, per a junt de 30 mm d'amplària mitjana, amb perfil de neoprè i suport d'alumini, col·locant prèviament el suport</t>
  </si>
  <si>
    <t>E9DC1MXX</t>
  </si>
  <si>
    <t>Paviment interior, de rajola de gres porcellànic premsat sense esmaltar antilliscant, lliscabilitat C2 grup BIa (UNE-EN 14411), de forma rectangular o quadrada, preu alt, de 16 a 25 peces/m2, col·locades amb adhesiu per a rajola ceràmica C2 (UNE-EN 12004) i rejuntat amb beurada CG2 (UNE-EN 13888)</t>
  </si>
  <si>
    <t>05</t>
  </si>
  <si>
    <t>Sistemes de condicionaments, instal·lacions i serveis</t>
  </si>
  <si>
    <t>Instal·lació de subministrament d'aigua</t>
  </si>
  <si>
    <t>01.05.01</t>
  </si>
  <si>
    <t>EJ13B712</t>
  </si>
  <si>
    <t>Lavabo mural de porcellana esmaltada, senzill, d'amplària 53 a 75 cm, de color blanc i preu alt, col·locat amb suports murals</t>
  </si>
  <si>
    <t>EJ14BA1Q</t>
  </si>
  <si>
    <t>Inodor de porcellana esmaltada, de sortida vertical, amb seient i tapa, cisterna i mecanismes de descàrrega i alimentació incorporats, de color blanc, preu mitjà, col·locat sobre el paviment i connectat a la xarxa d'evacuació</t>
  </si>
  <si>
    <t>EJ4ZU310</t>
  </si>
  <si>
    <t>Porta-rotlles horitzontal de paper higiènic de llautó cromat, de 115 mm de llargària i suport per a adossar a la paret de 62 mm de diàmetre, model 05012.B de Nofer o similar equivalent aprovat per FGC, col·locat amb fixacions mecàniques</t>
  </si>
  <si>
    <t>EJ22L141</t>
  </si>
  <si>
    <t>Ruixador fix, d'aspersió fixa, mural, muntat superficialment, de llautó cromat, antirobatori, amb entrada de 1/2´´</t>
  </si>
  <si>
    <t>EJ22S120</t>
  </si>
  <si>
    <t>Suport amb ròtula per a dutxa de telèfon, mural, muntat superficialment, de llautó cromat, preu alt</t>
  </si>
  <si>
    <t>EJ22X920</t>
  </si>
  <si>
    <t>Dutxa de telèfon d'aspersió fixa, roscada a tub flexible, sintètica, preu alt</t>
  </si>
  <si>
    <t>K21D10XX</t>
  </si>
  <si>
    <t>Partida alçada a justificar d'ajudes ram de paleta per instal·lacions d'abastament d'aigua. Els treballs inclouran repicats de paviment i parets si és necessari, fixacions d'elements, reconnexions dels elements, etc.</t>
  </si>
  <si>
    <t>EJ4ZXX05</t>
  </si>
  <si>
    <t>Mirall d'acer inoxidable AISI 304 amb acabat polit, de 700 mm d'alçària i 500 mm d'amplària, encastat</t>
  </si>
  <si>
    <t>EJ4ZXX10</t>
  </si>
  <si>
    <t>Eixugamans ultraràpid d'acer inoxidable AISI 304 tipus FUGA de la casa NOFER o equivalent, de 800 W, de 323 x 253 x 152 mm, d'activació amb sensor electrònic, col·locat amb fixacions mecàniques</t>
  </si>
  <si>
    <t>EJ23612G</t>
  </si>
  <si>
    <t>Aixeta monocomandament temporitzada per a lavabo, muntada superficialment sobre taulell o aparell sanitari, de llautó cromat, preu alt, amb dues entrades de maniguets</t>
  </si>
  <si>
    <t>EJ22U001</t>
  </si>
  <si>
    <t>Aixeta mescladora termostàtica temporitzada per a dutxa, mural, muntada superficialment, de llautó cromat, preu alt, amb entrada de 3/4' i sortida de 3/4'</t>
  </si>
  <si>
    <t>Evacuació d'aigües</t>
  </si>
  <si>
    <t>01.05.02</t>
  </si>
  <si>
    <t>EJ32U010</t>
  </si>
  <si>
    <t>Desguàs sifònic amb sortida horitzontal de 75mm i reixeta superior de 15x15 cm i 3kn, collat a l'obra amb morter</t>
  </si>
  <si>
    <t>EJ3317P7</t>
  </si>
  <si>
    <t>Desguàs recte per a lavabo, amb tap i cadeneta incorporats, de PVC, de diàmetre 40 mm, connectat a un ramal o a un sifó de PVC</t>
  </si>
  <si>
    <t>EJ33B7PG</t>
  </si>
  <si>
    <t>Sifó de botella per a lavabo, de PVC de 40 mm, connectat a un ramal de PVC</t>
  </si>
  <si>
    <t>EJ3617NG</t>
  </si>
  <si>
    <t>Desguàs recte per a urinari mural, amb reixeta incorporada, de PVC de diàmetre 32 mm, connectat a un ramal de PVC</t>
  </si>
  <si>
    <t>EJ36B7NG</t>
  </si>
  <si>
    <t>Sifó de botella per a urinari mural, de PVC de diàmetre 32 mm, connectat a un ramal de PVC</t>
  </si>
  <si>
    <t>EFB17452</t>
  </si>
  <si>
    <t>Tub de polietilè de designació PE 100, de 40 mm de diàmetre nominal, de 10 bar de pressió nominal, sèrie SDR 17, UNE-EN 12201-2, connectat a pressió, amb grau de dificultat mitjà, utilitzant accessoris de plàstic i col·locat superficialment</t>
  </si>
  <si>
    <t>EFB1E422</t>
  </si>
  <si>
    <t>Tub de polietilè de designació PE 100, de 110 mm de diàmetre nominal, de 10 bar de pressió nominal, sèrie SDR 17, UNE-EN 12201-2, soldat, amb grau de dificultat mitjà, utilitzant accessoris de plàstic i col·locat superficialment</t>
  </si>
  <si>
    <t>FDKZH9XX</t>
  </si>
  <si>
    <t>Col·locació de bastiment i tapa existent quadrada de fosa dúctil, per a pericó de serveis, recolzada, pas lliure de 400x400 mm i classe C250 segons norma UNE-EN 124, col·locat amb morter</t>
  </si>
  <si>
    <t>K612653V</t>
  </si>
  <si>
    <t>Paret de tancament recolzada de gruix 14 cm, maó massís d'elaboració mecànica, HD, de 290x140x50 mm, d'una cara vista, categoria I, segons la norma UNE-EN 771-1, col·locat amb morter per a ram de paleta industrialitzat M 5 (5 N/mm2) de designació (G) segons norma UNE-EN 998-2</t>
  </si>
  <si>
    <t>K21D10X1</t>
  </si>
  <si>
    <t>Partida alçada a justificar d'ajudes ram de paleta per instal·lacions de sanejament. Els treballs inclouran repicats de paviment i parets si és necessari, fixacions d'elements, reconnexions amb baixants i col·lectors, etc.</t>
  </si>
  <si>
    <t>Instal·lacions tèrmiques</t>
  </si>
  <si>
    <t>01.05.03</t>
  </si>
  <si>
    <t>K21EA6XX</t>
  </si>
  <si>
    <t>Recol·locació de radiador per aigua, de llargària &lt;= 300 cm, amb mitjans manuals, inclou vàlvules reguladores i altres possibles petits elements desgastats</t>
  </si>
  <si>
    <t>K612TRXX</t>
  </si>
  <si>
    <t>Ajuda de ram de paleta per col·locació de radiadors,</t>
  </si>
  <si>
    <t>EEE1XX20</t>
  </si>
  <si>
    <t>Bomba de calor aerotèrmica MITSUBISHI ELECTRIC model MSZ-AP20VG(K) o equivalent de 2,0 kW de capacitat frigorífica i 2,5 kW de capacitat calorífica, amb un EER 4,17 i un COP 3,5. El gas refrigerant emprat és R32, col·locada. Inclou tubs i unitat interior i exterior.
Unidad Interior		MSZ-AP20VG
Unidad Exterior		MUZ-AP20VG
Capacidad – kCal/h (frío)	kCal/h	1720
Capacidad – kCal/h (calor)	kCal/h	2150
Unidad Interior – Dimensiones alto x ancho x fondo 250 x 760 x 178 mm
Unidad Exterior – Caudal de aire	m³/min	32,2
Unidad Exterior – Dimensiones alto x ancho x fondo 550 x 800 x 285 mm</t>
  </si>
  <si>
    <t>K21D10X2</t>
  </si>
  <si>
    <t>Partida alçada a justificar d'ajudes ram de paleta per instal·lacions de clima. Els treballs inclouran la fixació i subjecció de la unitat exterior de clima a la façana mitjançant un suport mecànic de dos peus amb perfil L metàl·lics.</t>
  </si>
  <si>
    <t>Sistemes de ventilació</t>
  </si>
  <si>
    <t>01.05.04</t>
  </si>
  <si>
    <t>EEK17A3D</t>
  </si>
  <si>
    <t>Reixeta d'impulsió o retorn, antivandàlica, d'una filera d'aletes fixes horitzontals, d'alumini lacat blanc, de 300x100 mm, d'aletes separades 20 mm, de secció en V i fixada al bastiment mitjançant cargols antivandàlics</t>
  </si>
  <si>
    <t>EF22M511</t>
  </si>
  <si>
    <t>Tub d'acer galvanitzat amb soldadura, fabricat amb acer S195 T, de 3/4´´ de mida de rosca (diàmetre exterior especificat=26,9 mm i DN= 20 mm), sèrie M segons UNE-EN 10255, roscat, amb grau de dificultat baix i col·locat superficialment</t>
  </si>
  <si>
    <t>K21D10X3</t>
  </si>
  <si>
    <t>Partida alçada a justificar d'ajudes ram de paleta per instal·lacions de ventilació. Inlou fixació d'elements, forats i regates necessàries.</t>
  </si>
  <si>
    <t>EEMH2HXX</t>
  </si>
  <si>
    <t>Unitat de ventilació amb recuperador de calor amb by-pass incorporat del tipus REB-40 de la marca SODECA o equivalent, per un cabal de ventilació màxim de 480 m3/h i una eficiència de recuperador de 82%, amb una potència total de 90W, o equivalent.
Inclou fixacions i connexions a tubs</t>
  </si>
  <si>
    <t>Instal·lacions elèctriques</t>
  </si>
  <si>
    <t>01.05.05</t>
  </si>
  <si>
    <t>EG134802</t>
  </si>
  <si>
    <t>Caixa per a quadre de comandaments i protecció, de material autoextingible, amb porta, per a dotze mòduls i muntada superficialment</t>
  </si>
  <si>
    <t>EG2C2B24</t>
  </si>
  <si>
    <t>Safata aïllant de PVC perforada, de 50x300 mm, amb 2 compartiments, muntada suspesa</t>
  </si>
  <si>
    <t>EG32C136</t>
  </si>
  <si>
    <t>Cable amb conductor de coure de tensió assignada inferior o igual a 450/750 V, de designació H07Z-R, construcció segons norma UNE-EN 50525-3-41, unipolar, de secció 1x2,5 mm2, amb aïllament de poliolefines, classe de reacció al foc Dca-s2,d2,a2 segons norma UNE-EN 50575, col·locat en canal</t>
  </si>
  <si>
    <t>4G4113XX</t>
  </si>
  <si>
    <t>Partida alçada a justificar de legalització de nou subquadre elèctric i instal·lació elèctrica de l'espai</t>
  </si>
  <si>
    <t>4G4113XY</t>
  </si>
  <si>
    <t xml:space="preserve">Quadre de comandament i protecció per a instal·lació d'electrificació bàsica amb 5 circuits, amb interruptor automàtic magnetotèrmic tipus ICP-M de 20 A d'intensitat nominal, interruptor diferencial de 25 A d'intensitat nominal i interruptors de protecció magnetotèrmica a cada circuit, col·locat en caixa de dotze mòduls de material autoextingible, amb porta, encastada. </t>
  </si>
  <si>
    <t>K6ZA1101</t>
  </si>
  <si>
    <t>Perfils conformats d'acer galvanitzat tipus omega de 50x2 mm, col·locats amb fixacions mecàniques</t>
  </si>
  <si>
    <t>K21D10X4</t>
  </si>
  <si>
    <t>Partida alçada a justificar d'ajudes ram de paleta per instal·lacions elèctriques. Inclou regates, fixacions, repintats, repicats per connexió a xarxa existent</t>
  </si>
  <si>
    <t>06</t>
  </si>
  <si>
    <t>Instal·lacions d'il·luminació</t>
  </si>
  <si>
    <t>01.05.06</t>
  </si>
  <si>
    <t>EG335304</t>
  </si>
  <si>
    <t>Cable amb conductor de coure de 300/500 V de tensió assignada, amb designació SOZ1-K (AS+), bipolar, de secció 2 x 1,5 mm2, pantalla metàl·lica amb drenatge i coberta del cable de poliolefina amb baixa emissió fums, amb una classe de reacció al foc Cca-s1b,d1,a1 segons norma UNE-EN 50575, col·locat en tub</t>
  </si>
  <si>
    <t>EG241502</t>
  </si>
  <si>
    <t>Tub flexible d'acer galvanitzat, de diàmetre nominal referència 21 i muntat superficialment</t>
  </si>
  <si>
    <t>EHPL11XX</t>
  </si>
  <si>
    <t>Luminaria antivandálica STAFORD-LED-OP-7000-4K, encastada, de 953x255x95 cm
5052lm 43w IP65 IK10, de la casa Grupo SICCIS o equivalent</t>
  </si>
  <si>
    <t>EG42529H</t>
  </si>
  <si>
    <t>Interruptor diferencial de la classe A, gamma terciari, de 40 A d'intensitat nominal, bipolar (2P), de sensibilitat 0,03 A, de desconnexió fix instantani, amb botó de test incorporat i indicador mecànic de defecte, construït segons les especificacions de la norma UNE-EN 61008-1, de 2 mòduls DIN de 18 mm d'amplària, muntat en perfil DIN</t>
  </si>
  <si>
    <t>EHPL11XY</t>
  </si>
  <si>
    <t>Luminaria antivandálica CLUMBER1-LED-OP-3900-4K, muntada superficialment, de 505 de diàmetre x 63 mm
2842lm ; 25w IP64 IK10, de la casa Grupo SICCIS o equivalent</t>
  </si>
  <si>
    <t>K612TRXY</t>
  </si>
  <si>
    <t>Col·locació de lluminàries. Inclou material auxiliar i mà d'obra</t>
  </si>
  <si>
    <t>K21D10X5</t>
  </si>
  <si>
    <t>Partida alçada a justificar d'ajudes ram de paleta per instal·lacions d'il·luminació. Inclou fixacions, regates, repintats, connexions auxiliars</t>
  </si>
  <si>
    <t>08</t>
  </si>
  <si>
    <t>Instal·lacions de protecció contra incendis</t>
  </si>
  <si>
    <t>01.05.08</t>
  </si>
  <si>
    <t>EM31351K</t>
  </si>
  <si>
    <t>Extintor manual de diòxid de carboni, de càrrega 5 kg, amb pressió incorporada, pintat, amb armari muntat superficialment</t>
  </si>
  <si>
    <t>EM31U81K</t>
  </si>
  <si>
    <t>Extintor manual de pols seca polivalent, de càrrega 12 kg, amb pressió incorporada, pintat, amb armari muntat superficialment</t>
  </si>
  <si>
    <t>4H612221</t>
  </si>
  <si>
    <t>Llum d'emergència i senyalització amb llum d'emergència amb làmpada fluorescent no permanent de 170 a 200 lúmens amb 2 h d'autonomia com a màxim, col·locat, obertura de regata, tub corrugat de PVC de DN 16 mm, conductor de coure de designació H07Z-K unipolar d'1,5 mm2 de secció i caixa de derivació quadrada col·locada encastada. Ik10</t>
  </si>
  <si>
    <t>K21D10X6</t>
  </si>
  <si>
    <t>Partida alçada a justificar d'ajudes ram de paleta per instal·lacions PCI. Inclou fixacions, regates, connnexions auxiliars</t>
  </si>
  <si>
    <t>Equipaments</t>
  </si>
  <si>
    <t>01.06</t>
  </si>
  <si>
    <t>EQ54U001</t>
  </si>
  <si>
    <t>Taulell de 50 cm d'amplària a base de cantells de fusta de faig, amb tauler de fibres de fusta i resines sintètiques, de densitat mitjana, de 16 mm de gruix i reforç interior amb llates de pi, col·locat sobre obra amb fixacions mecàniques</t>
  </si>
  <si>
    <t>H64521XX</t>
  </si>
  <si>
    <t>Tanca d'alçària 4.5 m totals, de planxa nervada d'acer galvanitzat, pals de tub d'acer galvanitzat col·locats cada 2 m sobre daus de formigó i amb el desmuntatge inclòs, composta per 3 metres de xapa i 1,5 de nylon. Inclou porta</t>
  </si>
  <si>
    <t>07</t>
  </si>
  <si>
    <t>Seguretat i Salut</t>
  </si>
  <si>
    <t>01.07</t>
  </si>
  <si>
    <t>XJ000SIS</t>
  </si>
  <si>
    <t>Partida alçada a justificar en conceptes de Seguretat i Salut</t>
  </si>
  <si>
    <t>Gestió de residus</t>
  </si>
  <si>
    <t>01.08</t>
  </si>
  <si>
    <t>K2R24200</t>
  </si>
  <si>
    <t>Classificació a peu d'obra de residus de construcció o demolició en fraccions segons REAL DECRETO 105/2008, amb mitjans manuals</t>
  </si>
  <si>
    <t>K2R64267</t>
  </si>
  <si>
    <t>Càrrega amb mitjans mecànics i transport de residus inerts o no especials a instal·lació autoritzada de gestió de residus, amb camió per a transport de 12 t, amb un recorregut de més de 5 i fins a 10 km</t>
  </si>
  <si>
    <t>K2RA73G1</t>
  </si>
  <si>
    <t>Deposició controlada a dipòsit autoritzat inclòs el cànon sobre la deposició controlada dels residus de la construcció, segons la LLEI 8/2008, de residus barrejats inerts amb una densitat 1,0 t/m3, procedents de construcció o demolició, amb codi 170107 segons la Llista Europea de Residus (ORDEN MAM/304/2002)</t>
  </si>
  <si>
    <t>K2R242XX</t>
  </si>
  <si>
    <t>Transport intern de residus des de l'obra fins a contenidor exterior. Distància d'entre 300 m i 700 m.</t>
  </si>
  <si>
    <t>09</t>
  </si>
  <si>
    <t>Partides ajudes a justificar</t>
  </si>
  <si>
    <t>01.09</t>
  </si>
  <si>
    <t>XJ000PAJ</t>
  </si>
  <si>
    <t xml:space="preserve">Partida de Ajudes a Justificar </t>
  </si>
  <si>
    <t>XJ000PAM</t>
  </si>
  <si>
    <t>Partida alçada a justificar moviment interior de materials d'aproximadament 300 metres des de la zona d'acopi fins a peu d'obra</t>
  </si>
  <si>
    <t xml:space="preserve">13% DESPESES GENERALS </t>
  </si>
  <si>
    <t xml:space="preserve">6% BENEFICI INDUSTRIAL </t>
  </si>
  <si>
    <t>IMPORT LICITACIO</t>
  </si>
  <si>
    <t xml:space="preserve">IMPORT  PRESSUPOST </t>
  </si>
  <si>
    <t>PREU OFERT PEL LICITADOR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</si>
</sst>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##,###,##0.00"/>
    <numFmt numFmtId="165" formatCode="###,###,##0.000"/>
  </numFmts>
  <fonts count="5" x14ac:knownFonts="1">
    <font>
      <sz val="11"/>
      <color rgb="FF000000"/>
      <name val="Calibri"/>
      <family val="2"/>
    </font>
    <font>
      <sz val="8"/>
      <color rgb="FF000000"/>
      <name val="Calibri"/>
      <family val="2"/>
    </font>
    <font>
      <b/>
      <sz val="14"/>
      <color rgb="FF000000"/>
      <name val="Calibri"/>
      <family val="2"/>
    </font>
    <font>
      <b/>
      <sz val="8"/>
      <color rgb="FF000000"/>
      <name val="Calibri"/>
      <family val="2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99CCFF"/>
        <bgColor rgb="FF99CCFF"/>
      </patternFill>
    </fill>
    <fill>
      <patternFill patternType="solid">
        <fgColor rgb="FFC0C0C0"/>
        <bgColor rgb="FFC0C0C0"/>
      </patternFill>
    </fill>
    <fill>
      <patternFill patternType="solid">
        <fgColor rgb="FFFFFFCC"/>
        <bgColor rgb="FFFFFFCC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20">
    <xf numFmtId="0" fontId="0" fillId="0" borderId="0" xfId="0" applyFill="1" applyProtection="1"/>
    <xf numFmtId="0" fontId="4" fillId="0" borderId="0" xfId="0" applyFont="1" applyFill="1" applyAlignment="1" applyProtection="1">
      <alignment horizontal="right"/>
    </xf>
    <xf numFmtId="0" fontId="1" fillId="0" borderId="0" xfId="0" applyFont="1" applyFill="1" applyProtection="1"/>
    <xf numFmtId="0" fontId="0" fillId="2" borderId="0" xfId="0" applyFill="1" applyProtection="1"/>
    <xf numFmtId="0" fontId="2" fillId="2" borderId="0" xfId="0" applyFont="1" applyFill="1" applyAlignment="1" applyProtection="1">
      <alignment horizontal="center"/>
    </xf>
    <xf numFmtId="0" fontId="3" fillId="3" borderId="0" xfId="0" applyFont="1" applyFill="1" applyAlignment="1" applyProtection="1">
      <alignment horizontal="right"/>
    </xf>
    <xf numFmtId="0" fontId="3" fillId="0" borderId="0" xfId="0" applyFont="1" applyFill="1" applyProtection="1"/>
    <xf numFmtId="49" fontId="3" fillId="0" borderId="0" xfId="0" applyNumberFormat="1" applyFont="1" applyFill="1" applyProtection="1"/>
    <xf numFmtId="49" fontId="1" fillId="0" borderId="0" xfId="0" applyNumberFormat="1" applyFont="1" applyFill="1" applyProtection="1"/>
    <xf numFmtId="0" fontId="1" fillId="0" borderId="0" xfId="0" applyFont="1" applyFill="1" applyProtection="1"/>
    <xf numFmtId="164" fontId="1" fillId="4" borderId="0" xfId="0" applyNumberFormat="1" applyFont="1" applyFill="1" applyProtection="1">
      <protection locked="0"/>
    </xf>
    <xf numFmtId="165" fontId="1" fillId="0" borderId="0" xfId="0" applyNumberFormat="1" applyFont="1" applyFill="1" applyProtection="1"/>
    <xf numFmtId="164" fontId="1" fillId="0" borderId="0" xfId="0" applyNumberFormat="1" applyFont="1" applyFill="1" applyProtection="1"/>
    <xf numFmtId="164" fontId="3" fillId="0" borderId="0" xfId="0" applyNumberFormat="1" applyFont="1" applyFill="1" applyProtection="1"/>
    <xf numFmtId="0" fontId="1" fillId="0" borderId="0" xfId="0" applyFont="1" applyFill="1" applyAlignment="1" applyProtection="1">
      <alignment wrapText="1"/>
    </xf>
    <xf numFmtId="164" fontId="4" fillId="0" borderId="0" xfId="0" applyNumberFormat="1" applyFont="1" applyFill="1" applyProtection="1"/>
    <xf numFmtId="0" fontId="0" fillId="0" borderId="0" xfId="0" applyFill="1" applyAlignment="1" applyProtection="1">
      <alignment horizontal="right"/>
    </xf>
    <xf numFmtId="0" fontId="1" fillId="0" borderId="0" xfId="0" applyFont="1" applyFill="1" applyProtection="1"/>
    <xf numFmtId="0" fontId="4" fillId="3" borderId="1" xfId="0" applyFont="1" applyFill="1" applyBorder="1" applyAlignment="1" applyProtection="1">
      <alignment horizontal="center" vertical="center"/>
    </xf>
    <xf numFmtId="0" fontId="0" fillId="0" borderId="2" xfId="0" applyFill="1" applyBorder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8"/>
  <sheetViews>
    <sheetView tabSelected="1" workbookViewId="0">
      <pane ySplit="8" topLeftCell="A218" activePane="bottomLeft" state="frozenSplit"/>
      <selection pane="bottomLeft" activeCell="I197" sqref="I197:I199"/>
    </sheetView>
  </sheetViews>
  <sheetFormatPr defaultRowHeight="14.5" x14ac:dyDescent="0.35"/>
  <cols>
    <col min="1" max="1" width="18.7265625" customWidth="1"/>
    <col min="2" max="2" width="3.36328125" customWidth="1"/>
    <col min="3" max="3" width="13.7265625" customWidth="1"/>
    <col min="4" max="4" width="4.36328125" customWidth="1"/>
    <col min="5" max="5" width="48.7265625" customWidth="1"/>
    <col min="6" max="7" width="12.7265625" customWidth="1"/>
    <col min="8" max="8" width="13.7265625" customWidth="1"/>
    <col min="9" max="9" width="24.08984375" bestFit="1" customWidth="1"/>
  </cols>
  <sheetData>
    <row r="1" spans="1:9" x14ac:dyDescent="0.35">
      <c r="E1" s="17" t="s">
        <v>0</v>
      </c>
      <c r="F1" s="17" t="s">
        <v>0</v>
      </c>
      <c r="G1" s="17" t="s">
        <v>0</v>
      </c>
      <c r="H1" s="17" t="s">
        <v>0</v>
      </c>
    </row>
    <row r="2" spans="1:9" x14ac:dyDescent="0.35">
      <c r="E2" s="17"/>
      <c r="F2" s="17"/>
      <c r="G2" s="17"/>
      <c r="H2" s="17"/>
    </row>
    <row r="3" spans="1:9" x14ac:dyDescent="0.35">
      <c r="E3" s="17"/>
      <c r="F3" s="17"/>
      <c r="G3" s="17"/>
      <c r="H3" s="17"/>
    </row>
    <row r="4" spans="1:9" x14ac:dyDescent="0.35">
      <c r="E4" s="17"/>
      <c r="F4" s="17"/>
      <c r="G4" s="17"/>
      <c r="H4" s="17"/>
    </row>
    <row r="6" spans="1:9" ht="18.5" x14ac:dyDescent="0.45">
      <c r="C6" s="3"/>
      <c r="D6" s="3"/>
      <c r="E6" s="4" t="s">
        <v>1</v>
      </c>
      <c r="F6" s="3"/>
      <c r="G6" s="3"/>
      <c r="H6" s="3"/>
    </row>
    <row r="7" spans="1:9" ht="15" thickBot="1" x14ac:dyDescent="0.4"/>
    <row r="8" spans="1:9" ht="15" thickBot="1" x14ac:dyDescent="0.4">
      <c r="F8" s="5" t="s">
        <v>2</v>
      </c>
      <c r="G8" s="5" t="s">
        <v>3</v>
      </c>
      <c r="H8" s="5" t="s">
        <v>4</v>
      </c>
      <c r="I8" s="18" t="s">
        <v>284</v>
      </c>
    </row>
    <row r="10" spans="1:9" x14ac:dyDescent="0.35">
      <c r="C10" s="6" t="s">
        <v>5</v>
      </c>
      <c r="D10" s="7" t="s">
        <v>6</v>
      </c>
      <c r="E10" s="6" t="s">
        <v>7</v>
      </c>
    </row>
    <row r="11" spans="1:9" x14ac:dyDescent="0.35">
      <c r="C11" s="6" t="s">
        <v>8</v>
      </c>
      <c r="D11" s="7" t="s">
        <v>6</v>
      </c>
      <c r="E11" s="6" t="s">
        <v>9</v>
      </c>
    </row>
    <row r="13" spans="1:9" x14ac:dyDescent="0.35">
      <c r="A13" s="2" t="s">
        <v>10</v>
      </c>
      <c r="B13" s="2">
        <v>1</v>
      </c>
      <c r="C13" s="2" t="s">
        <v>11</v>
      </c>
      <c r="D13" s="8" t="s">
        <v>12</v>
      </c>
      <c r="E13" s="9" t="s">
        <v>13</v>
      </c>
      <c r="F13" s="10">
        <v>46.77</v>
      </c>
      <c r="G13" s="11">
        <v>8</v>
      </c>
      <c r="H13" s="12">
        <f t="shared" ref="H13:H32" si="0">ROUND(ROUND(F13,2)*ROUND(G13,3),2)</f>
        <v>374.16</v>
      </c>
      <c r="I13" s="19"/>
    </row>
    <row r="14" spans="1:9" x14ac:dyDescent="0.35">
      <c r="A14" s="2" t="s">
        <v>10</v>
      </c>
      <c r="B14" s="2">
        <v>2</v>
      </c>
      <c r="C14" s="2" t="s">
        <v>14</v>
      </c>
      <c r="D14" s="8" t="s">
        <v>15</v>
      </c>
      <c r="E14" s="9" t="s">
        <v>16</v>
      </c>
      <c r="F14" s="10">
        <v>1.1000000000000001</v>
      </c>
      <c r="G14" s="11">
        <v>50</v>
      </c>
      <c r="H14" s="12">
        <f t="shared" si="0"/>
        <v>55</v>
      </c>
      <c r="I14" s="19"/>
    </row>
    <row r="15" spans="1:9" x14ac:dyDescent="0.35">
      <c r="A15" s="2" t="s">
        <v>10</v>
      </c>
      <c r="B15" s="2">
        <v>3</v>
      </c>
      <c r="C15" s="2" t="s">
        <v>17</v>
      </c>
      <c r="D15" s="8" t="s">
        <v>12</v>
      </c>
      <c r="E15" s="9" t="s">
        <v>18</v>
      </c>
      <c r="F15" s="10">
        <v>3.16</v>
      </c>
      <c r="G15" s="11">
        <v>14</v>
      </c>
      <c r="H15" s="12">
        <f t="shared" si="0"/>
        <v>44.24</v>
      </c>
      <c r="I15" s="19"/>
    </row>
    <row r="16" spans="1:9" x14ac:dyDescent="0.35">
      <c r="A16" s="2" t="s">
        <v>10</v>
      </c>
      <c r="B16" s="2">
        <v>4</v>
      </c>
      <c r="C16" s="2" t="s">
        <v>19</v>
      </c>
      <c r="D16" s="8" t="s">
        <v>20</v>
      </c>
      <c r="E16" s="9" t="s">
        <v>21</v>
      </c>
      <c r="F16" s="10">
        <v>28.66</v>
      </c>
      <c r="G16" s="11">
        <v>9.7520000000000007</v>
      </c>
      <c r="H16" s="12">
        <f t="shared" si="0"/>
        <v>279.49</v>
      </c>
      <c r="I16" s="19"/>
    </row>
    <row r="17" spans="1:9" x14ac:dyDescent="0.35">
      <c r="A17" s="2" t="s">
        <v>10</v>
      </c>
      <c r="B17" s="2">
        <v>5</v>
      </c>
      <c r="C17" s="2" t="s">
        <v>22</v>
      </c>
      <c r="D17" s="8" t="s">
        <v>15</v>
      </c>
      <c r="E17" s="9" t="s">
        <v>23</v>
      </c>
      <c r="F17" s="10">
        <v>8.57</v>
      </c>
      <c r="G17" s="11">
        <v>2.84</v>
      </c>
      <c r="H17" s="12">
        <f t="shared" si="0"/>
        <v>24.34</v>
      </c>
      <c r="I17" s="19"/>
    </row>
    <row r="18" spans="1:9" x14ac:dyDescent="0.35">
      <c r="A18" s="2" t="s">
        <v>10</v>
      </c>
      <c r="B18" s="2">
        <v>6</v>
      </c>
      <c r="C18" s="2" t="s">
        <v>24</v>
      </c>
      <c r="D18" s="8" t="s">
        <v>25</v>
      </c>
      <c r="E18" s="9" t="s">
        <v>26</v>
      </c>
      <c r="F18" s="10">
        <v>146.13999999999999</v>
      </c>
      <c r="G18" s="11">
        <v>17.524999999999999</v>
      </c>
      <c r="H18" s="12">
        <f t="shared" si="0"/>
        <v>2561.1</v>
      </c>
      <c r="I18" s="19"/>
    </row>
    <row r="19" spans="1:9" x14ac:dyDescent="0.35">
      <c r="A19" s="2" t="s">
        <v>10</v>
      </c>
      <c r="B19" s="2">
        <v>7</v>
      </c>
      <c r="C19" s="2" t="s">
        <v>27</v>
      </c>
      <c r="D19" s="8" t="s">
        <v>20</v>
      </c>
      <c r="E19" s="9" t="s">
        <v>28</v>
      </c>
      <c r="F19" s="10">
        <v>8.36</v>
      </c>
      <c r="G19" s="11">
        <v>21.25</v>
      </c>
      <c r="H19" s="12">
        <f t="shared" si="0"/>
        <v>177.65</v>
      </c>
      <c r="I19" s="19"/>
    </row>
    <row r="20" spans="1:9" x14ac:dyDescent="0.35">
      <c r="A20" s="2" t="s">
        <v>10</v>
      </c>
      <c r="B20" s="2">
        <v>8</v>
      </c>
      <c r="C20" s="2" t="s">
        <v>29</v>
      </c>
      <c r="D20" s="8" t="s">
        <v>20</v>
      </c>
      <c r="E20" s="9" t="s">
        <v>30</v>
      </c>
      <c r="F20" s="10">
        <v>5.49</v>
      </c>
      <c r="G20" s="11">
        <v>145.86199999999999</v>
      </c>
      <c r="H20" s="12">
        <f t="shared" si="0"/>
        <v>800.78</v>
      </c>
      <c r="I20" s="19"/>
    </row>
    <row r="21" spans="1:9" x14ac:dyDescent="0.35">
      <c r="A21" s="2" t="s">
        <v>10</v>
      </c>
      <c r="B21" s="2">
        <v>9</v>
      </c>
      <c r="C21" s="2" t="s">
        <v>31</v>
      </c>
      <c r="D21" s="8" t="s">
        <v>15</v>
      </c>
      <c r="E21" s="9" t="s">
        <v>32</v>
      </c>
      <c r="F21" s="10">
        <v>3.34</v>
      </c>
      <c r="G21" s="11">
        <v>2</v>
      </c>
      <c r="H21" s="12">
        <f t="shared" si="0"/>
        <v>6.68</v>
      </c>
      <c r="I21" s="19"/>
    </row>
    <row r="22" spans="1:9" x14ac:dyDescent="0.35">
      <c r="A22" s="2" t="s">
        <v>10</v>
      </c>
      <c r="B22" s="2">
        <v>10</v>
      </c>
      <c r="C22" s="2" t="s">
        <v>33</v>
      </c>
      <c r="D22" s="8" t="s">
        <v>15</v>
      </c>
      <c r="E22" s="9" t="s">
        <v>34</v>
      </c>
      <c r="F22" s="10">
        <v>5.5</v>
      </c>
      <c r="G22" s="11">
        <v>15.07</v>
      </c>
      <c r="H22" s="12">
        <f t="shared" si="0"/>
        <v>82.89</v>
      </c>
      <c r="I22" s="19"/>
    </row>
    <row r="23" spans="1:9" x14ac:dyDescent="0.35">
      <c r="A23" s="2" t="s">
        <v>10</v>
      </c>
      <c r="B23" s="2">
        <v>11</v>
      </c>
      <c r="C23" s="2" t="s">
        <v>35</v>
      </c>
      <c r="D23" s="8" t="s">
        <v>12</v>
      </c>
      <c r="E23" s="9" t="s">
        <v>36</v>
      </c>
      <c r="F23" s="10">
        <v>21.68</v>
      </c>
      <c r="G23" s="11">
        <v>2</v>
      </c>
      <c r="H23" s="12">
        <f t="shared" si="0"/>
        <v>43.36</v>
      </c>
      <c r="I23" s="19"/>
    </row>
    <row r="24" spans="1:9" x14ac:dyDescent="0.35">
      <c r="A24" s="2" t="s">
        <v>10</v>
      </c>
      <c r="B24" s="2">
        <v>12</v>
      </c>
      <c r="C24" s="2" t="s">
        <v>37</v>
      </c>
      <c r="D24" s="8" t="s">
        <v>12</v>
      </c>
      <c r="E24" s="9" t="s">
        <v>38</v>
      </c>
      <c r="F24" s="10">
        <v>82.4</v>
      </c>
      <c r="G24" s="11">
        <v>2</v>
      </c>
      <c r="H24" s="12">
        <f t="shared" si="0"/>
        <v>164.8</v>
      </c>
      <c r="I24" s="19"/>
    </row>
    <row r="25" spans="1:9" x14ac:dyDescent="0.35">
      <c r="A25" s="2" t="s">
        <v>10</v>
      </c>
      <c r="B25" s="2">
        <v>13</v>
      </c>
      <c r="C25" s="2" t="s">
        <v>39</v>
      </c>
      <c r="D25" s="8" t="s">
        <v>15</v>
      </c>
      <c r="E25" s="9" t="s">
        <v>40</v>
      </c>
      <c r="F25" s="10">
        <v>5.5</v>
      </c>
      <c r="G25" s="11">
        <v>3.94</v>
      </c>
      <c r="H25" s="12">
        <f t="shared" si="0"/>
        <v>21.67</v>
      </c>
      <c r="I25" s="19"/>
    </row>
    <row r="26" spans="1:9" x14ac:dyDescent="0.35">
      <c r="A26" s="2" t="s">
        <v>10</v>
      </c>
      <c r="B26" s="2">
        <v>14</v>
      </c>
      <c r="C26" s="2" t="s">
        <v>41</v>
      </c>
      <c r="D26" s="8" t="s">
        <v>12</v>
      </c>
      <c r="E26" s="9" t="s">
        <v>42</v>
      </c>
      <c r="F26" s="10">
        <v>16.89</v>
      </c>
      <c r="G26" s="11">
        <v>1</v>
      </c>
      <c r="H26" s="12">
        <f t="shared" si="0"/>
        <v>16.89</v>
      </c>
      <c r="I26" s="19"/>
    </row>
    <row r="27" spans="1:9" x14ac:dyDescent="0.35">
      <c r="A27" s="2" t="s">
        <v>10</v>
      </c>
      <c r="B27" s="2">
        <v>15</v>
      </c>
      <c r="C27" s="2" t="s">
        <v>43</v>
      </c>
      <c r="D27" s="8" t="s">
        <v>12</v>
      </c>
      <c r="E27" s="9" t="s">
        <v>44</v>
      </c>
      <c r="F27" s="10">
        <v>27.24</v>
      </c>
      <c r="G27" s="11">
        <v>1</v>
      </c>
      <c r="H27" s="12">
        <f t="shared" si="0"/>
        <v>27.24</v>
      </c>
      <c r="I27" s="19"/>
    </row>
    <row r="28" spans="1:9" x14ac:dyDescent="0.35">
      <c r="A28" s="2" t="s">
        <v>10</v>
      </c>
      <c r="B28" s="2">
        <v>16</v>
      </c>
      <c r="C28" s="2" t="s">
        <v>45</v>
      </c>
      <c r="D28" s="8" t="s">
        <v>12</v>
      </c>
      <c r="E28" s="9" t="s">
        <v>46</v>
      </c>
      <c r="F28" s="10">
        <v>18.649999999999999</v>
      </c>
      <c r="G28" s="11">
        <v>1</v>
      </c>
      <c r="H28" s="12">
        <f t="shared" si="0"/>
        <v>18.649999999999999</v>
      </c>
      <c r="I28" s="19"/>
    </row>
    <row r="29" spans="1:9" x14ac:dyDescent="0.35">
      <c r="A29" s="2" t="s">
        <v>10</v>
      </c>
      <c r="B29" s="2">
        <v>17</v>
      </c>
      <c r="C29" s="2" t="s">
        <v>47</v>
      </c>
      <c r="D29" s="8" t="s">
        <v>12</v>
      </c>
      <c r="E29" s="9" t="s">
        <v>48</v>
      </c>
      <c r="F29" s="10">
        <v>29.46</v>
      </c>
      <c r="G29" s="11">
        <v>3</v>
      </c>
      <c r="H29" s="12">
        <f t="shared" si="0"/>
        <v>88.38</v>
      </c>
      <c r="I29" s="19"/>
    </row>
    <row r="30" spans="1:9" x14ac:dyDescent="0.35">
      <c r="A30" s="2" t="s">
        <v>10</v>
      </c>
      <c r="B30" s="2">
        <v>18</v>
      </c>
      <c r="C30" s="2" t="s">
        <v>49</v>
      </c>
      <c r="D30" s="8" t="s">
        <v>12</v>
      </c>
      <c r="E30" s="9" t="s">
        <v>50</v>
      </c>
      <c r="F30" s="10">
        <v>62.07</v>
      </c>
      <c r="G30" s="11">
        <v>16</v>
      </c>
      <c r="H30" s="12">
        <f t="shared" si="0"/>
        <v>993.12</v>
      </c>
      <c r="I30" s="19"/>
    </row>
    <row r="31" spans="1:9" x14ac:dyDescent="0.35">
      <c r="A31" s="2" t="s">
        <v>10</v>
      </c>
      <c r="B31" s="2">
        <v>19</v>
      </c>
      <c r="C31" s="2" t="s">
        <v>51</v>
      </c>
      <c r="D31" s="8" t="s">
        <v>20</v>
      </c>
      <c r="E31" s="9" t="s">
        <v>52</v>
      </c>
      <c r="F31" s="10">
        <v>59.7</v>
      </c>
      <c r="G31" s="11">
        <v>1</v>
      </c>
      <c r="H31" s="12">
        <f t="shared" si="0"/>
        <v>59.7</v>
      </c>
      <c r="I31" s="19"/>
    </row>
    <row r="32" spans="1:9" x14ac:dyDescent="0.35">
      <c r="A32" s="2" t="s">
        <v>10</v>
      </c>
      <c r="B32" s="2">
        <v>20</v>
      </c>
      <c r="C32" s="2" t="s">
        <v>53</v>
      </c>
      <c r="D32" s="8" t="s">
        <v>54</v>
      </c>
      <c r="E32" s="9" t="s">
        <v>55</v>
      </c>
      <c r="F32" s="10">
        <v>1200</v>
      </c>
      <c r="G32" s="11">
        <v>1</v>
      </c>
      <c r="H32" s="12">
        <f t="shared" si="0"/>
        <v>1200</v>
      </c>
      <c r="I32" s="19"/>
    </row>
    <row r="33" spans="1:9" x14ac:dyDescent="0.35">
      <c r="E33" s="6" t="s">
        <v>56</v>
      </c>
      <c r="F33" s="6"/>
      <c r="G33" s="6"/>
      <c r="H33" s="13">
        <f>SUM(H13:H32)</f>
        <v>7040.14</v>
      </c>
      <c r="I33" s="19"/>
    </row>
    <row r="35" spans="1:9" x14ac:dyDescent="0.35">
      <c r="C35" s="6" t="s">
        <v>5</v>
      </c>
      <c r="D35" s="7" t="s">
        <v>6</v>
      </c>
      <c r="E35" s="6" t="s">
        <v>7</v>
      </c>
    </row>
    <row r="36" spans="1:9" x14ac:dyDescent="0.35">
      <c r="C36" s="6" t="s">
        <v>8</v>
      </c>
      <c r="D36" s="7" t="s">
        <v>57</v>
      </c>
      <c r="E36" s="6" t="s">
        <v>58</v>
      </c>
    </row>
    <row r="38" spans="1:9" x14ac:dyDescent="0.35">
      <c r="A38" s="2" t="s">
        <v>59</v>
      </c>
      <c r="B38" s="2">
        <v>1</v>
      </c>
      <c r="C38" s="2" t="s">
        <v>60</v>
      </c>
      <c r="D38" s="8" t="s">
        <v>20</v>
      </c>
      <c r="E38" s="9" t="s">
        <v>61</v>
      </c>
      <c r="F38" s="10">
        <v>48.44</v>
      </c>
      <c r="G38" s="11">
        <v>11.9</v>
      </c>
      <c r="H38" s="12">
        <f>ROUND(ROUND(F38,2)*ROUND(G38,3),2)</f>
        <v>576.44000000000005</v>
      </c>
      <c r="I38" s="19"/>
    </row>
    <row r="39" spans="1:9" x14ac:dyDescent="0.35">
      <c r="A39" s="2" t="s">
        <v>59</v>
      </c>
      <c r="B39" s="2">
        <v>2</v>
      </c>
      <c r="C39" s="2" t="s">
        <v>62</v>
      </c>
      <c r="D39" s="8" t="s">
        <v>20</v>
      </c>
      <c r="E39" s="9" t="s">
        <v>63</v>
      </c>
      <c r="F39" s="10">
        <v>28.66</v>
      </c>
      <c r="G39" s="11">
        <v>5.95</v>
      </c>
      <c r="H39" s="12">
        <f>ROUND(ROUND(F39,2)*ROUND(G39,3),2)</f>
        <v>170.53</v>
      </c>
      <c r="I39" s="19"/>
    </row>
    <row r="40" spans="1:9" x14ac:dyDescent="0.35">
      <c r="E40" s="6" t="s">
        <v>56</v>
      </c>
      <c r="F40" s="6"/>
      <c r="G40" s="6"/>
      <c r="H40" s="13">
        <f>SUM(H38:H39)</f>
        <v>746.97</v>
      </c>
      <c r="I40" s="19"/>
    </row>
    <row r="42" spans="1:9" x14ac:dyDescent="0.35">
      <c r="C42" s="6" t="s">
        <v>5</v>
      </c>
      <c r="D42" s="7" t="s">
        <v>6</v>
      </c>
      <c r="E42" s="6" t="s">
        <v>7</v>
      </c>
    </row>
    <row r="43" spans="1:9" x14ac:dyDescent="0.35">
      <c r="C43" s="6" t="s">
        <v>8</v>
      </c>
      <c r="D43" s="7" t="s">
        <v>64</v>
      </c>
      <c r="E43" s="6" t="s">
        <v>65</v>
      </c>
    </row>
    <row r="45" spans="1:9" x14ac:dyDescent="0.35">
      <c r="A45" s="2" t="s">
        <v>66</v>
      </c>
      <c r="B45" s="2">
        <v>1</v>
      </c>
      <c r="C45" s="2" t="s">
        <v>67</v>
      </c>
      <c r="D45" s="8" t="s">
        <v>20</v>
      </c>
      <c r="E45" s="9" t="s">
        <v>68</v>
      </c>
      <c r="F45" s="10">
        <v>15.36</v>
      </c>
      <c r="G45" s="11">
        <v>28.427</v>
      </c>
      <c r="H45" s="12">
        <f t="shared" ref="H45:H55" si="1">ROUND(ROUND(F45,2)*ROUND(G45,3),2)</f>
        <v>436.64</v>
      </c>
      <c r="I45" s="19"/>
    </row>
    <row r="46" spans="1:9" x14ac:dyDescent="0.35">
      <c r="A46" s="2" t="s">
        <v>66</v>
      </c>
      <c r="B46" s="2">
        <v>2</v>
      </c>
      <c r="C46" s="2" t="s">
        <v>69</v>
      </c>
      <c r="D46" s="8" t="s">
        <v>20</v>
      </c>
      <c r="E46" s="9" t="s">
        <v>70</v>
      </c>
      <c r="F46" s="10">
        <v>1.42</v>
      </c>
      <c r="G46" s="11">
        <v>108.61</v>
      </c>
      <c r="H46" s="12">
        <f t="shared" si="1"/>
        <v>154.22999999999999</v>
      </c>
      <c r="I46" s="19"/>
    </row>
    <row r="47" spans="1:9" x14ac:dyDescent="0.35">
      <c r="A47" s="2" t="s">
        <v>66</v>
      </c>
      <c r="B47" s="2">
        <v>3</v>
      </c>
      <c r="C47" s="2" t="s">
        <v>71</v>
      </c>
      <c r="D47" s="8" t="s">
        <v>20</v>
      </c>
      <c r="E47" s="9" t="s">
        <v>72</v>
      </c>
      <c r="F47" s="10">
        <v>10.11</v>
      </c>
      <c r="G47" s="11">
        <v>108.61</v>
      </c>
      <c r="H47" s="12">
        <f t="shared" si="1"/>
        <v>1098.05</v>
      </c>
      <c r="I47" s="19"/>
    </row>
    <row r="48" spans="1:9" x14ac:dyDescent="0.35">
      <c r="A48" s="2" t="s">
        <v>66</v>
      </c>
      <c r="B48" s="2">
        <v>4</v>
      </c>
      <c r="C48" s="2" t="s">
        <v>73</v>
      </c>
      <c r="D48" s="8" t="s">
        <v>20</v>
      </c>
      <c r="E48" s="9" t="s">
        <v>74</v>
      </c>
      <c r="F48" s="10">
        <v>101.47</v>
      </c>
      <c r="G48" s="11">
        <v>9.7520000000000007</v>
      </c>
      <c r="H48" s="12">
        <f t="shared" si="1"/>
        <v>989.54</v>
      </c>
      <c r="I48" s="19"/>
    </row>
    <row r="49" spans="1:9" x14ac:dyDescent="0.35">
      <c r="A49" s="2" t="s">
        <v>66</v>
      </c>
      <c r="B49" s="2">
        <v>5</v>
      </c>
      <c r="C49" s="2" t="s">
        <v>75</v>
      </c>
      <c r="D49" s="8" t="s">
        <v>15</v>
      </c>
      <c r="E49" s="9" t="s">
        <v>76</v>
      </c>
      <c r="F49" s="10">
        <v>58.22</v>
      </c>
      <c r="G49" s="11">
        <v>12.6</v>
      </c>
      <c r="H49" s="12">
        <f t="shared" si="1"/>
        <v>733.57</v>
      </c>
      <c r="I49" s="19"/>
    </row>
    <row r="50" spans="1:9" x14ac:dyDescent="0.35">
      <c r="A50" s="2" t="s">
        <v>66</v>
      </c>
      <c r="B50" s="2">
        <v>6</v>
      </c>
      <c r="C50" s="2" t="s">
        <v>77</v>
      </c>
      <c r="D50" s="8" t="s">
        <v>20</v>
      </c>
      <c r="E50" s="9" t="s">
        <v>78</v>
      </c>
      <c r="F50" s="10">
        <v>32.54</v>
      </c>
      <c r="G50" s="11">
        <v>108.61</v>
      </c>
      <c r="H50" s="12">
        <f t="shared" si="1"/>
        <v>3534.17</v>
      </c>
      <c r="I50" s="19"/>
    </row>
    <row r="51" spans="1:9" x14ac:dyDescent="0.35">
      <c r="A51" s="2" t="s">
        <v>66</v>
      </c>
      <c r="B51" s="2">
        <v>7</v>
      </c>
      <c r="C51" s="2" t="s">
        <v>79</v>
      </c>
      <c r="D51" s="8" t="s">
        <v>12</v>
      </c>
      <c r="E51" s="9" t="s">
        <v>80</v>
      </c>
      <c r="F51" s="10">
        <v>74.19</v>
      </c>
      <c r="G51" s="11">
        <v>10</v>
      </c>
      <c r="H51" s="12">
        <f t="shared" si="1"/>
        <v>741.9</v>
      </c>
      <c r="I51" s="19"/>
    </row>
    <row r="52" spans="1:9" x14ac:dyDescent="0.35">
      <c r="A52" s="2" t="s">
        <v>66</v>
      </c>
      <c r="B52" s="2">
        <v>8</v>
      </c>
      <c r="C52" s="2" t="s">
        <v>81</v>
      </c>
      <c r="D52" s="8" t="s">
        <v>20</v>
      </c>
      <c r="E52" s="9" t="s">
        <v>82</v>
      </c>
      <c r="F52" s="10">
        <v>41.07</v>
      </c>
      <c r="G52" s="11">
        <v>10.89</v>
      </c>
      <c r="H52" s="12">
        <f t="shared" si="1"/>
        <v>447.25</v>
      </c>
      <c r="I52" s="19"/>
    </row>
    <row r="53" spans="1:9" x14ac:dyDescent="0.35">
      <c r="A53" s="2" t="s">
        <v>66</v>
      </c>
      <c r="B53" s="2">
        <v>9</v>
      </c>
      <c r="C53" s="2" t="s">
        <v>83</v>
      </c>
      <c r="D53" s="8" t="s">
        <v>20</v>
      </c>
      <c r="E53" s="9" t="s">
        <v>84</v>
      </c>
      <c r="F53" s="10">
        <v>74.61</v>
      </c>
      <c r="G53" s="11">
        <v>1</v>
      </c>
      <c r="H53" s="12">
        <f t="shared" si="1"/>
        <v>74.61</v>
      </c>
      <c r="I53" s="19"/>
    </row>
    <row r="54" spans="1:9" x14ac:dyDescent="0.35">
      <c r="A54" s="2" t="s">
        <v>66</v>
      </c>
      <c r="B54" s="2">
        <v>10</v>
      </c>
      <c r="C54" s="2" t="s">
        <v>85</v>
      </c>
      <c r="D54" s="8" t="s">
        <v>20</v>
      </c>
      <c r="E54" s="9" t="s">
        <v>86</v>
      </c>
      <c r="F54" s="10">
        <v>32.409999999999997</v>
      </c>
      <c r="G54" s="11">
        <v>1</v>
      </c>
      <c r="H54" s="12">
        <f t="shared" si="1"/>
        <v>32.409999999999997</v>
      </c>
      <c r="I54" s="19"/>
    </row>
    <row r="55" spans="1:9" x14ac:dyDescent="0.35">
      <c r="A55" s="2" t="s">
        <v>66</v>
      </c>
      <c r="B55" s="2">
        <v>11</v>
      </c>
      <c r="C55" s="2" t="s">
        <v>87</v>
      </c>
      <c r="D55" s="8" t="s">
        <v>15</v>
      </c>
      <c r="E55" s="9" t="s">
        <v>88</v>
      </c>
      <c r="F55" s="10">
        <v>3.06</v>
      </c>
      <c r="G55" s="11">
        <v>1</v>
      </c>
      <c r="H55" s="12">
        <f t="shared" si="1"/>
        <v>3.06</v>
      </c>
      <c r="I55" s="19"/>
    </row>
    <row r="56" spans="1:9" x14ac:dyDescent="0.35">
      <c r="E56" s="6" t="s">
        <v>56</v>
      </c>
      <c r="F56" s="6"/>
      <c r="G56" s="6"/>
      <c r="H56" s="13">
        <f>SUM(H45:H55)</f>
        <v>8245.43</v>
      </c>
      <c r="I56" s="19"/>
    </row>
    <row r="58" spans="1:9" x14ac:dyDescent="0.35">
      <c r="C58" s="6" t="s">
        <v>5</v>
      </c>
      <c r="D58" s="7" t="s">
        <v>6</v>
      </c>
      <c r="E58" s="6" t="s">
        <v>7</v>
      </c>
    </row>
    <row r="59" spans="1:9" x14ac:dyDescent="0.35">
      <c r="C59" s="6" t="s">
        <v>8</v>
      </c>
      <c r="D59" s="7" t="s">
        <v>89</v>
      </c>
      <c r="E59" s="6" t="s">
        <v>90</v>
      </c>
    </row>
    <row r="60" spans="1:9" x14ac:dyDescent="0.35">
      <c r="C60" s="6" t="s">
        <v>91</v>
      </c>
      <c r="D60" s="7" t="s">
        <v>6</v>
      </c>
      <c r="E60" s="6" t="s">
        <v>92</v>
      </c>
    </row>
    <row r="61" spans="1:9" x14ac:dyDescent="0.35">
      <c r="C61" s="6" t="s">
        <v>93</v>
      </c>
      <c r="D61" s="7" t="s">
        <v>6</v>
      </c>
      <c r="E61" s="6" t="s">
        <v>94</v>
      </c>
    </row>
    <row r="63" spans="1:9" x14ac:dyDescent="0.35">
      <c r="A63" s="2" t="s">
        <v>95</v>
      </c>
      <c r="B63" s="2">
        <v>1</v>
      </c>
      <c r="C63" s="2" t="s">
        <v>96</v>
      </c>
      <c r="D63" s="8" t="s">
        <v>20</v>
      </c>
      <c r="E63" s="9" t="s">
        <v>97</v>
      </c>
      <c r="F63" s="10">
        <v>30.76</v>
      </c>
      <c r="G63" s="11">
        <v>30.395</v>
      </c>
      <c r="H63" s="12">
        <f>ROUND(ROUND(F63,2)*ROUND(G63,3),2)</f>
        <v>934.95</v>
      </c>
      <c r="I63" s="19"/>
    </row>
    <row r="64" spans="1:9" x14ac:dyDescent="0.35">
      <c r="A64" s="2" t="s">
        <v>95</v>
      </c>
      <c r="B64" s="2">
        <v>2</v>
      </c>
      <c r="C64" s="2" t="s">
        <v>98</v>
      </c>
      <c r="D64" s="8" t="s">
        <v>20</v>
      </c>
      <c r="E64" s="9" t="s">
        <v>99</v>
      </c>
      <c r="F64" s="10">
        <v>26.95</v>
      </c>
      <c r="G64" s="11">
        <v>6.7919999999999998</v>
      </c>
      <c r="H64" s="12">
        <f>ROUND(ROUND(F64,2)*ROUND(G64,3),2)</f>
        <v>183.04</v>
      </c>
      <c r="I64" s="19"/>
    </row>
    <row r="65" spans="1:9" x14ac:dyDescent="0.35">
      <c r="E65" s="6" t="s">
        <v>56</v>
      </c>
      <c r="F65" s="6"/>
      <c r="G65" s="6"/>
      <c r="H65" s="13">
        <f>SUM(H63:H64)</f>
        <v>1117.99</v>
      </c>
      <c r="I65" s="19"/>
    </row>
    <row r="67" spans="1:9" x14ac:dyDescent="0.35">
      <c r="C67" s="6" t="s">
        <v>5</v>
      </c>
      <c r="D67" s="7" t="s">
        <v>6</v>
      </c>
      <c r="E67" s="6" t="s">
        <v>7</v>
      </c>
    </row>
    <row r="68" spans="1:9" x14ac:dyDescent="0.35">
      <c r="C68" s="6" t="s">
        <v>8</v>
      </c>
      <c r="D68" s="7" t="s">
        <v>89</v>
      </c>
      <c r="E68" s="6" t="s">
        <v>90</v>
      </c>
    </row>
    <row r="69" spans="1:9" x14ac:dyDescent="0.35">
      <c r="C69" s="6" t="s">
        <v>91</v>
      </c>
      <c r="D69" s="7" t="s">
        <v>6</v>
      </c>
      <c r="E69" s="6" t="s">
        <v>92</v>
      </c>
    </row>
    <row r="70" spans="1:9" x14ac:dyDescent="0.35">
      <c r="C70" s="6" t="s">
        <v>93</v>
      </c>
      <c r="D70" s="7" t="s">
        <v>57</v>
      </c>
      <c r="E70" s="6" t="s">
        <v>100</v>
      </c>
    </row>
    <row r="72" spans="1:9" x14ac:dyDescent="0.35">
      <c r="A72" s="2" t="s">
        <v>101</v>
      </c>
      <c r="B72" s="2">
        <v>1</v>
      </c>
      <c r="C72" s="2" t="s">
        <v>102</v>
      </c>
      <c r="D72" s="8" t="s">
        <v>12</v>
      </c>
      <c r="E72" s="9" t="s">
        <v>103</v>
      </c>
      <c r="F72" s="10">
        <v>220.79</v>
      </c>
      <c r="G72" s="11">
        <v>2</v>
      </c>
      <c r="H72" s="12">
        <f t="shared" ref="H72:H77" si="2">ROUND(ROUND(F72,2)*ROUND(G72,3),2)</f>
        <v>441.58</v>
      </c>
      <c r="I72" s="19"/>
    </row>
    <row r="73" spans="1:9" x14ac:dyDescent="0.35">
      <c r="A73" s="2" t="s">
        <v>101</v>
      </c>
      <c r="B73" s="2">
        <v>2</v>
      </c>
      <c r="C73" s="2" t="s">
        <v>104</v>
      </c>
      <c r="D73" s="8" t="s">
        <v>15</v>
      </c>
      <c r="E73" s="9" t="s">
        <v>105</v>
      </c>
      <c r="F73" s="10">
        <v>32.08</v>
      </c>
      <c r="G73" s="11">
        <v>7.95</v>
      </c>
      <c r="H73" s="12">
        <f t="shared" si="2"/>
        <v>255.04</v>
      </c>
      <c r="I73" s="19"/>
    </row>
    <row r="74" spans="1:9" x14ac:dyDescent="0.35">
      <c r="A74" s="2" t="s">
        <v>101</v>
      </c>
      <c r="B74" s="2">
        <v>3</v>
      </c>
      <c r="C74" s="2" t="s">
        <v>106</v>
      </c>
      <c r="D74" s="8" t="s">
        <v>12</v>
      </c>
      <c r="E74" s="9" t="s">
        <v>107</v>
      </c>
      <c r="F74" s="10">
        <v>230.95</v>
      </c>
      <c r="G74" s="11">
        <v>2</v>
      </c>
      <c r="H74" s="12">
        <f t="shared" si="2"/>
        <v>461.9</v>
      </c>
      <c r="I74" s="19"/>
    </row>
    <row r="75" spans="1:9" x14ac:dyDescent="0.35">
      <c r="A75" s="2" t="s">
        <v>101</v>
      </c>
      <c r="B75" s="2">
        <v>4</v>
      </c>
      <c r="C75" s="2" t="s">
        <v>108</v>
      </c>
      <c r="D75" s="8" t="s">
        <v>12</v>
      </c>
      <c r="E75" s="9" t="s">
        <v>109</v>
      </c>
      <c r="F75" s="10">
        <v>66.05</v>
      </c>
      <c r="G75" s="11">
        <v>3</v>
      </c>
      <c r="H75" s="12">
        <f t="shared" si="2"/>
        <v>198.15</v>
      </c>
      <c r="I75" s="19"/>
    </row>
    <row r="76" spans="1:9" x14ac:dyDescent="0.35">
      <c r="A76" s="2" t="s">
        <v>101</v>
      </c>
      <c r="B76" s="2">
        <v>5</v>
      </c>
      <c r="C76" s="2" t="s">
        <v>110</v>
      </c>
      <c r="D76" s="8" t="s">
        <v>12</v>
      </c>
      <c r="E76" s="9" t="s">
        <v>111</v>
      </c>
      <c r="F76" s="10">
        <v>332.09</v>
      </c>
      <c r="G76" s="11">
        <v>2</v>
      </c>
      <c r="H76" s="12">
        <f t="shared" si="2"/>
        <v>664.18</v>
      </c>
      <c r="I76" s="19"/>
    </row>
    <row r="77" spans="1:9" x14ac:dyDescent="0.35">
      <c r="A77" s="2" t="s">
        <v>101</v>
      </c>
      <c r="B77" s="2">
        <v>6</v>
      </c>
      <c r="C77" s="2" t="s">
        <v>112</v>
      </c>
      <c r="D77" s="8" t="s">
        <v>12</v>
      </c>
      <c r="E77" s="9" t="s">
        <v>113</v>
      </c>
      <c r="F77" s="10">
        <v>420.79</v>
      </c>
      <c r="G77" s="11">
        <v>1</v>
      </c>
      <c r="H77" s="12">
        <f t="shared" si="2"/>
        <v>420.79</v>
      </c>
      <c r="I77" s="19"/>
    </row>
    <row r="78" spans="1:9" x14ac:dyDescent="0.35">
      <c r="E78" s="6" t="s">
        <v>56</v>
      </c>
      <c r="F78" s="6"/>
      <c r="G78" s="6"/>
      <c r="H78" s="13">
        <f>SUM(H72:H77)</f>
        <v>2441.64</v>
      </c>
      <c r="I78" s="19"/>
    </row>
    <row r="80" spans="1:9" x14ac:dyDescent="0.35">
      <c r="C80" s="6" t="s">
        <v>5</v>
      </c>
      <c r="D80" s="7" t="s">
        <v>6</v>
      </c>
      <c r="E80" s="6" t="s">
        <v>7</v>
      </c>
    </row>
    <row r="81" spans="1:9" x14ac:dyDescent="0.35">
      <c r="C81" s="6" t="s">
        <v>8</v>
      </c>
      <c r="D81" s="7" t="s">
        <v>89</v>
      </c>
      <c r="E81" s="6" t="s">
        <v>90</v>
      </c>
    </row>
    <row r="82" spans="1:9" x14ac:dyDescent="0.35">
      <c r="C82" s="6" t="s">
        <v>91</v>
      </c>
      <c r="D82" s="7" t="s">
        <v>6</v>
      </c>
      <c r="E82" s="6" t="s">
        <v>92</v>
      </c>
    </row>
    <row r="83" spans="1:9" x14ac:dyDescent="0.35">
      <c r="C83" s="6" t="s">
        <v>93</v>
      </c>
      <c r="D83" s="7" t="s">
        <v>64</v>
      </c>
      <c r="E83" s="6" t="s">
        <v>114</v>
      </c>
    </row>
    <row r="85" spans="1:9" x14ac:dyDescent="0.35">
      <c r="A85" s="2" t="s">
        <v>115</v>
      </c>
      <c r="B85" s="2">
        <v>1</v>
      </c>
      <c r="C85" s="2" t="s">
        <v>83</v>
      </c>
      <c r="D85" s="8" t="s">
        <v>20</v>
      </c>
      <c r="E85" s="9" t="s">
        <v>84</v>
      </c>
      <c r="F85" s="10">
        <v>74.61</v>
      </c>
      <c r="G85" s="11">
        <v>178.21899999999999</v>
      </c>
      <c r="H85" s="12">
        <f>ROUND(ROUND(F85,2)*ROUND(G85,3),2)</f>
        <v>13296.92</v>
      </c>
      <c r="I85" s="19"/>
    </row>
    <row r="86" spans="1:9" x14ac:dyDescent="0.35">
      <c r="A86" s="2" t="s">
        <v>115</v>
      </c>
      <c r="B86" s="2">
        <v>2</v>
      </c>
      <c r="C86" s="2" t="s">
        <v>116</v>
      </c>
      <c r="D86" s="8" t="s">
        <v>20</v>
      </c>
      <c r="E86" s="9" t="s">
        <v>117</v>
      </c>
      <c r="F86" s="10">
        <v>5.14</v>
      </c>
      <c r="G86" s="11">
        <v>52.093000000000004</v>
      </c>
      <c r="H86" s="12">
        <f>ROUND(ROUND(F86,2)*ROUND(G86,3),2)</f>
        <v>267.76</v>
      </c>
      <c r="I86" s="19"/>
    </row>
    <row r="87" spans="1:9" x14ac:dyDescent="0.35">
      <c r="A87" s="2" t="s">
        <v>115</v>
      </c>
      <c r="B87" s="2">
        <v>3</v>
      </c>
      <c r="C87" s="2" t="s">
        <v>118</v>
      </c>
      <c r="D87" s="8" t="s">
        <v>20</v>
      </c>
      <c r="E87" s="9" t="s">
        <v>119</v>
      </c>
      <c r="F87" s="10">
        <v>85.01</v>
      </c>
      <c r="G87" s="11">
        <v>83.83</v>
      </c>
      <c r="H87" s="12">
        <f>ROUND(ROUND(F87,2)*ROUND(G87,3),2)</f>
        <v>7126.39</v>
      </c>
      <c r="I87" s="19"/>
    </row>
    <row r="88" spans="1:9" x14ac:dyDescent="0.35">
      <c r="A88" s="2" t="s">
        <v>115</v>
      </c>
      <c r="B88" s="2">
        <v>4</v>
      </c>
      <c r="C88" s="2" t="s">
        <v>120</v>
      </c>
      <c r="D88" s="8" t="s">
        <v>20</v>
      </c>
      <c r="E88" s="9" t="s">
        <v>121</v>
      </c>
      <c r="F88" s="10">
        <v>29.51</v>
      </c>
      <c r="G88" s="11">
        <v>42.295999999999999</v>
      </c>
      <c r="H88" s="12">
        <f>ROUND(ROUND(F88,2)*ROUND(G88,3),2)</f>
        <v>1248.1500000000001</v>
      </c>
      <c r="I88" s="19"/>
    </row>
    <row r="89" spans="1:9" x14ac:dyDescent="0.35">
      <c r="E89" s="6" t="s">
        <v>56</v>
      </c>
      <c r="F89" s="6"/>
      <c r="G89" s="6"/>
      <c r="H89" s="13">
        <f>SUM(H85:H88)</f>
        <v>21939.22</v>
      </c>
      <c r="I89" s="19"/>
    </row>
    <row r="91" spans="1:9" x14ac:dyDescent="0.35">
      <c r="C91" s="6" t="s">
        <v>5</v>
      </c>
      <c r="D91" s="7" t="s">
        <v>6</v>
      </c>
      <c r="E91" s="6" t="s">
        <v>7</v>
      </c>
    </row>
    <row r="92" spans="1:9" x14ac:dyDescent="0.35">
      <c r="C92" s="6" t="s">
        <v>8</v>
      </c>
      <c r="D92" s="7" t="s">
        <v>89</v>
      </c>
      <c r="E92" s="6" t="s">
        <v>90</v>
      </c>
    </row>
    <row r="93" spans="1:9" x14ac:dyDescent="0.35">
      <c r="C93" s="6" t="s">
        <v>91</v>
      </c>
      <c r="D93" s="7" t="s">
        <v>57</v>
      </c>
      <c r="E93" s="6" t="s">
        <v>122</v>
      </c>
    </row>
    <row r="95" spans="1:9" x14ac:dyDescent="0.35">
      <c r="A95" s="2" t="s">
        <v>123</v>
      </c>
      <c r="B95" s="2">
        <v>1</v>
      </c>
      <c r="C95" s="2" t="s">
        <v>124</v>
      </c>
      <c r="D95" s="8" t="s">
        <v>20</v>
      </c>
      <c r="E95" s="9" t="s">
        <v>125</v>
      </c>
      <c r="F95" s="10">
        <v>57.99</v>
      </c>
      <c r="G95" s="11">
        <v>4.2</v>
      </c>
      <c r="H95" s="12">
        <f t="shared" ref="H95:H102" si="3">ROUND(ROUND(F95,2)*ROUND(G95,3),2)</f>
        <v>243.56</v>
      </c>
      <c r="I95" s="19"/>
    </row>
    <row r="96" spans="1:9" ht="64" x14ac:dyDescent="0.35">
      <c r="A96" s="2" t="s">
        <v>123</v>
      </c>
      <c r="B96" s="2">
        <v>2</v>
      </c>
      <c r="C96" s="2" t="s">
        <v>126</v>
      </c>
      <c r="D96" s="8" t="s">
        <v>20</v>
      </c>
      <c r="E96" s="14" t="s">
        <v>127</v>
      </c>
      <c r="F96" s="10">
        <v>99.18</v>
      </c>
      <c r="G96" s="11">
        <v>47.51</v>
      </c>
      <c r="H96" s="12">
        <f t="shared" si="3"/>
        <v>4712.04</v>
      </c>
      <c r="I96" s="19"/>
    </row>
    <row r="97" spans="1:9" x14ac:dyDescent="0.35">
      <c r="A97" s="2" t="s">
        <v>123</v>
      </c>
      <c r="B97" s="2">
        <v>3</v>
      </c>
      <c r="C97" s="2" t="s">
        <v>128</v>
      </c>
      <c r="D97" s="8" t="s">
        <v>20</v>
      </c>
      <c r="E97" s="9" t="s">
        <v>129</v>
      </c>
      <c r="F97" s="10">
        <v>5.99</v>
      </c>
      <c r="G97" s="11">
        <v>47.51</v>
      </c>
      <c r="H97" s="12">
        <f t="shared" si="3"/>
        <v>284.58</v>
      </c>
      <c r="I97" s="19"/>
    </row>
    <row r="98" spans="1:9" x14ac:dyDescent="0.35">
      <c r="A98" s="2" t="s">
        <v>123</v>
      </c>
      <c r="B98" s="2">
        <v>4</v>
      </c>
      <c r="C98" s="2" t="s">
        <v>130</v>
      </c>
      <c r="D98" s="8" t="s">
        <v>20</v>
      </c>
      <c r="E98" s="9" t="s">
        <v>131</v>
      </c>
      <c r="F98" s="10">
        <v>354.1</v>
      </c>
      <c r="G98" s="11">
        <v>1.782</v>
      </c>
      <c r="H98" s="12">
        <f t="shared" si="3"/>
        <v>631.01</v>
      </c>
      <c r="I98" s="19"/>
    </row>
    <row r="99" spans="1:9" x14ac:dyDescent="0.35">
      <c r="A99" s="2" t="s">
        <v>123</v>
      </c>
      <c r="B99" s="2">
        <v>5</v>
      </c>
      <c r="C99" s="2" t="s">
        <v>132</v>
      </c>
      <c r="D99" s="8" t="s">
        <v>20</v>
      </c>
      <c r="E99" s="9" t="s">
        <v>133</v>
      </c>
      <c r="F99" s="10">
        <v>10.71</v>
      </c>
      <c r="G99" s="11">
        <v>24.91</v>
      </c>
      <c r="H99" s="12">
        <f t="shared" si="3"/>
        <v>266.79000000000002</v>
      </c>
      <c r="I99" s="19"/>
    </row>
    <row r="100" spans="1:9" x14ac:dyDescent="0.35">
      <c r="A100" s="2" t="s">
        <v>123</v>
      </c>
      <c r="B100" s="2">
        <v>6</v>
      </c>
      <c r="C100" s="2" t="s">
        <v>134</v>
      </c>
      <c r="D100" s="8" t="s">
        <v>20</v>
      </c>
      <c r="E100" s="9" t="s">
        <v>135</v>
      </c>
      <c r="F100" s="10">
        <v>50.21</v>
      </c>
      <c r="G100" s="11">
        <v>81.37</v>
      </c>
      <c r="H100" s="12">
        <f t="shared" si="3"/>
        <v>4085.59</v>
      </c>
      <c r="I100" s="19"/>
    </row>
    <row r="101" spans="1:9" x14ac:dyDescent="0.35">
      <c r="A101" s="2" t="s">
        <v>123</v>
      </c>
      <c r="B101" s="2">
        <v>7</v>
      </c>
      <c r="C101" s="2" t="s">
        <v>136</v>
      </c>
      <c r="D101" s="8" t="s">
        <v>15</v>
      </c>
      <c r="E101" s="9" t="s">
        <v>137</v>
      </c>
      <c r="F101" s="10">
        <v>151.55000000000001</v>
      </c>
      <c r="G101" s="11">
        <v>0.8</v>
      </c>
      <c r="H101" s="12">
        <f t="shared" si="3"/>
        <v>121.24</v>
      </c>
      <c r="I101" s="19"/>
    </row>
    <row r="102" spans="1:9" x14ac:dyDescent="0.35">
      <c r="A102" s="2" t="s">
        <v>123</v>
      </c>
      <c r="B102" s="2">
        <v>8</v>
      </c>
      <c r="C102" s="2" t="s">
        <v>138</v>
      </c>
      <c r="D102" s="8" t="s">
        <v>20</v>
      </c>
      <c r="E102" s="9" t="s">
        <v>139</v>
      </c>
      <c r="F102" s="10">
        <v>54.69</v>
      </c>
      <c r="G102" s="11">
        <v>20.71</v>
      </c>
      <c r="H102" s="12">
        <f t="shared" si="3"/>
        <v>1132.6300000000001</v>
      </c>
      <c r="I102" s="19"/>
    </row>
    <row r="103" spans="1:9" x14ac:dyDescent="0.35">
      <c r="E103" s="6" t="s">
        <v>56</v>
      </c>
      <c r="F103" s="6"/>
      <c r="G103" s="6"/>
      <c r="H103" s="13">
        <f>SUM(H95:H102)</f>
        <v>11477.439999999999</v>
      </c>
      <c r="I103" s="19"/>
    </row>
    <row r="105" spans="1:9" x14ac:dyDescent="0.35">
      <c r="C105" s="6" t="s">
        <v>5</v>
      </c>
      <c r="D105" s="7" t="s">
        <v>6</v>
      </c>
      <c r="E105" s="6" t="s">
        <v>7</v>
      </c>
    </row>
    <row r="106" spans="1:9" x14ac:dyDescent="0.35">
      <c r="C106" s="6" t="s">
        <v>8</v>
      </c>
      <c r="D106" s="7" t="s">
        <v>140</v>
      </c>
      <c r="E106" s="6" t="s">
        <v>141</v>
      </c>
    </row>
    <row r="107" spans="1:9" x14ac:dyDescent="0.35">
      <c r="C107" s="6" t="s">
        <v>91</v>
      </c>
      <c r="D107" s="7" t="s">
        <v>6</v>
      </c>
      <c r="E107" s="6" t="s">
        <v>142</v>
      </c>
    </row>
    <row r="109" spans="1:9" x14ac:dyDescent="0.35">
      <c r="A109" s="2" t="s">
        <v>143</v>
      </c>
      <c r="B109" s="2">
        <v>1</v>
      </c>
      <c r="C109" s="2" t="s">
        <v>144</v>
      </c>
      <c r="D109" s="8" t="s">
        <v>12</v>
      </c>
      <c r="E109" s="9" t="s">
        <v>145</v>
      </c>
      <c r="F109" s="10">
        <v>139.22</v>
      </c>
      <c r="G109" s="11">
        <v>1</v>
      </c>
      <c r="H109" s="12">
        <f t="shared" ref="H109:H119" si="4">ROUND(ROUND(F109,2)*ROUND(G109,3),2)</f>
        <v>139.22</v>
      </c>
      <c r="I109" s="19"/>
    </row>
    <row r="110" spans="1:9" x14ac:dyDescent="0.35">
      <c r="A110" s="2" t="s">
        <v>143</v>
      </c>
      <c r="B110" s="2">
        <v>2</v>
      </c>
      <c r="C110" s="2" t="s">
        <v>146</v>
      </c>
      <c r="D110" s="8" t="s">
        <v>12</v>
      </c>
      <c r="E110" s="9" t="s">
        <v>147</v>
      </c>
      <c r="F110" s="10">
        <v>288.61</v>
      </c>
      <c r="G110" s="11">
        <v>1</v>
      </c>
      <c r="H110" s="12">
        <f t="shared" si="4"/>
        <v>288.61</v>
      </c>
      <c r="I110" s="19"/>
    </row>
    <row r="111" spans="1:9" x14ac:dyDescent="0.35">
      <c r="A111" s="2" t="s">
        <v>143</v>
      </c>
      <c r="B111" s="2">
        <v>3</v>
      </c>
      <c r="C111" s="2" t="s">
        <v>148</v>
      </c>
      <c r="D111" s="8" t="s">
        <v>12</v>
      </c>
      <c r="E111" s="9" t="s">
        <v>149</v>
      </c>
      <c r="F111" s="10">
        <v>28.74</v>
      </c>
      <c r="G111" s="11">
        <v>1</v>
      </c>
      <c r="H111" s="12">
        <f t="shared" si="4"/>
        <v>28.74</v>
      </c>
      <c r="I111" s="19"/>
    </row>
    <row r="112" spans="1:9" x14ac:dyDescent="0.35">
      <c r="A112" s="2" t="s">
        <v>143</v>
      </c>
      <c r="B112" s="2">
        <v>4</v>
      </c>
      <c r="C112" s="2" t="s">
        <v>150</v>
      </c>
      <c r="D112" s="8" t="s">
        <v>12</v>
      </c>
      <c r="E112" s="9" t="s">
        <v>151</v>
      </c>
      <c r="F112" s="10">
        <v>98</v>
      </c>
      <c r="G112" s="11">
        <v>1</v>
      </c>
      <c r="H112" s="12">
        <f t="shared" si="4"/>
        <v>98</v>
      </c>
      <c r="I112" s="19"/>
    </row>
    <row r="113" spans="1:9" x14ac:dyDescent="0.35">
      <c r="A113" s="2" t="s">
        <v>143</v>
      </c>
      <c r="B113" s="2">
        <v>5</v>
      </c>
      <c r="C113" s="2" t="s">
        <v>152</v>
      </c>
      <c r="D113" s="8" t="s">
        <v>12</v>
      </c>
      <c r="E113" s="9" t="s">
        <v>153</v>
      </c>
      <c r="F113" s="10">
        <v>17.09</v>
      </c>
      <c r="G113" s="11">
        <v>1</v>
      </c>
      <c r="H113" s="12">
        <f t="shared" si="4"/>
        <v>17.09</v>
      </c>
      <c r="I113" s="19"/>
    </row>
    <row r="114" spans="1:9" x14ac:dyDescent="0.35">
      <c r="A114" s="2" t="s">
        <v>143</v>
      </c>
      <c r="B114" s="2">
        <v>6</v>
      </c>
      <c r="C114" s="2" t="s">
        <v>154</v>
      </c>
      <c r="D114" s="8" t="s">
        <v>12</v>
      </c>
      <c r="E114" s="9" t="s">
        <v>155</v>
      </c>
      <c r="F114" s="10">
        <v>12.59</v>
      </c>
      <c r="G114" s="11">
        <v>1</v>
      </c>
      <c r="H114" s="12">
        <f t="shared" si="4"/>
        <v>12.59</v>
      </c>
      <c r="I114" s="19"/>
    </row>
    <row r="115" spans="1:9" x14ac:dyDescent="0.35">
      <c r="A115" s="2" t="s">
        <v>143</v>
      </c>
      <c r="B115" s="2">
        <v>7</v>
      </c>
      <c r="C115" s="2" t="s">
        <v>156</v>
      </c>
      <c r="D115" s="8" t="s">
        <v>54</v>
      </c>
      <c r="E115" s="9" t="s">
        <v>157</v>
      </c>
      <c r="F115" s="10">
        <v>750</v>
      </c>
      <c r="G115" s="11">
        <v>1</v>
      </c>
      <c r="H115" s="12">
        <f t="shared" si="4"/>
        <v>750</v>
      </c>
      <c r="I115" s="19"/>
    </row>
    <row r="116" spans="1:9" x14ac:dyDescent="0.35">
      <c r="A116" s="2" t="s">
        <v>143</v>
      </c>
      <c r="B116" s="2">
        <v>8</v>
      </c>
      <c r="C116" s="2" t="s">
        <v>158</v>
      </c>
      <c r="D116" s="8" t="s">
        <v>12</v>
      </c>
      <c r="E116" s="9" t="s">
        <v>159</v>
      </c>
      <c r="F116" s="10">
        <v>115.99</v>
      </c>
      <c r="G116" s="11">
        <v>1</v>
      </c>
      <c r="H116" s="12">
        <f t="shared" si="4"/>
        <v>115.99</v>
      </c>
      <c r="I116" s="19"/>
    </row>
    <row r="117" spans="1:9" x14ac:dyDescent="0.35">
      <c r="A117" s="2" t="s">
        <v>143</v>
      </c>
      <c r="B117" s="2">
        <v>9</v>
      </c>
      <c r="C117" s="2" t="s">
        <v>160</v>
      </c>
      <c r="D117" s="8" t="s">
        <v>12</v>
      </c>
      <c r="E117" s="9" t="s">
        <v>161</v>
      </c>
      <c r="F117" s="10">
        <v>128.74</v>
      </c>
      <c r="G117" s="11">
        <v>1</v>
      </c>
      <c r="H117" s="12">
        <f t="shared" si="4"/>
        <v>128.74</v>
      </c>
      <c r="I117" s="19"/>
    </row>
    <row r="118" spans="1:9" x14ac:dyDescent="0.35">
      <c r="A118" s="2" t="s">
        <v>143</v>
      </c>
      <c r="B118" s="2">
        <v>10</v>
      </c>
      <c r="C118" s="2" t="s">
        <v>162</v>
      </c>
      <c r="D118" s="8" t="s">
        <v>12</v>
      </c>
      <c r="E118" s="9" t="s">
        <v>163</v>
      </c>
      <c r="F118" s="10">
        <v>372.2</v>
      </c>
      <c r="G118" s="11">
        <v>1</v>
      </c>
      <c r="H118" s="12">
        <f t="shared" si="4"/>
        <v>372.2</v>
      </c>
      <c r="I118" s="19"/>
    </row>
    <row r="119" spans="1:9" x14ac:dyDescent="0.35">
      <c r="A119" s="2" t="s">
        <v>143</v>
      </c>
      <c r="B119" s="2">
        <v>11</v>
      </c>
      <c r="C119" s="2" t="s">
        <v>164</v>
      </c>
      <c r="D119" s="8" t="s">
        <v>12</v>
      </c>
      <c r="E119" s="9" t="s">
        <v>165</v>
      </c>
      <c r="F119" s="10">
        <v>112.92</v>
      </c>
      <c r="G119" s="11">
        <v>1</v>
      </c>
      <c r="H119" s="12">
        <f t="shared" si="4"/>
        <v>112.92</v>
      </c>
      <c r="I119" s="19"/>
    </row>
    <row r="120" spans="1:9" x14ac:dyDescent="0.35">
      <c r="E120" s="6" t="s">
        <v>56</v>
      </c>
      <c r="F120" s="6"/>
      <c r="G120" s="6"/>
      <c r="H120" s="13">
        <f>SUM(H109:H119)</f>
        <v>2064.1</v>
      </c>
      <c r="I120" s="19"/>
    </row>
    <row r="122" spans="1:9" x14ac:dyDescent="0.35">
      <c r="C122" s="6" t="s">
        <v>5</v>
      </c>
      <c r="D122" s="7" t="s">
        <v>6</v>
      </c>
      <c r="E122" s="6" t="s">
        <v>7</v>
      </c>
    </row>
    <row r="123" spans="1:9" x14ac:dyDescent="0.35">
      <c r="C123" s="6" t="s">
        <v>8</v>
      </c>
      <c r="D123" s="7" t="s">
        <v>140</v>
      </c>
      <c r="E123" s="6" t="s">
        <v>141</v>
      </c>
    </row>
    <row r="124" spans="1:9" x14ac:dyDescent="0.35">
      <c r="C124" s="6" t="s">
        <v>91</v>
      </c>
      <c r="D124" s="7" t="s">
        <v>57</v>
      </c>
      <c r="E124" s="6" t="s">
        <v>166</v>
      </c>
    </row>
    <row r="126" spans="1:9" x14ac:dyDescent="0.35">
      <c r="A126" s="2" t="s">
        <v>167</v>
      </c>
      <c r="B126" s="2">
        <v>1</v>
      </c>
      <c r="C126" s="2" t="s">
        <v>168</v>
      </c>
      <c r="D126" s="8" t="s">
        <v>12</v>
      </c>
      <c r="E126" s="9" t="s">
        <v>169</v>
      </c>
      <c r="F126" s="10">
        <v>111.7</v>
      </c>
      <c r="G126" s="11">
        <v>1</v>
      </c>
      <c r="H126" s="12">
        <f t="shared" ref="H126:H135" si="5">ROUND(ROUND(F126,2)*ROUND(G126,3),2)</f>
        <v>111.7</v>
      </c>
      <c r="I126" s="19"/>
    </row>
    <row r="127" spans="1:9" x14ac:dyDescent="0.35">
      <c r="A127" s="2" t="s">
        <v>167</v>
      </c>
      <c r="B127" s="2">
        <v>2</v>
      </c>
      <c r="C127" s="2" t="s">
        <v>170</v>
      </c>
      <c r="D127" s="8" t="s">
        <v>12</v>
      </c>
      <c r="E127" s="9" t="s">
        <v>171</v>
      </c>
      <c r="F127" s="10">
        <v>13.39</v>
      </c>
      <c r="G127" s="11">
        <v>1</v>
      </c>
      <c r="H127" s="12">
        <f t="shared" si="5"/>
        <v>13.39</v>
      </c>
      <c r="I127" s="19"/>
    </row>
    <row r="128" spans="1:9" x14ac:dyDescent="0.35">
      <c r="A128" s="2" t="s">
        <v>167</v>
      </c>
      <c r="B128" s="2">
        <v>3</v>
      </c>
      <c r="C128" s="2" t="s">
        <v>172</v>
      </c>
      <c r="D128" s="8" t="s">
        <v>12</v>
      </c>
      <c r="E128" s="9" t="s">
        <v>173</v>
      </c>
      <c r="F128" s="10">
        <v>16.190000000000001</v>
      </c>
      <c r="G128" s="11">
        <v>1</v>
      </c>
      <c r="H128" s="12">
        <f t="shared" si="5"/>
        <v>16.190000000000001</v>
      </c>
      <c r="I128" s="19"/>
    </row>
    <row r="129" spans="1:9" x14ac:dyDescent="0.35">
      <c r="A129" s="2" t="s">
        <v>167</v>
      </c>
      <c r="B129" s="2">
        <v>4</v>
      </c>
      <c r="C129" s="2" t="s">
        <v>174</v>
      </c>
      <c r="D129" s="8" t="s">
        <v>12</v>
      </c>
      <c r="E129" s="9" t="s">
        <v>175</v>
      </c>
      <c r="F129" s="10">
        <v>8.44</v>
      </c>
      <c r="G129" s="11">
        <v>1</v>
      </c>
      <c r="H129" s="12">
        <f t="shared" si="5"/>
        <v>8.44</v>
      </c>
      <c r="I129" s="19"/>
    </row>
    <row r="130" spans="1:9" x14ac:dyDescent="0.35">
      <c r="A130" s="2" t="s">
        <v>167</v>
      </c>
      <c r="B130" s="2">
        <v>5</v>
      </c>
      <c r="C130" s="2" t="s">
        <v>176</v>
      </c>
      <c r="D130" s="8" t="s">
        <v>12</v>
      </c>
      <c r="E130" s="9" t="s">
        <v>177</v>
      </c>
      <c r="F130" s="10">
        <v>11.22</v>
      </c>
      <c r="G130" s="11">
        <v>1</v>
      </c>
      <c r="H130" s="12">
        <f t="shared" si="5"/>
        <v>11.22</v>
      </c>
      <c r="I130" s="19"/>
    </row>
    <row r="131" spans="1:9" x14ac:dyDescent="0.35">
      <c r="A131" s="2" t="s">
        <v>167</v>
      </c>
      <c r="B131" s="2">
        <v>6</v>
      </c>
      <c r="C131" s="2" t="s">
        <v>178</v>
      </c>
      <c r="D131" s="8" t="s">
        <v>15</v>
      </c>
      <c r="E131" s="9" t="s">
        <v>179</v>
      </c>
      <c r="F131" s="10">
        <v>11.61</v>
      </c>
      <c r="G131" s="11">
        <v>5.79</v>
      </c>
      <c r="H131" s="12">
        <f t="shared" si="5"/>
        <v>67.22</v>
      </c>
      <c r="I131" s="19"/>
    </row>
    <row r="132" spans="1:9" x14ac:dyDescent="0.35">
      <c r="A132" s="2" t="s">
        <v>167</v>
      </c>
      <c r="B132" s="2">
        <v>7</v>
      </c>
      <c r="C132" s="2" t="s">
        <v>180</v>
      </c>
      <c r="D132" s="8" t="s">
        <v>15</v>
      </c>
      <c r="E132" s="9" t="s">
        <v>181</v>
      </c>
      <c r="F132" s="10">
        <v>34.32</v>
      </c>
      <c r="G132" s="11">
        <v>8.2799999999999994</v>
      </c>
      <c r="H132" s="12">
        <f t="shared" si="5"/>
        <v>284.17</v>
      </c>
      <c r="I132" s="19"/>
    </row>
    <row r="133" spans="1:9" x14ac:dyDescent="0.35">
      <c r="A133" s="2" t="s">
        <v>167</v>
      </c>
      <c r="B133" s="2">
        <v>8</v>
      </c>
      <c r="C133" s="2" t="s">
        <v>182</v>
      </c>
      <c r="D133" s="8" t="s">
        <v>12</v>
      </c>
      <c r="E133" s="9" t="s">
        <v>183</v>
      </c>
      <c r="F133" s="10">
        <v>69.959999999999994</v>
      </c>
      <c r="G133" s="11">
        <v>1</v>
      </c>
      <c r="H133" s="12">
        <f t="shared" si="5"/>
        <v>69.959999999999994</v>
      </c>
      <c r="I133" s="19"/>
    </row>
    <row r="134" spans="1:9" x14ac:dyDescent="0.35">
      <c r="A134" s="2" t="s">
        <v>167</v>
      </c>
      <c r="B134" s="2">
        <v>9</v>
      </c>
      <c r="C134" s="2" t="s">
        <v>184</v>
      </c>
      <c r="D134" s="8" t="s">
        <v>20</v>
      </c>
      <c r="E134" s="9" t="s">
        <v>185</v>
      </c>
      <c r="F134" s="10">
        <v>79.849999999999994</v>
      </c>
      <c r="G134" s="11">
        <v>0.32</v>
      </c>
      <c r="H134" s="12">
        <f t="shared" si="5"/>
        <v>25.55</v>
      </c>
      <c r="I134" s="19"/>
    </row>
    <row r="135" spans="1:9" x14ac:dyDescent="0.35">
      <c r="A135" s="2" t="s">
        <v>167</v>
      </c>
      <c r="B135" s="2">
        <v>10</v>
      </c>
      <c r="C135" s="2" t="s">
        <v>186</v>
      </c>
      <c r="D135" s="8" t="s">
        <v>54</v>
      </c>
      <c r="E135" s="9" t="s">
        <v>187</v>
      </c>
      <c r="F135" s="10">
        <v>750</v>
      </c>
      <c r="G135" s="11">
        <v>1</v>
      </c>
      <c r="H135" s="12">
        <f t="shared" si="5"/>
        <v>750</v>
      </c>
      <c r="I135" s="19"/>
    </row>
    <row r="136" spans="1:9" x14ac:dyDescent="0.35">
      <c r="E136" s="6" t="s">
        <v>56</v>
      </c>
      <c r="F136" s="6"/>
      <c r="G136" s="6"/>
      <c r="H136" s="13">
        <f>SUM(H126:H135)</f>
        <v>1357.8400000000001</v>
      </c>
      <c r="I136" s="19"/>
    </row>
    <row r="138" spans="1:9" x14ac:dyDescent="0.35">
      <c r="C138" s="6" t="s">
        <v>5</v>
      </c>
      <c r="D138" s="7" t="s">
        <v>6</v>
      </c>
      <c r="E138" s="6" t="s">
        <v>7</v>
      </c>
    </row>
    <row r="139" spans="1:9" x14ac:dyDescent="0.35">
      <c r="C139" s="6" t="s">
        <v>8</v>
      </c>
      <c r="D139" s="7" t="s">
        <v>140</v>
      </c>
      <c r="E139" s="6" t="s">
        <v>141</v>
      </c>
    </row>
    <row r="140" spans="1:9" x14ac:dyDescent="0.35">
      <c r="C140" s="6" t="s">
        <v>91</v>
      </c>
      <c r="D140" s="7" t="s">
        <v>64</v>
      </c>
      <c r="E140" s="6" t="s">
        <v>188</v>
      </c>
    </row>
    <row r="142" spans="1:9" x14ac:dyDescent="0.35">
      <c r="A142" s="2" t="s">
        <v>189</v>
      </c>
      <c r="B142" s="2">
        <v>1</v>
      </c>
      <c r="C142" s="2" t="s">
        <v>190</v>
      </c>
      <c r="D142" s="8" t="s">
        <v>12</v>
      </c>
      <c r="E142" s="9" t="s">
        <v>191</v>
      </c>
      <c r="F142" s="10">
        <v>44.58</v>
      </c>
      <c r="G142" s="11">
        <v>2</v>
      </c>
      <c r="H142" s="12">
        <f>ROUND(ROUND(F142,2)*ROUND(G142,3),2)</f>
        <v>89.16</v>
      </c>
      <c r="I142" s="19"/>
    </row>
    <row r="143" spans="1:9" x14ac:dyDescent="0.35">
      <c r="A143" s="2" t="s">
        <v>189</v>
      </c>
      <c r="B143" s="2">
        <v>2</v>
      </c>
      <c r="C143" s="2" t="s">
        <v>192</v>
      </c>
      <c r="D143" s="8" t="s">
        <v>20</v>
      </c>
      <c r="E143" s="9" t="s">
        <v>193</v>
      </c>
      <c r="F143" s="10">
        <v>66.05</v>
      </c>
      <c r="G143" s="11">
        <v>3</v>
      </c>
      <c r="H143" s="12">
        <f>ROUND(ROUND(F143,2)*ROUND(G143,3),2)</f>
        <v>198.15</v>
      </c>
      <c r="I143" s="19"/>
    </row>
    <row r="144" spans="1:9" ht="116.5" x14ac:dyDescent="0.35">
      <c r="A144" s="2" t="s">
        <v>189</v>
      </c>
      <c r="B144" s="2">
        <v>3</v>
      </c>
      <c r="C144" s="2" t="s">
        <v>194</v>
      </c>
      <c r="D144" s="8" t="s">
        <v>12</v>
      </c>
      <c r="E144" s="14" t="s">
        <v>195</v>
      </c>
      <c r="F144" s="10">
        <v>4752.2700000000004</v>
      </c>
      <c r="G144" s="11">
        <v>1</v>
      </c>
      <c r="H144" s="12">
        <f>ROUND(ROUND(F144,2)*ROUND(G144,3),2)</f>
        <v>4752.2700000000004</v>
      </c>
      <c r="I144" s="19"/>
    </row>
    <row r="145" spans="1:9" x14ac:dyDescent="0.35">
      <c r="A145" s="2" t="s">
        <v>189</v>
      </c>
      <c r="B145" s="2">
        <v>4</v>
      </c>
      <c r="C145" s="2" t="s">
        <v>196</v>
      </c>
      <c r="D145" s="8" t="s">
        <v>54</v>
      </c>
      <c r="E145" s="9" t="s">
        <v>197</v>
      </c>
      <c r="F145" s="10">
        <v>750</v>
      </c>
      <c r="G145" s="11">
        <v>1</v>
      </c>
      <c r="H145" s="12">
        <f>ROUND(ROUND(F145,2)*ROUND(G145,3),2)</f>
        <v>750</v>
      </c>
      <c r="I145" s="19"/>
    </row>
    <row r="146" spans="1:9" x14ac:dyDescent="0.35">
      <c r="E146" s="6" t="s">
        <v>56</v>
      </c>
      <c r="F146" s="6"/>
      <c r="G146" s="6"/>
      <c r="H146" s="13">
        <f>SUM(H142:H145)</f>
        <v>5789.5800000000008</v>
      </c>
      <c r="I146" s="19"/>
    </row>
    <row r="148" spans="1:9" x14ac:dyDescent="0.35">
      <c r="C148" s="6" t="s">
        <v>5</v>
      </c>
      <c r="D148" s="7" t="s">
        <v>6</v>
      </c>
      <c r="E148" s="6" t="s">
        <v>7</v>
      </c>
    </row>
    <row r="149" spans="1:9" x14ac:dyDescent="0.35">
      <c r="C149" s="6" t="s">
        <v>8</v>
      </c>
      <c r="D149" s="7" t="s">
        <v>140</v>
      </c>
      <c r="E149" s="6" t="s">
        <v>141</v>
      </c>
    </row>
    <row r="150" spans="1:9" x14ac:dyDescent="0.35">
      <c r="C150" s="6" t="s">
        <v>91</v>
      </c>
      <c r="D150" s="7" t="s">
        <v>89</v>
      </c>
      <c r="E150" s="6" t="s">
        <v>198</v>
      </c>
    </row>
    <row r="152" spans="1:9" x14ac:dyDescent="0.35">
      <c r="A152" s="2" t="s">
        <v>199</v>
      </c>
      <c r="B152" s="2">
        <v>1</v>
      </c>
      <c r="C152" s="2" t="s">
        <v>200</v>
      </c>
      <c r="D152" s="8" t="s">
        <v>12</v>
      </c>
      <c r="E152" s="9" t="s">
        <v>201</v>
      </c>
      <c r="F152" s="10">
        <v>34.24</v>
      </c>
      <c r="G152" s="11">
        <v>6</v>
      </c>
      <c r="H152" s="12">
        <f>ROUND(ROUND(F152,2)*ROUND(G152,3),2)</f>
        <v>205.44</v>
      </c>
      <c r="I152" s="19"/>
    </row>
    <row r="153" spans="1:9" x14ac:dyDescent="0.35">
      <c r="A153" s="2" t="s">
        <v>199</v>
      </c>
      <c r="B153" s="2">
        <v>2</v>
      </c>
      <c r="C153" s="2" t="s">
        <v>202</v>
      </c>
      <c r="D153" s="8" t="s">
        <v>15</v>
      </c>
      <c r="E153" s="9" t="s">
        <v>203</v>
      </c>
      <c r="F153" s="10">
        <v>11.61</v>
      </c>
      <c r="G153" s="11">
        <v>32.450000000000003</v>
      </c>
      <c r="H153" s="12">
        <f>ROUND(ROUND(F153,2)*ROUND(G153,3),2)</f>
        <v>376.74</v>
      </c>
      <c r="I153" s="19"/>
    </row>
    <row r="154" spans="1:9" x14ac:dyDescent="0.35">
      <c r="A154" s="2" t="s">
        <v>199</v>
      </c>
      <c r="B154" s="2">
        <v>3</v>
      </c>
      <c r="C154" s="2" t="s">
        <v>204</v>
      </c>
      <c r="D154" s="8" t="s">
        <v>54</v>
      </c>
      <c r="E154" s="9" t="s">
        <v>205</v>
      </c>
      <c r="F154" s="10">
        <v>750</v>
      </c>
      <c r="G154" s="11">
        <v>1</v>
      </c>
      <c r="H154" s="12">
        <f>ROUND(ROUND(F154,2)*ROUND(G154,3),2)</f>
        <v>750</v>
      </c>
      <c r="I154" s="19"/>
    </row>
    <row r="155" spans="1:9" ht="53.5" x14ac:dyDescent="0.35">
      <c r="A155" s="2" t="s">
        <v>199</v>
      </c>
      <c r="B155" s="2">
        <v>4</v>
      </c>
      <c r="C155" s="2" t="s">
        <v>206</v>
      </c>
      <c r="D155" s="8" t="s">
        <v>12</v>
      </c>
      <c r="E155" s="14" t="s">
        <v>207</v>
      </c>
      <c r="F155" s="10">
        <v>1547.71</v>
      </c>
      <c r="G155" s="11">
        <v>1</v>
      </c>
      <c r="H155" s="12">
        <f>ROUND(ROUND(F155,2)*ROUND(G155,3),2)</f>
        <v>1547.71</v>
      </c>
      <c r="I155" s="19"/>
    </row>
    <row r="156" spans="1:9" x14ac:dyDescent="0.35">
      <c r="E156" s="6" t="s">
        <v>56</v>
      </c>
      <c r="F156" s="6"/>
      <c r="G156" s="6"/>
      <c r="H156" s="13">
        <f>SUM(H152:H155)</f>
        <v>2879.8900000000003</v>
      </c>
      <c r="I156" s="19"/>
    </row>
    <row r="158" spans="1:9" x14ac:dyDescent="0.35">
      <c r="C158" s="6" t="s">
        <v>5</v>
      </c>
      <c r="D158" s="7" t="s">
        <v>6</v>
      </c>
      <c r="E158" s="6" t="s">
        <v>7</v>
      </c>
    </row>
    <row r="159" spans="1:9" x14ac:dyDescent="0.35">
      <c r="C159" s="6" t="s">
        <v>8</v>
      </c>
      <c r="D159" s="7" t="s">
        <v>140</v>
      </c>
      <c r="E159" s="6" t="s">
        <v>141</v>
      </c>
    </row>
    <row r="160" spans="1:9" x14ac:dyDescent="0.35">
      <c r="C160" s="6" t="s">
        <v>91</v>
      </c>
      <c r="D160" s="7" t="s">
        <v>140</v>
      </c>
      <c r="E160" s="6" t="s">
        <v>208</v>
      </c>
    </row>
    <row r="162" spans="1:9" x14ac:dyDescent="0.35">
      <c r="A162" s="2" t="s">
        <v>209</v>
      </c>
      <c r="B162" s="2">
        <v>1</v>
      </c>
      <c r="C162" s="2" t="s">
        <v>210</v>
      </c>
      <c r="D162" s="8" t="s">
        <v>12</v>
      </c>
      <c r="E162" s="9" t="s">
        <v>211</v>
      </c>
      <c r="F162" s="10">
        <v>27.96</v>
      </c>
      <c r="G162" s="11">
        <v>1</v>
      </c>
      <c r="H162" s="12">
        <f t="shared" ref="H162:H168" si="6">ROUND(ROUND(F162,2)*ROUND(G162,3),2)</f>
        <v>27.96</v>
      </c>
      <c r="I162" s="19"/>
    </row>
    <row r="163" spans="1:9" x14ac:dyDescent="0.35">
      <c r="A163" s="2" t="s">
        <v>209</v>
      </c>
      <c r="B163" s="2">
        <v>2</v>
      </c>
      <c r="C163" s="2" t="s">
        <v>212</v>
      </c>
      <c r="D163" s="8" t="s">
        <v>15</v>
      </c>
      <c r="E163" s="9" t="s">
        <v>213</v>
      </c>
      <c r="F163" s="10">
        <v>60.68</v>
      </c>
      <c r="G163" s="11">
        <v>39.76</v>
      </c>
      <c r="H163" s="12">
        <f t="shared" si="6"/>
        <v>2412.64</v>
      </c>
      <c r="I163" s="19"/>
    </row>
    <row r="164" spans="1:9" x14ac:dyDescent="0.35">
      <c r="A164" s="2" t="s">
        <v>209</v>
      </c>
      <c r="B164" s="2">
        <v>3</v>
      </c>
      <c r="C164" s="2" t="s">
        <v>214</v>
      </c>
      <c r="D164" s="8" t="s">
        <v>15</v>
      </c>
      <c r="E164" s="9" t="s">
        <v>215</v>
      </c>
      <c r="F164" s="10">
        <v>1.27</v>
      </c>
      <c r="G164" s="11">
        <v>39.76</v>
      </c>
      <c r="H164" s="12">
        <f t="shared" si="6"/>
        <v>50.5</v>
      </c>
      <c r="I164" s="19"/>
    </row>
    <row r="165" spans="1:9" x14ac:dyDescent="0.35">
      <c r="A165" s="2" t="s">
        <v>209</v>
      </c>
      <c r="B165" s="2">
        <v>4</v>
      </c>
      <c r="C165" s="2" t="s">
        <v>216</v>
      </c>
      <c r="D165" s="8" t="s">
        <v>54</v>
      </c>
      <c r="E165" s="9" t="s">
        <v>217</v>
      </c>
      <c r="F165" s="10">
        <v>500</v>
      </c>
      <c r="G165" s="11">
        <v>1</v>
      </c>
      <c r="H165" s="12">
        <f t="shared" si="6"/>
        <v>500</v>
      </c>
      <c r="I165" s="19"/>
    </row>
    <row r="166" spans="1:9" x14ac:dyDescent="0.35">
      <c r="A166" s="2" t="s">
        <v>209</v>
      </c>
      <c r="B166" s="2">
        <v>5</v>
      </c>
      <c r="C166" s="2" t="s">
        <v>218</v>
      </c>
      <c r="D166" s="8" t="s">
        <v>12</v>
      </c>
      <c r="E166" s="9" t="s">
        <v>219</v>
      </c>
      <c r="F166" s="10">
        <v>298.06</v>
      </c>
      <c r="G166" s="11">
        <v>1</v>
      </c>
      <c r="H166" s="12">
        <f t="shared" si="6"/>
        <v>298.06</v>
      </c>
      <c r="I166" s="19"/>
    </row>
    <row r="167" spans="1:9" x14ac:dyDescent="0.35">
      <c r="A167" s="2" t="s">
        <v>209</v>
      </c>
      <c r="B167" s="2">
        <v>6</v>
      </c>
      <c r="C167" s="2" t="s">
        <v>220</v>
      </c>
      <c r="D167" s="8" t="s">
        <v>15</v>
      </c>
      <c r="E167" s="9" t="s">
        <v>221</v>
      </c>
      <c r="F167" s="10">
        <v>11.5</v>
      </c>
      <c r="G167" s="11">
        <v>31.58</v>
      </c>
      <c r="H167" s="12">
        <f t="shared" si="6"/>
        <v>363.17</v>
      </c>
      <c r="I167" s="19"/>
    </row>
    <row r="168" spans="1:9" x14ac:dyDescent="0.35">
      <c r="A168" s="2" t="s">
        <v>209</v>
      </c>
      <c r="B168" s="2">
        <v>7</v>
      </c>
      <c r="C168" s="2" t="s">
        <v>222</v>
      </c>
      <c r="D168" s="8" t="s">
        <v>54</v>
      </c>
      <c r="E168" s="9" t="s">
        <v>223</v>
      </c>
      <c r="F168" s="10">
        <v>750</v>
      </c>
      <c r="G168" s="11">
        <v>1</v>
      </c>
      <c r="H168" s="12">
        <f t="shared" si="6"/>
        <v>750</v>
      </c>
      <c r="I168" s="19"/>
    </row>
    <row r="169" spans="1:9" x14ac:dyDescent="0.35">
      <c r="E169" s="6" t="s">
        <v>56</v>
      </c>
      <c r="F169" s="6"/>
      <c r="G169" s="6"/>
      <c r="H169" s="13">
        <f>SUM(H162:H168)</f>
        <v>4402.33</v>
      </c>
      <c r="I169" s="19"/>
    </row>
    <row r="171" spans="1:9" x14ac:dyDescent="0.35">
      <c r="C171" s="6" t="s">
        <v>5</v>
      </c>
      <c r="D171" s="7" t="s">
        <v>6</v>
      </c>
      <c r="E171" s="6" t="s">
        <v>7</v>
      </c>
    </row>
    <row r="172" spans="1:9" x14ac:dyDescent="0.35">
      <c r="C172" s="6" t="s">
        <v>8</v>
      </c>
      <c r="D172" s="7" t="s">
        <v>140</v>
      </c>
      <c r="E172" s="6" t="s">
        <v>141</v>
      </c>
    </row>
    <row r="173" spans="1:9" x14ac:dyDescent="0.35">
      <c r="C173" s="6" t="s">
        <v>91</v>
      </c>
      <c r="D173" s="7" t="s">
        <v>224</v>
      </c>
      <c r="E173" s="6" t="s">
        <v>225</v>
      </c>
    </row>
    <row r="175" spans="1:9" x14ac:dyDescent="0.35">
      <c r="A175" s="2" t="s">
        <v>226</v>
      </c>
      <c r="B175" s="2">
        <v>1</v>
      </c>
      <c r="C175" s="2" t="s">
        <v>227</v>
      </c>
      <c r="D175" s="8" t="s">
        <v>15</v>
      </c>
      <c r="E175" s="9" t="s">
        <v>228</v>
      </c>
      <c r="F175" s="10">
        <v>2.78</v>
      </c>
      <c r="G175" s="11">
        <v>10</v>
      </c>
      <c r="H175" s="12">
        <f t="shared" ref="H175:H181" si="7">ROUND(ROUND(F175,2)*ROUND(G175,3),2)</f>
        <v>27.8</v>
      </c>
      <c r="I175" s="19"/>
    </row>
    <row r="176" spans="1:9" x14ac:dyDescent="0.35">
      <c r="A176" s="2" t="s">
        <v>226</v>
      </c>
      <c r="B176" s="2">
        <v>2</v>
      </c>
      <c r="C176" s="2" t="s">
        <v>229</v>
      </c>
      <c r="D176" s="8" t="s">
        <v>15</v>
      </c>
      <c r="E176" s="9" t="s">
        <v>230</v>
      </c>
      <c r="F176" s="10">
        <v>6.15</v>
      </c>
      <c r="G176" s="11">
        <v>10</v>
      </c>
      <c r="H176" s="12">
        <f t="shared" si="7"/>
        <v>61.5</v>
      </c>
      <c r="I176" s="19"/>
    </row>
    <row r="177" spans="1:9" ht="32.5" x14ac:dyDescent="0.35">
      <c r="A177" s="2" t="s">
        <v>226</v>
      </c>
      <c r="B177" s="2">
        <v>3</v>
      </c>
      <c r="C177" s="2" t="s">
        <v>231</v>
      </c>
      <c r="D177" s="8" t="s">
        <v>12</v>
      </c>
      <c r="E177" s="14" t="s">
        <v>232</v>
      </c>
      <c r="F177" s="10">
        <v>579.64</v>
      </c>
      <c r="G177" s="11">
        <v>10</v>
      </c>
      <c r="H177" s="12">
        <f t="shared" si="7"/>
        <v>5796.4</v>
      </c>
      <c r="I177" s="19"/>
    </row>
    <row r="178" spans="1:9" x14ac:dyDescent="0.35">
      <c r="A178" s="2" t="s">
        <v>226</v>
      </c>
      <c r="B178" s="2">
        <v>4</v>
      </c>
      <c r="C178" s="2" t="s">
        <v>233</v>
      </c>
      <c r="D178" s="8" t="s">
        <v>12</v>
      </c>
      <c r="E178" s="9" t="s">
        <v>234</v>
      </c>
      <c r="F178" s="10">
        <v>137.88999999999999</v>
      </c>
      <c r="G178" s="11">
        <v>7</v>
      </c>
      <c r="H178" s="12">
        <f t="shared" si="7"/>
        <v>965.23</v>
      </c>
      <c r="I178" s="19"/>
    </row>
    <row r="179" spans="1:9" ht="32.5" x14ac:dyDescent="0.35">
      <c r="A179" s="2" t="s">
        <v>226</v>
      </c>
      <c r="B179" s="2">
        <v>5</v>
      </c>
      <c r="C179" s="2" t="s">
        <v>235</v>
      </c>
      <c r="D179" s="8" t="s">
        <v>12</v>
      </c>
      <c r="E179" s="14" t="s">
        <v>236</v>
      </c>
      <c r="F179" s="10">
        <v>591.29999999999995</v>
      </c>
      <c r="G179" s="11">
        <v>7</v>
      </c>
      <c r="H179" s="12">
        <f t="shared" si="7"/>
        <v>4139.1000000000004</v>
      </c>
      <c r="I179" s="19"/>
    </row>
    <row r="180" spans="1:9" x14ac:dyDescent="0.35">
      <c r="A180" s="2" t="s">
        <v>226</v>
      </c>
      <c r="B180" s="2">
        <v>6</v>
      </c>
      <c r="C180" s="2" t="s">
        <v>237</v>
      </c>
      <c r="D180" s="8" t="s">
        <v>12</v>
      </c>
      <c r="E180" s="9" t="s">
        <v>238</v>
      </c>
      <c r="F180" s="10">
        <v>24.9</v>
      </c>
      <c r="G180" s="11">
        <v>17</v>
      </c>
      <c r="H180" s="12">
        <f t="shared" si="7"/>
        <v>423.3</v>
      </c>
      <c r="I180" s="19"/>
    </row>
    <row r="181" spans="1:9" x14ac:dyDescent="0.35">
      <c r="A181" s="2" t="s">
        <v>226</v>
      </c>
      <c r="B181" s="2">
        <v>7</v>
      </c>
      <c r="C181" s="2" t="s">
        <v>239</v>
      </c>
      <c r="D181" s="8" t="s">
        <v>54</v>
      </c>
      <c r="E181" s="9" t="s">
        <v>240</v>
      </c>
      <c r="F181" s="10">
        <v>750</v>
      </c>
      <c r="G181" s="11">
        <v>1</v>
      </c>
      <c r="H181" s="12">
        <f t="shared" si="7"/>
        <v>750</v>
      </c>
      <c r="I181" s="19"/>
    </row>
    <row r="182" spans="1:9" x14ac:dyDescent="0.35">
      <c r="E182" s="6" t="s">
        <v>56</v>
      </c>
      <c r="F182" s="6"/>
      <c r="G182" s="6"/>
      <c r="H182" s="13">
        <f>SUM(H175:H181)</f>
        <v>12163.33</v>
      </c>
      <c r="I182" s="19"/>
    </row>
    <row r="184" spans="1:9" x14ac:dyDescent="0.35">
      <c r="C184" s="6" t="s">
        <v>5</v>
      </c>
      <c r="D184" s="7" t="s">
        <v>6</v>
      </c>
      <c r="E184" s="6" t="s">
        <v>7</v>
      </c>
    </row>
    <row r="185" spans="1:9" x14ac:dyDescent="0.35">
      <c r="C185" s="6" t="s">
        <v>8</v>
      </c>
      <c r="D185" s="7" t="s">
        <v>140</v>
      </c>
      <c r="E185" s="6" t="s">
        <v>141</v>
      </c>
    </row>
    <row r="186" spans="1:9" x14ac:dyDescent="0.35">
      <c r="C186" s="6" t="s">
        <v>91</v>
      </c>
      <c r="D186" s="7" t="s">
        <v>241</v>
      </c>
      <c r="E186" s="6" t="s">
        <v>242</v>
      </c>
    </row>
    <row r="188" spans="1:9" x14ac:dyDescent="0.35">
      <c r="A188" s="2" t="s">
        <v>243</v>
      </c>
      <c r="B188" s="2">
        <v>1</v>
      </c>
      <c r="C188" s="2" t="s">
        <v>244</v>
      </c>
      <c r="D188" s="8" t="s">
        <v>12</v>
      </c>
      <c r="E188" s="9" t="s">
        <v>245</v>
      </c>
      <c r="F188" s="10">
        <v>141.63999999999999</v>
      </c>
      <c r="G188" s="11">
        <v>1</v>
      </c>
      <c r="H188" s="12">
        <f>ROUND(ROUND(F188,2)*ROUND(G188,3),2)</f>
        <v>141.63999999999999</v>
      </c>
      <c r="I188" s="19"/>
    </row>
    <row r="189" spans="1:9" x14ac:dyDescent="0.35">
      <c r="A189" s="2" t="s">
        <v>243</v>
      </c>
      <c r="B189" s="2">
        <v>2</v>
      </c>
      <c r="C189" s="2" t="s">
        <v>246</v>
      </c>
      <c r="D189" s="8" t="s">
        <v>12</v>
      </c>
      <c r="E189" s="9" t="s">
        <v>247</v>
      </c>
      <c r="F189" s="10">
        <v>120.47</v>
      </c>
      <c r="G189" s="11">
        <v>1</v>
      </c>
      <c r="H189" s="12">
        <f>ROUND(ROUND(F189,2)*ROUND(G189,3),2)</f>
        <v>120.47</v>
      </c>
      <c r="I189" s="19"/>
    </row>
    <row r="190" spans="1:9" x14ac:dyDescent="0.35">
      <c r="A190" s="2" t="s">
        <v>243</v>
      </c>
      <c r="B190" s="2">
        <v>3</v>
      </c>
      <c r="C190" s="2" t="s">
        <v>248</v>
      </c>
      <c r="D190" s="8" t="s">
        <v>12</v>
      </c>
      <c r="E190" s="9" t="s">
        <v>249</v>
      </c>
      <c r="F190" s="10">
        <v>191.19</v>
      </c>
      <c r="G190" s="11">
        <v>5</v>
      </c>
      <c r="H190" s="12">
        <f>ROUND(ROUND(F190,2)*ROUND(G190,3),2)</f>
        <v>955.95</v>
      </c>
      <c r="I190" s="19"/>
    </row>
    <row r="191" spans="1:9" x14ac:dyDescent="0.35">
      <c r="A191" s="2" t="s">
        <v>243</v>
      </c>
      <c r="B191" s="2">
        <v>4</v>
      </c>
      <c r="C191" s="2" t="s">
        <v>250</v>
      </c>
      <c r="D191" s="8" t="s">
        <v>54</v>
      </c>
      <c r="E191" s="9" t="s">
        <v>251</v>
      </c>
      <c r="F191" s="10">
        <v>750</v>
      </c>
      <c r="G191" s="11">
        <v>1</v>
      </c>
      <c r="H191" s="12">
        <f>ROUND(ROUND(F191,2)*ROUND(G191,3),2)</f>
        <v>750</v>
      </c>
      <c r="I191" s="19"/>
    </row>
    <row r="192" spans="1:9" x14ac:dyDescent="0.35">
      <c r="E192" s="6" t="s">
        <v>56</v>
      </c>
      <c r="F192" s="6"/>
      <c r="G192" s="6"/>
      <c r="H192" s="13">
        <f>SUM(H188:H191)</f>
        <v>1968.06</v>
      </c>
      <c r="I192" s="19"/>
    </row>
    <row r="194" spans="1:9" x14ac:dyDescent="0.35">
      <c r="C194" s="6" t="s">
        <v>5</v>
      </c>
      <c r="D194" s="7" t="s">
        <v>6</v>
      </c>
      <c r="E194" s="6" t="s">
        <v>7</v>
      </c>
    </row>
    <row r="195" spans="1:9" x14ac:dyDescent="0.35">
      <c r="C195" s="6" t="s">
        <v>8</v>
      </c>
      <c r="D195" s="7" t="s">
        <v>224</v>
      </c>
      <c r="E195" s="6" t="s">
        <v>252</v>
      </c>
    </row>
    <row r="197" spans="1:9" x14ac:dyDescent="0.35">
      <c r="A197" s="2" t="s">
        <v>253</v>
      </c>
      <c r="B197" s="2">
        <v>1</v>
      </c>
      <c r="C197" s="2" t="s">
        <v>254</v>
      </c>
      <c r="D197" s="8" t="s">
        <v>20</v>
      </c>
      <c r="E197" s="9" t="s">
        <v>255</v>
      </c>
      <c r="F197" s="10">
        <v>286.36</v>
      </c>
      <c r="G197" s="11">
        <v>1.47</v>
      </c>
      <c r="H197" s="12">
        <f>ROUND(ROUND(F197,2)*ROUND(G197,3),2)</f>
        <v>420.95</v>
      </c>
      <c r="I197" s="19"/>
    </row>
    <row r="198" spans="1:9" x14ac:dyDescent="0.35">
      <c r="A198" s="2" t="s">
        <v>253</v>
      </c>
      <c r="B198" s="2">
        <v>2</v>
      </c>
      <c r="C198" s="2" t="s">
        <v>256</v>
      </c>
      <c r="D198" s="8" t="s">
        <v>15</v>
      </c>
      <c r="E198" s="9" t="s">
        <v>257</v>
      </c>
      <c r="F198" s="10">
        <v>84.42</v>
      </c>
      <c r="G198" s="11">
        <v>12.5</v>
      </c>
      <c r="H198" s="12">
        <f>ROUND(ROUND(F198,2)*ROUND(G198,3),2)</f>
        <v>1055.25</v>
      </c>
      <c r="I198" s="19"/>
    </row>
    <row r="199" spans="1:9" x14ac:dyDescent="0.35">
      <c r="E199" s="6" t="s">
        <v>56</v>
      </c>
      <c r="F199" s="6"/>
      <c r="G199" s="6"/>
      <c r="H199" s="13">
        <f>SUM(H197:H198)</f>
        <v>1476.2</v>
      </c>
      <c r="I199" s="19"/>
    </row>
    <row r="201" spans="1:9" x14ac:dyDescent="0.35">
      <c r="C201" s="6" t="s">
        <v>5</v>
      </c>
      <c r="D201" s="7" t="s">
        <v>6</v>
      </c>
      <c r="E201" s="6" t="s">
        <v>7</v>
      </c>
    </row>
    <row r="202" spans="1:9" x14ac:dyDescent="0.35">
      <c r="C202" s="6" t="s">
        <v>8</v>
      </c>
      <c r="D202" s="7" t="s">
        <v>258</v>
      </c>
      <c r="E202" s="6" t="s">
        <v>259</v>
      </c>
    </row>
    <row r="204" spans="1:9" x14ac:dyDescent="0.35">
      <c r="A204" s="2" t="s">
        <v>260</v>
      </c>
      <c r="B204" s="2">
        <v>1</v>
      </c>
      <c r="C204" s="2" t="s">
        <v>261</v>
      </c>
      <c r="D204" s="8" t="s">
        <v>54</v>
      </c>
      <c r="E204" s="9" t="s">
        <v>262</v>
      </c>
      <c r="F204" s="10">
        <v>1588.35</v>
      </c>
      <c r="G204" s="11">
        <v>1</v>
      </c>
      <c r="H204" s="12">
        <f>ROUND(ROUND(F204,2)*ROUND(G204,3),2)</f>
        <v>1588.35</v>
      </c>
      <c r="I204" s="19"/>
    </row>
    <row r="205" spans="1:9" x14ac:dyDescent="0.35">
      <c r="E205" s="6" t="s">
        <v>56</v>
      </c>
      <c r="F205" s="6"/>
      <c r="G205" s="6"/>
      <c r="H205" s="13">
        <f>SUM(H204:H204)</f>
        <v>1588.35</v>
      </c>
      <c r="I205" s="19"/>
    </row>
    <row r="207" spans="1:9" x14ac:dyDescent="0.35">
      <c r="C207" s="6" t="s">
        <v>5</v>
      </c>
      <c r="D207" s="7" t="s">
        <v>6</v>
      </c>
      <c r="E207" s="6" t="s">
        <v>7</v>
      </c>
    </row>
    <row r="208" spans="1:9" x14ac:dyDescent="0.35">
      <c r="C208" s="6" t="s">
        <v>8</v>
      </c>
      <c r="D208" s="7" t="s">
        <v>241</v>
      </c>
      <c r="E208" s="6" t="s">
        <v>263</v>
      </c>
    </row>
    <row r="210" spans="1:9" x14ac:dyDescent="0.35">
      <c r="A210" s="2" t="s">
        <v>264</v>
      </c>
      <c r="B210" s="2">
        <v>1</v>
      </c>
      <c r="C210" s="2" t="s">
        <v>265</v>
      </c>
      <c r="D210" s="8" t="s">
        <v>25</v>
      </c>
      <c r="E210" s="9" t="s">
        <v>266</v>
      </c>
      <c r="F210" s="10">
        <v>23.88</v>
      </c>
      <c r="G210" s="11">
        <v>22.9</v>
      </c>
      <c r="H210" s="12">
        <f>ROUND(ROUND(F210,2)*ROUND(G210,3),2)</f>
        <v>546.85</v>
      </c>
      <c r="I210" s="19"/>
    </row>
    <row r="211" spans="1:9" x14ac:dyDescent="0.35">
      <c r="A211" s="2" t="s">
        <v>264</v>
      </c>
      <c r="B211" s="2">
        <v>2</v>
      </c>
      <c r="C211" s="2" t="s">
        <v>267</v>
      </c>
      <c r="D211" s="8" t="s">
        <v>25</v>
      </c>
      <c r="E211" s="9" t="s">
        <v>268</v>
      </c>
      <c r="F211" s="10">
        <v>7.38</v>
      </c>
      <c r="G211" s="11">
        <v>36.273000000000003</v>
      </c>
      <c r="H211" s="12">
        <f>ROUND(ROUND(F211,2)*ROUND(G211,3),2)</f>
        <v>267.69</v>
      </c>
      <c r="I211" s="19"/>
    </row>
    <row r="212" spans="1:9" x14ac:dyDescent="0.35">
      <c r="A212" s="2" t="s">
        <v>264</v>
      </c>
      <c r="B212" s="2">
        <v>3</v>
      </c>
      <c r="C212" s="2" t="s">
        <v>269</v>
      </c>
      <c r="D212" s="8" t="s">
        <v>25</v>
      </c>
      <c r="E212" s="9" t="s">
        <v>270</v>
      </c>
      <c r="F212" s="10">
        <v>23</v>
      </c>
      <c r="G212" s="11">
        <v>36.270000000000003</v>
      </c>
      <c r="H212" s="12">
        <f>ROUND(ROUND(F212,2)*ROUND(G212,3),2)</f>
        <v>834.21</v>
      </c>
      <c r="I212" s="19"/>
    </row>
    <row r="213" spans="1:9" x14ac:dyDescent="0.35">
      <c r="A213" s="2" t="s">
        <v>264</v>
      </c>
      <c r="B213" s="2">
        <v>4</v>
      </c>
      <c r="C213" s="2" t="s">
        <v>271</v>
      </c>
      <c r="D213" s="8" t="s">
        <v>25</v>
      </c>
      <c r="E213" s="9" t="s">
        <v>272</v>
      </c>
      <c r="F213" s="10">
        <v>28.01</v>
      </c>
      <c r="G213" s="11">
        <v>22.9</v>
      </c>
      <c r="H213" s="12">
        <f>ROUND(ROUND(F213,2)*ROUND(G213,3),2)</f>
        <v>641.42999999999995</v>
      </c>
      <c r="I213" s="19"/>
    </row>
    <row r="214" spans="1:9" x14ac:dyDescent="0.35">
      <c r="E214" s="6" t="s">
        <v>56</v>
      </c>
      <c r="F214" s="6"/>
      <c r="G214" s="6"/>
      <c r="H214" s="13">
        <f>SUM(H210:H213)</f>
        <v>2290.1799999999998</v>
      </c>
      <c r="I214" s="19"/>
    </row>
    <row r="216" spans="1:9" x14ac:dyDescent="0.35">
      <c r="C216" s="6" t="s">
        <v>5</v>
      </c>
      <c r="D216" s="7" t="s">
        <v>6</v>
      </c>
      <c r="E216" s="6" t="s">
        <v>7</v>
      </c>
    </row>
    <row r="217" spans="1:9" x14ac:dyDescent="0.35">
      <c r="C217" s="6" t="s">
        <v>8</v>
      </c>
      <c r="D217" s="7" t="s">
        <v>273</v>
      </c>
      <c r="E217" s="6" t="s">
        <v>274</v>
      </c>
    </row>
    <row r="219" spans="1:9" x14ac:dyDescent="0.35">
      <c r="A219" s="2" t="s">
        <v>275</v>
      </c>
      <c r="B219" s="2">
        <v>1</v>
      </c>
      <c r="C219" s="2" t="s">
        <v>276</v>
      </c>
      <c r="D219" s="8" t="s">
        <v>54</v>
      </c>
      <c r="E219" s="9" t="s">
        <v>277</v>
      </c>
      <c r="F219" s="10">
        <v>2500</v>
      </c>
      <c r="G219" s="11">
        <v>1</v>
      </c>
      <c r="H219" s="12">
        <f>ROUND(ROUND(F219,2)*ROUND(G219,3),2)</f>
        <v>2500</v>
      </c>
      <c r="I219" s="19"/>
    </row>
    <row r="220" spans="1:9" x14ac:dyDescent="0.35">
      <c r="A220" s="2" t="s">
        <v>275</v>
      </c>
      <c r="B220" s="2">
        <v>2</v>
      </c>
      <c r="C220" s="2" t="s">
        <v>278</v>
      </c>
      <c r="D220" s="8" t="s">
        <v>54</v>
      </c>
      <c r="E220" s="9" t="s">
        <v>279</v>
      </c>
      <c r="F220" s="10">
        <v>1500</v>
      </c>
      <c r="G220" s="11">
        <v>1</v>
      </c>
      <c r="H220" s="12">
        <f>ROUND(ROUND(F220,2)*ROUND(G220,3),2)</f>
        <v>1500</v>
      </c>
      <c r="I220" s="19"/>
    </row>
    <row r="221" spans="1:9" x14ac:dyDescent="0.35">
      <c r="E221" s="6" t="s">
        <v>56</v>
      </c>
      <c r="F221" s="6"/>
      <c r="G221" s="6"/>
      <c r="H221" s="13">
        <f>SUM(H219:H220)</f>
        <v>4000</v>
      </c>
      <c r="I221" s="19"/>
    </row>
    <row r="222" spans="1:9" x14ac:dyDescent="0.35">
      <c r="I222" s="19"/>
    </row>
    <row r="223" spans="1:9" x14ac:dyDescent="0.35">
      <c r="E223" s="1" t="s">
        <v>283</v>
      </c>
      <c r="H223" s="15">
        <f>SUM(H9:H222)/2</f>
        <v>92988.690000000031</v>
      </c>
      <c r="I223" s="19"/>
    </row>
    <row r="224" spans="1:9" x14ac:dyDescent="0.35">
      <c r="I224" s="19"/>
    </row>
    <row r="225" spans="5:9" x14ac:dyDescent="0.35">
      <c r="E225" s="16" t="s">
        <v>280</v>
      </c>
      <c r="H225">
        <f>H223*0.13</f>
        <v>12088.529700000005</v>
      </c>
      <c r="I225" s="19"/>
    </row>
    <row r="226" spans="5:9" x14ac:dyDescent="0.35">
      <c r="E226" s="16" t="s">
        <v>281</v>
      </c>
      <c r="H226">
        <f>H223*0.06</f>
        <v>5579.3214000000016</v>
      </c>
      <c r="I226" s="19"/>
    </row>
    <row r="227" spans="5:9" x14ac:dyDescent="0.35">
      <c r="I227" s="19"/>
    </row>
    <row r="228" spans="5:9" x14ac:dyDescent="0.35">
      <c r="E228" s="1" t="s">
        <v>282</v>
      </c>
      <c r="H228" s="15">
        <f>SUM(H223:H226)</f>
        <v>110656.54110000003</v>
      </c>
      <c r="I228" s="19"/>
    </row>
  </sheetData>
  <mergeCells count="4">
    <mergeCell ref="E1:H1"/>
    <mergeCell ref="E2:H2"/>
    <mergeCell ref="E3:H3"/>
    <mergeCell ref="E4:H4"/>
  </mergeCells>
  <pageMargins left="0.75" right="0.75" top="0.75" bottom="0.5" header="0.5" footer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T-PRES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Escribano, Susana</dc:creator>
  <cp:lastModifiedBy>Pobla Gros, Anna</cp:lastModifiedBy>
  <dcterms:created xsi:type="dcterms:W3CDTF">2025-03-05T15:16:43Z</dcterms:created>
  <dcterms:modified xsi:type="dcterms:W3CDTF">2025-08-05T07:47:57Z</dcterms:modified>
</cp:coreProperties>
</file>