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G:\00-Ajuntament d'Ulldecona\00-ExpedientsActio\02_OrganitzacioGestioAdministrativa\3108_ContractacioObresPOSS\2025-0001095_ArranjamentDosCamins\"/>
    </mc:Choice>
  </mc:AlternateContent>
  <xr:revisionPtr revIDLastSave="0" documentId="13_ncr:1_{42AF8DDE-2BB4-4561-860A-512C1F362817}" xr6:coauthVersionLast="47" xr6:coauthVersionMax="47" xr10:uidLastSave="{00000000-0000-0000-0000-000000000000}"/>
  <bookViews>
    <workbookView xWindow="-120" yWindow="-120" windowWidth="29040" windowHeight="15720" xr2:uid="{00000000-000D-0000-FFFF-FFFF00000000}"/>
  </bookViews>
  <sheets>
    <sheet name="Hoja1" sheetId="1" r:id="rId1"/>
  </sheets>
  <definedNames>
    <definedName name="_xlnm.Print_Area" localSheetId="0">Hoja1!$A$1:$S$22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6" i="1" l="1"/>
  <c r="S6" i="1"/>
  <c r="S7" i="1"/>
  <c r="S8" i="1"/>
  <c r="S9" i="1"/>
  <c r="Q7" i="1"/>
  <c r="O8" i="1"/>
  <c r="P8" i="1" s="1"/>
  <c r="Q8" i="1" s="1"/>
  <c r="O6" i="1"/>
  <c r="P6" i="1" s="1"/>
  <c r="O7" i="1"/>
  <c r="P7" i="1" s="1"/>
  <c r="P14" i="1" s="1"/>
  <c r="P16" i="1" s="1"/>
  <c r="M8" i="1"/>
  <c r="M6" i="1"/>
  <c r="M7" i="1"/>
  <c r="O9" i="1"/>
  <c r="P9" i="1" s="1"/>
  <c r="M9" i="1"/>
  <c r="Q1" i="1"/>
  <c r="R1" i="1" s="1"/>
  <c r="E10" i="1"/>
  <c r="A10" i="1"/>
  <c r="Q9" i="1" l="1"/>
  <c r="R7" i="1"/>
  <c r="R6" i="1"/>
  <c r="R8" i="1"/>
  <c r="R9" i="1"/>
  <c r="P10" i="1" l="1"/>
  <c r="P12" i="1" l="1"/>
</calcChain>
</file>

<file path=xl/sharedStrings.xml><?xml version="1.0" encoding="utf-8"?>
<sst xmlns="http://schemas.openxmlformats.org/spreadsheetml/2006/main" count="47" uniqueCount="45">
  <si>
    <t>Registre entrada</t>
  </si>
  <si>
    <t>Nom empresa</t>
  </si>
  <si>
    <t>Correu electrònic</t>
  </si>
  <si>
    <t>Telèfon mòbil</t>
  </si>
  <si>
    <t>NIF</t>
  </si>
  <si>
    <t>Representant</t>
  </si>
  <si>
    <t>Proposició econòmica</t>
  </si>
  <si>
    <t>Preu</t>
  </si>
  <si>
    <t>IVA</t>
  </si>
  <si>
    <t>Total</t>
  </si>
  <si>
    <t>Domicili</t>
  </si>
  <si>
    <t>Població</t>
  </si>
  <si>
    <t>Identificador 
de l'empresa</t>
  </si>
  <si>
    <t>EMPRESA</t>
  </si>
  <si>
    <t>Nom i Cognoms</t>
  </si>
  <si>
    <t>Total empreses presentades</t>
  </si>
  <si>
    <t>Pressupost base licitació</t>
  </si>
  <si>
    <t>Licitador</t>
  </si>
  <si>
    <t>Terminis garantia</t>
  </si>
  <si>
    <t>Puntuació preu</t>
  </si>
  <si>
    <t xml:space="preserve">Ampliació </t>
  </si>
  <si>
    <t>RESULTAT</t>
  </si>
  <si>
    <t>TOTAL2</t>
  </si>
  <si>
    <t>Puntuació garantia</t>
  </si>
  <si>
    <t>Mitjana</t>
  </si>
  <si>
    <t>p (llindar) =</t>
  </si>
  <si>
    <t>Llindar</t>
  </si>
  <si>
    <t>Nova mitjana</t>
  </si>
  <si>
    <r>
      <rPr>
        <b/>
        <sz val="10"/>
        <color theme="1"/>
        <rFont val="Calibri"/>
        <family val="2"/>
        <scheme val="minor"/>
      </rPr>
      <t xml:space="preserve">Reial decret 1098/2001, de 12 d'octubre, pel qual s'aprova el Reglament general de la llei de contractes de les administracions públiques
</t>
    </r>
    <r>
      <rPr>
        <b/>
        <sz val="10"/>
        <color rgb="FFBF0D3E"/>
        <rFont val="Calibri"/>
        <family val="2"/>
        <scheme val="minor"/>
      </rPr>
      <t>Article 85</t>
    </r>
    <r>
      <rPr>
        <b/>
        <sz val="10"/>
        <color rgb="FFFF0000"/>
        <rFont val="Calibri"/>
        <family val="2"/>
        <scheme val="minor"/>
      </rPr>
      <t>.</t>
    </r>
    <r>
      <rPr>
        <sz val="10"/>
        <color theme="1"/>
        <rFont val="Calibri"/>
        <family val="2"/>
        <scheme val="minor"/>
      </rPr>
      <t xml:space="preserve"> Quan hi concorrin quatre licitadors o més, les que siguin inferiors en més de 10 unitats percentuals a la mitjana aritmètica de les ofertes presentades. 
No obstant això, si entre aquestes hi ha ofertes superiors a la mitjana en més de 10 unitats percentuals, s'ha de calcular una nova mitjana només amb les ofertes que no estiguin en el cas indicat. En tot cas, si el nombre de les altres ofertes és inferior a tres, la nova mitjana s'ha de calcular sobre les tres ofertes de menor quantia.</t>
    </r>
  </si>
  <si>
    <t>Data registre</t>
  </si>
  <si>
    <t>Asfalts i Equips de Vialitat, SL</t>
  </si>
  <si>
    <t>B67195453</t>
  </si>
  <si>
    <t>Termini de garantia 1 any (mínim)</t>
  </si>
  <si>
    <t>4315670005-2025-0001095: Contracte d’obres per la reparació dels camins inclosos en la memòria valorada “Reparació i millora del camí lateral del ferrocarril i del camí del Molí Nou”</t>
  </si>
  <si>
    <t>E2025002988</t>
  </si>
  <si>
    <t>Valcsa Millora, SL</t>
  </si>
  <si>
    <t>B72992118</t>
  </si>
  <si>
    <t>E2025002991</t>
  </si>
  <si>
    <t>Construccions 3G, SA</t>
  </si>
  <si>
    <t>A43025766</t>
  </si>
  <si>
    <t>E2025003029</t>
  </si>
  <si>
    <t>E2025003031</t>
  </si>
  <si>
    <t>Patran Costa Dorada, SL</t>
  </si>
  <si>
    <t>B55580526</t>
  </si>
  <si>
    <t>% rebaixa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</si>
</sst>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000\ _€_-;\-* #,##0.00000\ _€_-;_-* &quot;-&quot;??\ _€_-;_-@_-"/>
    <numFmt numFmtId="166" formatCode="dd/mm/yyyy\ hh:mm"/>
  </numFmts>
  <fonts count="11" x14ac:knownFonts="1">
    <font>
      <sz val="11"/>
      <color theme="1"/>
      <name val="Calibri"/>
      <family val="2"/>
      <scheme val="minor"/>
    </font>
    <font>
      <sz val="11"/>
      <color theme="1"/>
      <name val="Calibri"/>
      <family val="2"/>
      <scheme val="minor"/>
    </font>
    <font>
      <b/>
      <sz val="10"/>
      <color theme="1"/>
      <name val="Calibri"/>
      <family val="2"/>
      <scheme val="minor"/>
    </font>
    <font>
      <b/>
      <sz val="12"/>
      <color theme="1"/>
      <name val="Calibri"/>
      <family val="2"/>
      <scheme val="minor"/>
    </font>
    <font>
      <b/>
      <sz val="10"/>
      <color theme="0"/>
      <name val="Calibri"/>
      <family val="2"/>
      <scheme val="minor"/>
    </font>
    <font>
      <sz val="10"/>
      <color theme="1"/>
      <name val="Calibri"/>
      <family val="2"/>
      <scheme val="minor"/>
    </font>
    <font>
      <sz val="10"/>
      <name val="Calibri"/>
      <family val="2"/>
      <scheme val="minor"/>
    </font>
    <font>
      <sz val="8"/>
      <name val="Calibri"/>
      <family val="2"/>
      <scheme val="minor"/>
    </font>
    <font>
      <b/>
      <sz val="10"/>
      <color rgb="FFFF0000"/>
      <name val="Calibri"/>
      <family val="2"/>
      <scheme val="minor"/>
    </font>
    <font>
      <b/>
      <sz val="10"/>
      <color rgb="FFBF0D3E"/>
      <name val="Calibri"/>
      <family val="2"/>
      <scheme val="minor"/>
    </font>
    <font>
      <sz val="12"/>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BF0D3E"/>
        <bgColor indexed="64"/>
      </patternFill>
    </fill>
    <fill>
      <patternFill patternType="solid">
        <fgColor theme="0" tint="-0.14999847407452621"/>
        <bgColor indexed="64"/>
      </patternFill>
    </fill>
  </fills>
  <borders count="11">
    <border>
      <left/>
      <right/>
      <top/>
      <bottom/>
      <diagonal/>
    </border>
    <border>
      <left style="thin">
        <color theme="0"/>
      </left>
      <right style="thin">
        <color theme="0"/>
      </right>
      <top style="thin">
        <color theme="0"/>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bottom style="double">
        <color auto="1"/>
      </bottom>
      <diagonal/>
    </border>
    <border>
      <left/>
      <right/>
      <top style="thin">
        <color theme="6" tint="0.39997558519241921"/>
      </top>
      <bottom style="double">
        <color auto="1"/>
      </bottom>
      <diagonal/>
    </border>
    <border>
      <left/>
      <right style="thin">
        <color theme="6" tint="0.39997558519241921"/>
      </right>
      <top style="thin">
        <color theme="6" tint="0.39997558519241921"/>
      </top>
      <bottom style="double">
        <color auto="1"/>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right style="thin">
        <color theme="0"/>
      </right>
      <top/>
      <bottom style="thin">
        <color theme="0" tint="-4.9989318521683403E-2"/>
      </bottom>
      <diagonal/>
    </border>
    <border>
      <left/>
      <right/>
      <top style="double">
        <color theme="6"/>
      </top>
      <bottom style="thin">
        <color theme="6" tint="0.39997558519241921"/>
      </bottom>
      <diagonal/>
    </border>
    <border>
      <left/>
      <right/>
      <top style="double">
        <color theme="6"/>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9">
    <xf numFmtId="0" fontId="0" fillId="0" borderId="0" xfId="0"/>
    <xf numFmtId="0" fontId="0" fillId="0" borderId="0" xfId="0" applyAlignment="1">
      <alignment horizontal="center"/>
    </xf>
    <xf numFmtId="0" fontId="2" fillId="0" borderId="0" xfId="0" applyFont="1" applyAlignment="1">
      <alignment horizontal="center"/>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0" borderId="0" xfId="0" applyFont="1"/>
    <xf numFmtId="0" fontId="5" fillId="0" borderId="0" xfId="0" applyFont="1" applyAlignment="1">
      <alignment horizontal="center"/>
    </xf>
    <xf numFmtId="0" fontId="5" fillId="0" borderId="0" xfId="0" applyFont="1" applyAlignment="1">
      <alignment horizontal="left"/>
    </xf>
    <xf numFmtId="164" fontId="5" fillId="0" borderId="0" xfId="1" applyFont="1"/>
    <xf numFmtId="0" fontId="2" fillId="3" borderId="6" xfId="0" applyFont="1" applyFill="1" applyBorder="1" applyAlignment="1">
      <alignment horizontal="center" vertical="center" wrapText="1"/>
    </xf>
    <xf numFmtId="22" fontId="5" fillId="0" borderId="0" xfId="0" applyNumberFormat="1" applyFont="1" applyAlignment="1">
      <alignment horizontal="left"/>
    </xf>
    <xf numFmtId="0" fontId="2" fillId="3" borderId="6" xfId="0" applyFont="1" applyFill="1" applyBorder="1" applyAlignment="1">
      <alignment horizontal="center" vertical="center"/>
    </xf>
    <xf numFmtId="0" fontId="4" fillId="3" borderId="0" xfId="0" applyFont="1" applyFill="1" applyAlignment="1">
      <alignment horizontal="center"/>
    </xf>
    <xf numFmtId="164" fontId="0" fillId="0" borderId="0" xfId="0" applyNumberFormat="1"/>
    <xf numFmtId="165" fontId="0" fillId="0" borderId="0" xfId="0" applyNumberFormat="1"/>
    <xf numFmtId="2" fontId="5" fillId="0" borderId="0" xfId="0" applyNumberFormat="1" applyFont="1" applyAlignment="1">
      <alignment horizontal="center"/>
    </xf>
    <xf numFmtId="0" fontId="2" fillId="0" borderId="0" xfId="0" applyFont="1"/>
    <xf numFmtId="164" fontId="2" fillId="0" borderId="0" xfId="0" applyNumberFormat="1" applyFont="1"/>
    <xf numFmtId="9" fontId="2" fillId="0" borderId="0" xfId="0" applyNumberFormat="1" applyFont="1" applyAlignment="1">
      <alignment horizontal="center"/>
    </xf>
    <xf numFmtId="0" fontId="2" fillId="0" borderId="9" xfId="0" applyFont="1" applyBorder="1"/>
    <xf numFmtId="164" fontId="2" fillId="0" borderId="9" xfId="0" applyNumberFormat="1" applyFont="1" applyBorder="1"/>
    <xf numFmtId="0" fontId="2" fillId="0" borderId="10" xfId="0" applyFont="1" applyBorder="1"/>
    <xf numFmtId="0" fontId="3" fillId="0" borderId="0" xfId="0" applyFont="1" applyAlignment="1">
      <alignment horizontal="left"/>
    </xf>
    <xf numFmtId="166" fontId="6" fillId="0" borderId="0" xfId="0" applyNumberFormat="1" applyFont="1" applyAlignment="1">
      <alignment horizontal="center"/>
    </xf>
    <xf numFmtId="164" fontId="3" fillId="2" borderId="4" xfId="1" applyFont="1" applyFill="1" applyBorder="1" applyAlignment="1">
      <alignment vertical="top"/>
    </xf>
    <xf numFmtId="164" fontId="3" fillId="2" borderId="5" xfId="1" applyFont="1" applyFill="1" applyBorder="1" applyAlignment="1">
      <alignment vertical="top"/>
    </xf>
    <xf numFmtId="0" fontId="6" fillId="0" borderId="0" xfId="0" applyFont="1"/>
    <xf numFmtId="164" fontId="5" fillId="0" borderId="0" xfId="1" applyFont="1" applyFill="1"/>
    <xf numFmtId="0" fontId="3" fillId="0" borderId="0" xfId="0" applyFont="1" applyAlignment="1">
      <alignment vertical="top"/>
    </xf>
    <xf numFmtId="0" fontId="10" fillId="0" borderId="0" xfId="0" applyFont="1"/>
    <xf numFmtId="0" fontId="10" fillId="0" borderId="0" xfId="0" applyFont="1" applyAlignment="1">
      <alignment vertical="top"/>
    </xf>
    <xf numFmtId="10" fontId="5" fillId="0" borderId="0" xfId="2" applyNumberFormat="1" applyFont="1" applyAlignment="1">
      <alignment horizontal="center"/>
    </xf>
    <xf numFmtId="0" fontId="5" fillId="4" borderId="0" xfId="0" applyFont="1" applyFill="1" applyAlignment="1">
      <alignment horizontal="left" vertical="justify" wrapText="1"/>
    </xf>
    <xf numFmtId="0" fontId="3" fillId="2" borderId="3" xfId="0" applyFont="1" applyFill="1" applyBorder="1" applyAlignment="1">
      <alignment horizontal="left" vertical="top"/>
    </xf>
    <xf numFmtId="0" fontId="4" fillId="3" borderId="1" xfId="0" applyFont="1" applyFill="1" applyBorder="1" applyAlignment="1">
      <alignment horizontal="center"/>
    </xf>
    <xf numFmtId="0" fontId="4" fillId="3" borderId="1"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3" fillId="2" borderId="3" xfId="0" applyFont="1" applyFill="1" applyBorder="1" applyAlignment="1">
      <alignment horizontal="left" vertical="top" wrapText="1"/>
    </xf>
  </cellXfs>
  <cellStyles count="3">
    <cellStyle name="Millares" xfId="1" builtinId="3"/>
    <cellStyle name="Normal" xfId="0" builtinId="0"/>
    <cellStyle name="Porcentaje" xfId="2" builtinId="5"/>
  </cellStyles>
  <dxfs count="42">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i val="0"/>
        <strike val="0"/>
        <condense val="0"/>
        <extend val="0"/>
        <outline val="0"/>
        <shadow val="0"/>
        <u val="none"/>
        <vertAlign val="baseline"/>
        <sz val="10"/>
        <color theme="1"/>
        <name val="Calibri"/>
        <family val="2"/>
        <scheme val="minor"/>
      </font>
    </dxf>
    <dxf>
      <font>
        <b/>
        <i val="0"/>
        <strike val="0"/>
        <condense val="0"/>
        <extend val="0"/>
        <outline val="0"/>
        <shadow val="0"/>
        <u val="none"/>
        <vertAlign val="baseline"/>
        <sz val="10"/>
        <color theme="1"/>
        <name val="Calibri"/>
        <family val="2"/>
        <scheme val="minor"/>
      </font>
      <numFmt numFmtId="164" formatCode="_-* #,##0.00\ _€_-;\-* #,##0.00\ _€_-;_-* &quot;-&quot;??\ _€_-;_-@_-"/>
    </dxf>
    <dxf>
      <font>
        <b/>
        <i val="0"/>
        <strike val="0"/>
        <condense val="0"/>
        <extend val="0"/>
        <outline val="0"/>
        <shadow val="0"/>
        <u val="none"/>
        <vertAlign val="baseline"/>
        <sz val="10"/>
        <color theme="1"/>
        <name val="Calibri"/>
        <family val="2"/>
        <scheme val="minor"/>
      </font>
    </dxf>
    <dxf>
      <font>
        <b/>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numFmt numFmtId="27" formatCode="dd/mm/yyyy\ h:mm"/>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27" formatCode="dd/mm/yyyy\ h:mm"/>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27" formatCode="dd/mm/yyyy\ h:mm"/>
      <alignment horizontal="left" vertical="bottom" textRotation="0" wrapText="0" indent="0" justifyLastLine="0" shrinkToFit="0" readingOrder="0"/>
    </dxf>
    <dxf>
      <font>
        <strike val="0"/>
        <outline val="0"/>
        <shadow val="0"/>
        <u val="none"/>
        <vertAlign val="baseline"/>
        <sz val="10"/>
        <name val="Calibri"/>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64" formatCode="_-* #,##0.00\ _€_-;\-* #,##0.00\ _€_-;_-* &quot;-&quot;??\ _€_-;_-@_-"/>
    </dxf>
    <dxf>
      <font>
        <strike val="0"/>
        <outline val="0"/>
        <shadow val="0"/>
        <u val="none"/>
        <vertAlign val="baseline"/>
        <sz val="10"/>
        <name val="Calibri"/>
        <family val="2"/>
        <scheme val="minor"/>
      </font>
      <numFmt numFmtId="164" formatCode="_-* #,##0.00\ _€_-;\-* #,##0.00\ _€_-;_-* &quot;-&quot;??\ _€_-;_-@_-"/>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numFmt numFmtId="164" formatCode="_-* #,##0.00\ _€_-;\-* #,##0.00\ _€_-;_-* &quot;-&quot;??\ _€_-;_-@_-"/>
      <fill>
        <patternFill patternType="none">
          <fgColor indexed="64"/>
          <bgColor auto="1"/>
        </patternFill>
      </fill>
    </dxf>
    <dxf>
      <font>
        <b val="0"/>
        <i val="0"/>
        <strike val="0"/>
        <condense val="0"/>
        <extend val="0"/>
        <outline val="0"/>
        <shadow val="0"/>
        <u val="none"/>
        <vertAlign val="baseline"/>
        <sz val="10"/>
        <color theme="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name val="Calibri"/>
        <family val="2"/>
        <scheme val="minor"/>
      </font>
      <alignment horizontal="center" vertical="bottom" textRotation="0" wrapText="0" indent="0" justifyLastLine="0" shrinkToFit="0" readingOrder="0"/>
    </dxf>
    <dxf>
      <font>
        <strike val="0"/>
        <outline val="0"/>
        <shadow val="0"/>
        <u val="none"/>
        <vertAlign val="baseline"/>
        <sz val="10"/>
        <name val="Calibri"/>
        <family val="2"/>
        <scheme val="minor"/>
      </font>
      <alignment horizontal="center" vertical="bottom" textRotation="0" wrapText="0" indent="0" justifyLastLine="0" shrinkToFit="0" readingOrder="0"/>
    </dxf>
    <dxf>
      <font>
        <strike val="0"/>
        <outline val="0"/>
        <shadow val="0"/>
        <u val="none"/>
        <vertAlign val="baseline"/>
        <sz val="10"/>
        <name val="Calibri"/>
        <family val="2"/>
        <scheme val="minor"/>
      </font>
      <alignment horizontal="center" vertical="bottom" textRotation="0" wrapText="0" indent="0" justifyLastLine="0" shrinkToFit="0" readingOrder="0"/>
    </dxf>
    <dxf>
      <font>
        <strike val="0"/>
        <outline val="0"/>
        <shadow val="0"/>
        <u val="none"/>
        <vertAlign val="baseline"/>
        <sz val="10"/>
        <name val="Calibri"/>
        <family val="2"/>
        <scheme val="minor"/>
      </font>
      <alignment horizontal="center" vertical="bottom" textRotation="0" wrapText="0" indent="0" justifyLastLine="0" shrinkToFit="0" readingOrder="0"/>
    </dxf>
    <dxf>
      <font>
        <strike val="0"/>
        <outline val="0"/>
        <shadow val="0"/>
        <u val="none"/>
        <vertAlign val="baseline"/>
        <sz val="10"/>
        <name val="Calibri"/>
        <family val="2"/>
        <scheme val="minor"/>
      </font>
      <alignment horizontal="center" vertical="bottom" textRotation="0" wrapText="0" indent="0" justifyLastLine="0" shrinkToFit="0" readingOrder="0"/>
    </dxf>
    <dxf>
      <font>
        <strike val="0"/>
        <outline val="0"/>
        <shadow val="0"/>
        <u val="none"/>
        <vertAlign val="baseline"/>
        <sz val="10"/>
        <name val="Calibri"/>
        <family val="2"/>
        <scheme val="minor"/>
      </font>
      <alignment horizontal="center" vertical="bottom" textRotation="0" wrapText="0" indent="0" justifyLastLine="0" shrinkToFit="0" readingOrder="0"/>
    </dxf>
    <dxf>
      <font>
        <strike val="0"/>
        <outline val="0"/>
        <shadow val="0"/>
        <u val="none"/>
        <vertAlign val="baseline"/>
        <sz val="10"/>
        <name val="Calibri"/>
        <family val="2"/>
        <scheme val="minor"/>
      </font>
      <alignment horizontal="center" vertical="bottom" textRotation="0" wrapText="0" indent="0" justifyLastLine="0" shrinkToFit="0" readingOrder="0"/>
    </dxf>
    <dxf>
      <font>
        <strike val="0"/>
        <outline val="0"/>
        <shadow val="0"/>
        <u val="none"/>
        <vertAlign val="baseline"/>
        <sz val="10"/>
        <color auto="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auto="1"/>
        <name val="Calibri"/>
        <family val="2"/>
        <scheme val="minor"/>
      </font>
      <numFmt numFmtId="166" formatCode="dd/mm/yyyy\ hh:mm"/>
      <fill>
        <patternFill patternType="solid">
          <fgColor indexed="64"/>
          <bgColor rgb="FFFAFAFB"/>
        </patternFill>
      </fill>
      <alignment horizontal="center" vertical="bottom" textRotation="0" wrapText="0" indent="0" justifyLastLine="0" shrinkToFit="0" readingOrder="0"/>
      <border diagonalUp="0" diagonalDown="0" outline="0">
        <left/>
        <right style="medium">
          <color rgb="FF000000"/>
        </right>
        <top style="medium">
          <color rgb="FF000000"/>
        </top>
        <bottom style="medium">
          <color rgb="FF000000"/>
        </bottom>
      </border>
    </dxf>
    <dxf>
      <font>
        <strike val="0"/>
        <outline val="0"/>
        <shadow val="0"/>
        <u val="none"/>
        <vertAlign val="baseline"/>
        <sz val="10"/>
        <name val="Calibri"/>
        <family val="2"/>
        <scheme val="minor"/>
      </font>
      <alignment horizontal="center" vertical="bottom" textRotation="0" wrapText="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border>
        <bottom style="thin">
          <color theme="0" tint="-4.9989318521683403E-2"/>
        </bottom>
      </border>
    </dxf>
    <dxf>
      <font>
        <b/>
        <i val="0"/>
        <strike val="0"/>
        <condense val="0"/>
        <extend val="0"/>
        <outline val="0"/>
        <shadow val="0"/>
        <u val="none"/>
        <vertAlign val="baseline"/>
        <sz val="10"/>
        <color theme="1"/>
        <name val="Calibri"/>
        <family val="2"/>
        <scheme val="minor"/>
      </font>
      <fill>
        <patternFill patternType="solid">
          <fgColor indexed="64"/>
          <bgColor rgb="FFBF0D3E"/>
        </patternFill>
      </fill>
      <alignment horizontal="center" vertical="center" textRotation="0" wrapText="0" indent="0" justifyLastLine="0" shrinkToFit="0" readingOrder="0"/>
      <border diagonalUp="0" diagonalDown="0" outline="0">
        <left style="thin">
          <color theme="0" tint="-4.9989318521683403E-2"/>
        </left>
        <right style="thin">
          <color theme="0" tint="-4.9989318521683403E-2"/>
        </right>
        <top/>
        <bottom/>
      </border>
    </dxf>
  </dxfs>
  <tableStyles count="0" defaultTableStyle="TableStyleMedium2" defaultPivotStyle="PivotStyleLight16"/>
  <colors>
    <mruColors>
      <color rgb="FFBF0D3E"/>
      <color rgb="FFF89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5:S10" totalsRowCount="1" headerRowDxfId="41" dataDxfId="39" totalsRowDxfId="38" headerRowBorderDxfId="40">
  <autoFilter ref="A5:S9" xr:uid="{00000000-0009-0000-0100-000001000000}"/>
  <sortState xmlns:xlrd2="http://schemas.microsoft.com/office/spreadsheetml/2017/richdata2" ref="A6:S9">
    <sortCondition descending="1" ref="R5:R9"/>
  </sortState>
  <tableColumns count="19">
    <tableColumn id="1" xr3:uid="{00000000-0010-0000-0000-000001000000}" name="Registre entrada" totalsRowFunction="custom" dataDxfId="37" totalsRowDxfId="18">
      <totalsRowFormula>NOW()</totalsRowFormula>
    </tableColumn>
    <tableColumn id="20" xr3:uid="{2DAFCB34-432B-445F-8BEE-E03CCAF5CB71}" name="Data registre" dataDxfId="36" totalsRowDxfId="17"/>
    <tableColumn id="9" xr3:uid="{265F7F36-BD66-4E34-BD28-772CB24BC491}" name="Licitador" dataDxfId="35" totalsRowDxfId="16"/>
    <tableColumn id="2" xr3:uid="{00000000-0010-0000-0000-000002000000}" name="Nom empresa" totalsRowLabel="Total empreses presentades" dataDxfId="34" totalsRowDxfId="15"/>
    <tableColumn id="3" xr3:uid="{00000000-0010-0000-0000-000003000000}" name="Identificador _x000a_de l'empresa" totalsRowFunction="custom" dataDxfId="33" totalsRowDxfId="14">
      <totalsRowFormula>SUBTOTAL(103,Tabla1[Nom empresa])</totalsRowFormula>
    </tableColumn>
    <tableColumn id="14" xr3:uid="{00000000-0010-0000-0000-00000E000000}" name="Domicili" dataDxfId="32" totalsRowDxfId="13"/>
    <tableColumn id="15" xr3:uid="{00000000-0010-0000-0000-00000F000000}" name="Població" dataDxfId="31" totalsRowDxfId="12"/>
    <tableColumn id="4" xr3:uid="{00000000-0010-0000-0000-000004000000}" name="Correu electrònic" dataDxfId="30" totalsRowDxfId="11"/>
    <tableColumn id="5" xr3:uid="{00000000-0010-0000-0000-000005000000}" name="Telèfon mòbil" dataDxfId="29" totalsRowDxfId="10"/>
    <tableColumn id="6" xr3:uid="{00000000-0010-0000-0000-000006000000}" name="Nom i Cognoms" dataDxfId="28" totalsRowDxfId="9"/>
    <tableColumn id="7" xr3:uid="{00000000-0010-0000-0000-000007000000}" name="NIF" dataDxfId="27" totalsRowDxfId="8"/>
    <tableColumn id="10" xr3:uid="{D75D3A12-67C7-428C-9BD5-F7A23AD92948}" name="Ampliació " dataDxfId="26" totalsRowDxfId="7"/>
    <tableColumn id="17" xr3:uid="{0F4FD34B-3610-4022-A6B8-79EA97FC9DEC}" name="Puntuació garantia" dataDxfId="25" totalsRowDxfId="6">
      <calculatedColumnFormula>5*(1-EXP(-L6/2))</calculatedColumnFormula>
    </tableColumn>
    <tableColumn id="11" xr3:uid="{00000000-0010-0000-0000-00000B000000}" name="Preu" totalsRowLabel="Mitjana" dataDxfId="24" totalsRowDxfId="5"/>
    <tableColumn id="12" xr3:uid="{00000000-0010-0000-0000-00000C000000}" name="IVA" dataDxfId="23" totalsRowDxfId="4" dataCellStyle="Millares">
      <calculatedColumnFormula>Tabla1[[#This Row],[Preu]]*21%</calculatedColumnFormula>
    </tableColumn>
    <tableColumn id="16" xr3:uid="{358D4DE6-2B56-4FE2-A6C0-D518EB24EC60}" name="Total" totalsRowFunction="custom" dataDxfId="22" totalsRowDxfId="3" dataCellStyle="Millares">
      <calculatedColumnFormula>Tabla1[[#This Row],[IVA]]+Tabla1[[#This Row],[Preu]]</calculatedColumnFormula>
      <totalsRowFormula>AVERAGE(Tabla1[Total])</totalsRowFormula>
    </tableColumn>
    <tableColumn id="13" xr3:uid="{00000000-0010-0000-0000-00000D000000}" name="Puntuació preu" dataDxfId="21" totalsRowDxfId="2" dataCellStyle="Millares">
      <calculatedColumnFormula>($R$1-Tabla1[[#This Row],[Total]])/500</calculatedColumnFormula>
    </tableColumn>
    <tableColumn id="18" xr3:uid="{B6C324A3-0CC7-49DB-87D9-DED4315226B4}" name="TOTAL2" dataDxfId="20" totalsRowDxfId="1" dataCellStyle="Millares">
      <calculatedColumnFormula>Tabla1[[#This Row],[Puntuació preu]]+Tabla1[[#This Row],[Puntuació garantia]]</calculatedColumnFormula>
    </tableColumn>
    <tableColumn id="8" xr3:uid="{18A56C04-4E46-4014-8AEC-3BF9B066B308}" name="% rebaixa" dataDxfId="19" totalsRowDxfId="0" dataCellStyle="Porcentaje">
      <calculatedColumnFormula>1-(Tabla1[[#This Row],[Total]]/$R$1)</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7"/>
  <sheetViews>
    <sheetView tabSelected="1" zoomScale="85" zoomScaleNormal="85" workbookViewId="0">
      <selection activeCell="L7" sqref="L7"/>
    </sheetView>
  </sheetViews>
  <sheetFormatPr baseColWidth="10" defaultColWidth="11.42578125" defaultRowHeight="15" customHeight="1" x14ac:dyDescent="0.25"/>
  <cols>
    <col min="1" max="1" width="19.28515625" bestFit="1" customWidth="1"/>
    <col min="2" max="2" width="18.42578125" hidden="1" customWidth="1"/>
    <col min="3" max="3" width="8.5703125" customWidth="1"/>
    <col min="4" max="4" width="30.140625" customWidth="1"/>
    <col min="5" max="5" width="16.7109375" hidden="1" customWidth="1"/>
    <col min="6" max="6" width="13.140625" hidden="1" customWidth="1"/>
    <col min="7" max="7" width="13.28515625" hidden="1" customWidth="1"/>
    <col min="8" max="8" width="20.42578125" hidden="1" customWidth="1"/>
    <col min="9" max="9" width="17.28515625" hidden="1" customWidth="1"/>
    <col min="10" max="10" width="18.42578125" hidden="1" customWidth="1"/>
    <col min="11" max="11" width="9" hidden="1" customWidth="1"/>
    <col min="12" max="12" width="14.7109375" bestFit="1" customWidth="1"/>
    <col min="13" max="13" width="21.28515625" bestFit="1" customWidth="1"/>
    <col min="14" max="16" width="15.42578125" customWidth="1"/>
    <col min="17" max="17" width="18.5703125" bestFit="1" customWidth="1"/>
    <col min="18" max="18" width="14" bestFit="1" customWidth="1"/>
    <col min="19" max="19" width="15.7109375" bestFit="1" customWidth="1"/>
    <col min="20" max="20" width="12" bestFit="1" customWidth="1"/>
  </cols>
  <sheetData>
    <row r="1" spans="1:21" ht="33" customHeight="1" thickBot="1" x14ac:dyDescent="0.3">
      <c r="A1" s="38" t="s">
        <v>33</v>
      </c>
      <c r="B1" s="33"/>
      <c r="C1" s="33"/>
      <c r="D1" s="33"/>
      <c r="E1" s="33"/>
      <c r="F1" s="33"/>
      <c r="G1" s="33"/>
      <c r="H1" s="33"/>
      <c r="I1" s="33"/>
      <c r="J1" s="33"/>
      <c r="K1" s="33"/>
      <c r="L1" s="33"/>
      <c r="M1" s="33"/>
      <c r="N1" s="33" t="s">
        <v>16</v>
      </c>
      <c r="O1" s="33"/>
      <c r="P1" s="24">
        <v>36010.97</v>
      </c>
      <c r="Q1" s="24">
        <f>P1*21%</f>
        <v>7562.3037000000004</v>
      </c>
      <c r="R1" s="25">
        <f>Q1+P1</f>
        <v>43573.273700000005</v>
      </c>
    </row>
    <row r="2" spans="1:21" ht="16.5" thickTop="1" x14ac:dyDescent="0.25">
      <c r="A2" s="22"/>
      <c r="B2" s="22"/>
      <c r="C2" s="22"/>
      <c r="D2" s="22"/>
      <c r="E2" s="22"/>
      <c r="F2" s="22"/>
      <c r="G2" s="22"/>
      <c r="H2" s="22"/>
      <c r="I2" s="22"/>
      <c r="J2" s="22"/>
      <c r="K2" s="22"/>
      <c r="L2" s="22"/>
      <c r="M2" s="29"/>
      <c r="N2" s="28" t="s">
        <v>32</v>
      </c>
      <c r="O2" s="30"/>
      <c r="P2" s="30"/>
      <c r="Q2" s="30"/>
      <c r="R2" s="30"/>
    </row>
    <row r="3" spans="1:21" ht="7.5" customHeight="1" x14ac:dyDescent="0.25">
      <c r="E3" s="1"/>
      <c r="F3" s="1"/>
      <c r="G3" s="1"/>
      <c r="I3" s="1"/>
      <c r="K3" s="1"/>
      <c r="L3" s="1"/>
      <c r="M3" s="1"/>
    </row>
    <row r="4" spans="1:21" x14ac:dyDescent="0.25">
      <c r="A4" s="2"/>
      <c r="B4" s="2"/>
      <c r="C4" s="2"/>
      <c r="D4" s="35" t="s">
        <v>13</v>
      </c>
      <c r="E4" s="35"/>
      <c r="F4" s="35"/>
      <c r="G4" s="35"/>
      <c r="H4" s="35"/>
      <c r="I4" s="35"/>
      <c r="J4" s="35" t="s">
        <v>5</v>
      </c>
      <c r="K4" s="35"/>
      <c r="L4" s="36" t="s">
        <v>18</v>
      </c>
      <c r="M4" s="37"/>
      <c r="N4" s="34" t="s">
        <v>6</v>
      </c>
      <c r="O4" s="34"/>
      <c r="P4" s="34"/>
      <c r="Q4" s="34"/>
      <c r="R4" s="12" t="s">
        <v>21</v>
      </c>
    </row>
    <row r="5" spans="1:21" ht="25.5" x14ac:dyDescent="0.25">
      <c r="A5" s="3" t="s">
        <v>0</v>
      </c>
      <c r="B5" s="3" t="s">
        <v>29</v>
      </c>
      <c r="C5" s="3" t="s">
        <v>17</v>
      </c>
      <c r="D5" s="3" t="s">
        <v>1</v>
      </c>
      <c r="E5" s="4" t="s">
        <v>12</v>
      </c>
      <c r="F5" s="3" t="s">
        <v>10</v>
      </c>
      <c r="G5" s="3" t="s">
        <v>11</v>
      </c>
      <c r="H5" s="3" t="s">
        <v>2</v>
      </c>
      <c r="I5" s="3" t="s">
        <v>3</v>
      </c>
      <c r="J5" s="3" t="s">
        <v>14</v>
      </c>
      <c r="K5" s="3" t="s">
        <v>4</v>
      </c>
      <c r="L5" s="11" t="s">
        <v>20</v>
      </c>
      <c r="M5" s="3" t="s">
        <v>23</v>
      </c>
      <c r="N5" s="3" t="s">
        <v>7</v>
      </c>
      <c r="O5" s="3" t="s">
        <v>8</v>
      </c>
      <c r="P5" s="3" t="s">
        <v>9</v>
      </c>
      <c r="Q5" s="11" t="s">
        <v>19</v>
      </c>
      <c r="R5" s="11" t="s">
        <v>22</v>
      </c>
      <c r="S5" s="9" t="s">
        <v>44</v>
      </c>
    </row>
    <row r="6" spans="1:21" x14ac:dyDescent="0.25">
      <c r="A6" s="6" t="s">
        <v>37</v>
      </c>
      <c r="B6" s="23">
        <v>45853.531076388892</v>
      </c>
      <c r="C6" s="5">
        <v>2</v>
      </c>
      <c r="D6" s="5" t="s">
        <v>38</v>
      </c>
      <c r="E6" s="6" t="s">
        <v>39</v>
      </c>
      <c r="F6" s="6"/>
      <c r="G6" s="6"/>
      <c r="H6" s="6"/>
      <c r="I6" s="6"/>
      <c r="J6" s="6"/>
      <c r="K6" s="6"/>
      <c r="L6" s="6">
        <v>1</v>
      </c>
      <c r="M6" s="15">
        <f>5*(1-EXP(-L6/2))</f>
        <v>1.9673467014368329</v>
      </c>
      <c r="N6" s="27">
        <v>12498.15</v>
      </c>
      <c r="O6" s="8">
        <f>Tabla1[[#This Row],[Preu]]*21%</f>
        <v>2624.6115</v>
      </c>
      <c r="P6" s="8">
        <f>Tabla1[[#This Row],[IVA]]+Tabla1[[#This Row],[Preu]]</f>
        <v>15122.761500000001</v>
      </c>
      <c r="Q6" s="8">
        <f>($R$1-Tabla1[[#This Row],[Total]])/500</f>
        <v>56.901024400000011</v>
      </c>
      <c r="R6" s="8">
        <f>Tabla1[[#This Row],[Puntuació preu]]+Tabla1[[#This Row],[Puntuació garantia]]</f>
        <v>58.868371101436843</v>
      </c>
      <c r="S6" s="31">
        <f>1-(Tabla1[[#This Row],[Total]]/$R$1)</f>
        <v>0.65293492510754358</v>
      </c>
    </row>
    <row r="7" spans="1:21" x14ac:dyDescent="0.25">
      <c r="A7" s="6" t="s">
        <v>34</v>
      </c>
      <c r="B7" s="23">
        <v>45853.410810185182</v>
      </c>
      <c r="C7" s="5">
        <v>1</v>
      </c>
      <c r="D7" s="26" t="s">
        <v>35</v>
      </c>
      <c r="E7" s="6" t="s">
        <v>36</v>
      </c>
      <c r="F7" s="6"/>
      <c r="G7" s="6"/>
      <c r="H7" s="6"/>
      <c r="I7" s="6"/>
      <c r="J7" s="6"/>
      <c r="K7" s="6"/>
      <c r="L7" s="6">
        <v>3</v>
      </c>
      <c r="M7" s="15">
        <f>5*(1-EXP(-L7/2))</f>
        <v>3.8843491992578509</v>
      </c>
      <c r="N7" s="27">
        <v>25207.68</v>
      </c>
      <c r="O7" s="8">
        <f>Tabla1[[#This Row],[Preu]]*21%</f>
        <v>5293.6127999999999</v>
      </c>
      <c r="P7" s="8">
        <f>Tabla1[[#This Row],[IVA]]+Tabla1[[#This Row],[Preu]]</f>
        <v>30501.292799999999</v>
      </c>
      <c r="Q7" s="8">
        <f>($R$1-Tabla1[[#This Row],[Total]])/500</f>
        <v>26.14396180000001</v>
      </c>
      <c r="R7" s="8">
        <f>Tabla1[[#This Row],[Puntuació preu]]+Tabla1[[#This Row],[Puntuació garantia]]</f>
        <v>30.028310999257862</v>
      </c>
      <c r="S7" s="31">
        <f>1-(Tabla1[[#This Row],[Total]]/$R$1)</f>
        <v>0.2999999722306842</v>
      </c>
      <c r="T7" s="13"/>
      <c r="U7" s="14"/>
    </row>
    <row r="8" spans="1:21" x14ac:dyDescent="0.25">
      <c r="A8" s="6" t="s">
        <v>41</v>
      </c>
      <c r="B8" s="23">
        <v>45854.788587962961</v>
      </c>
      <c r="C8" s="5">
        <v>4</v>
      </c>
      <c r="D8" s="5" t="s">
        <v>42</v>
      </c>
      <c r="E8" s="6" t="s">
        <v>43</v>
      </c>
      <c r="F8" s="6"/>
      <c r="G8" s="6"/>
      <c r="H8" s="6"/>
      <c r="I8" s="6"/>
      <c r="J8" s="6"/>
      <c r="K8" s="6"/>
      <c r="L8" s="6">
        <v>1</v>
      </c>
      <c r="M8" s="15">
        <f>5*(1-EXP(-L8/2))</f>
        <v>1.9673467014368329</v>
      </c>
      <c r="N8" s="27">
        <v>29861</v>
      </c>
      <c r="O8" s="8">
        <f>Tabla1[[#This Row],[Preu]]*21%</f>
        <v>6270.8099999999995</v>
      </c>
      <c r="P8" s="8">
        <f>Tabla1[[#This Row],[IVA]]+Tabla1[[#This Row],[Preu]]</f>
        <v>36131.81</v>
      </c>
      <c r="Q8" s="8">
        <f>($R$1-Tabla1[[#This Row],[Total]])/500</f>
        <v>14.882927400000016</v>
      </c>
      <c r="R8" s="8">
        <f>Tabla1[[#This Row],[Puntuació preu]]+Tabla1[[#This Row],[Puntuació garantia]]</f>
        <v>16.850274101436849</v>
      </c>
      <c r="S8" s="31">
        <f>1-(Tabla1[[#This Row],[Total]]/$R$1)</f>
        <v>0.17078045939889996</v>
      </c>
    </row>
    <row r="9" spans="1:21" x14ac:dyDescent="0.25">
      <c r="A9" s="6" t="s">
        <v>40</v>
      </c>
      <c r="B9" s="23">
        <v>45854.692118055558</v>
      </c>
      <c r="C9" s="5">
        <v>3</v>
      </c>
      <c r="D9" s="5" t="s">
        <v>30</v>
      </c>
      <c r="E9" s="6" t="s">
        <v>31</v>
      </c>
      <c r="F9" s="6"/>
      <c r="G9" s="6"/>
      <c r="H9" s="6"/>
      <c r="I9" s="6"/>
      <c r="J9" s="6"/>
      <c r="K9" s="6"/>
      <c r="L9" s="6"/>
      <c r="M9" s="15">
        <f>5*(1-EXP(-L9/2))</f>
        <v>0</v>
      </c>
      <c r="N9" s="27">
        <v>36010.97</v>
      </c>
      <c r="O9" s="8">
        <f>Tabla1[[#This Row],[Preu]]*21%</f>
        <v>7562.3037000000004</v>
      </c>
      <c r="P9" s="8">
        <f>Tabla1[[#This Row],[IVA]]+Tabla1[[#This Row],[Preu]]</f>
        <v>43573.273700000005</v>
      </c>
      <c r="Q9" s="8">
        <f>($R$1-Tabla1[[#This Row],[Total]])/500</f>
        <v>0</v>
      </c>
      <c r="R9" s="8">
        <f>Tabla1[[#This Row],[Puntuació preu]]+Tabla1[[#This Row],[Puntuació garantia]]</f>
        <v>0</v>
      </c>
      <c r="S9" s="31">
        <f>1-(Tabla1[[#This Row],[Total]]/$R$1)</f>
        <v>0</v>
      </c>
    </row>
    <row r="10" spans="1:21" ht="15" customHeight="1" x14ac:dyDescent="0.25">
      <c r="A10" s="10">
        <f ca="1">NOW()</f>
        <v>45859.394654976852</v>
      </c>
      <c r="B10" s="10"/>
      <c r="C10" s="10"/>
      <c r="D10" s="5" t="s">
        <v>15</v>
      </c>
      <c r="E10" s="6">
        <f>SUBTOTAL(103,Tabla1[Nom empresa])</f>
        <v>4</v>
      </c>
      <c r="F10" s="7"/>
      <c r="G10" s="7"/>
      <c r="H10" s="5"/>
      <c r="I10" s="6"/>
      <c r="J10" s="5"/>
      <c r="K10" s="6"/>
      <c r="L10" s="6"/>
      <c r="M10" s="6"/>
      <c r="N10" s="16" t="s">
        <v>24</v>
      </c>
      <c r="O10" s="16"/>
      <c r="P10" s="17">
        <f>AVERAGE(Tabla1[Total])</f>
        <v>31332.284500000002</v>
      </c>
      <c r="Q10" s="16"/>
      <c r="R10" s="5"/>
      <c r="S10" s="5"/>
    </row>
    <row r="11" spans="1:21" ht="15" customHeight="1" thickBot="1" x14ac:dyDescent="0.3">
      <c r="N11" s="16" t="s">
        <v>25</v>
      </c>
      <c r="O11" s="16"/>
      <c r="P11" s="18">
        <v>0.1</v>
      </c>
      <c r="Q11" s="17"/>
    </row>
    <row r="12" spans="1:21" ht="13.5" customHeight="1" thickTop="1" x14ac:dyDescent="0.25">
      <c r="N12" s="21" t="s">
        <v>26</v>
      </c>
      <c r="O12" s="21"/>
      <c r="P12" s="20">
        <f>P$10-(P$10*P$11)</f>
        <v>28199.056049999999</v>
      </c>
    </row>
    <row r="13" spans="1:21" ht="13.5" customHeight="1" x14ac:dyDescent="0.25"/>
    <row r="14" spans="1:21" ht="13.5" customHeight="1" x14ac:dyDescent="0.25">
      <c r="N14" s="16" t="s">
        <v>27</v>
      </c>
      <c r="P14" s="13">
        <f>(P7+P6)/2</f>
        <v>22812.027150000002</v>
      </c>
    </row>
    <row r="15" spans="1:21" ht="13.5" customHeight="1" thickBot="1" x14ac:dyDescent="0.3">
      <c r="N15" s="16" t="s">
        <v>25</v>
      </c>
      <c r="O15" s="16"/>
      <c r="P15" s="18">
        <v>0.1</v>
      </c>
    </row>
    <row r="16" spans="1:21" ht="15" customHeight="1" thickTop="1" x14ac:dyDescent="0.25">
      <c r="N16" s="19" t="s">
        <v>26</v>
      </c>
      <c r="O16" s="21"/>
      <c r="P16" s="20">
        <f>P$14-(P$14*P$15)</f>
        <v>20530.824435000002</v>
      </c>
    </row>
    <row r="17" spans="1:18" ht="15" customHeight="1" x14ac:dyDescent="0.25">
      <c r="O17" s="13"/>
    </row>
    <row r="18" spans="1:18" ht="15" customHeight="1" x14ac:dyDescent="0.25">
      <c r="Q18" s="13"/>
      <c r="R18" s="13"/>
    </row>
    <row r="19" spans="1:18" ht="9.75" customHeight="1" x14ac:dyDescent="0.25">
      <c r="A19" s="32" t="s">
        <v>28</v>
      </c>
      <c r="B19" s="32"/>
      <c r="C19" s="32"/>
      <c r="D19" s="32"/>
      <c r="E19" s="32"/>
      <c r="F19" s="32"/>
      <c r="G19" s="32"/>
      <c r="H19" s="32"/>
      <c r="I19" s="32"/>
      <c r="J19" s="32"/>
      <c r="K19" s="32"/>
      <c r="L19" s="32"/>
      <c r="M19" s="32"/>
      <c r="N19" s="32"/>
      <c r="O19" s="32"/>
    </row>
    <row r="20" spans="1:18" ht="9.75" customHeight="1" x14ac:dyDescent="0.25">
      <c r="A20" s="32"/>
      <c r="B20" s="32"/>
      <c r="C20" s="32"/>
      <c r="D20" s="32"/>
      <c r="E20" s="32"/>
      <c r="F20" s="32"/>
      <c r="G20" s="32"/>
      <c r="H20" s="32"/>
      <c r="I20" s="32"/>
      <c r="J20" s="32"/>
      <c r="K20" s="32"/>
      <c r="L20" s="32"/>
      <c r="M20" s="32"/>
      <c r="N20" s="32"/>
      <c r="O20" s="32"/>
    </row>
    <row r="21" spans="1:18" ht="9.75" customHeight="1" x14ac:dyDescent="0.25">
      <c r="A21" s="32"/>
      <c r="B21" s="32"/>
      <c r="C21" s="32"/>
      <c r="D21" s="32"/>
      <c r="E21" s="32"/>
      <c r="F21" s="32"/>
      <c r="G21" s="32"/>
      <c r="H21" s="32"/>
      <c r="I21" s="32"/>
      <c r="J21" s="32"/>
      <c r="K21" s="32"/>
      <c r="L21" s="32"/>
      <c r="M21" s="32"/>
      <c r="N21" s="32"/>
      <c r="O21" s="32"/>
    </row>
    <row r="22" spans="1:18" ht="9.75" customHeight="1" x14ac:dyDescent="0.25">
      <c r="A22" s="32"/>
      <c r="B22" s="32"/>
      <c r="C22" s="32"/>
      <c r="D22" s="32"/>
      <c r="E22" s="32"/>
      <c r="F22" s="32"/>
      <c r="G22" s="32"/>
      <c r="H22" s="32"/>
      <c r="I22" s="32"/>
      <c r="J22" s="32"/>
      <c r="K22" s="32"/>
      <c r="L22" s="32"/>
      <c r="M22" s="32"/>
      <c r="N22" s="32"/>
      <c r="O22" s="32"/>
    </row>
    <row r="23" spans="1:18" ht="9.75" customHeight="1" x14ac:dyDescent="0.25">
      <c r="A23" s="32"/>
      <c r="B23" s="32"/>
      <c r="C23" s="32"/>
      <c r="D23" s="32"/>
      <c r="E23" s="32"/>
      <c r="F23" s="32"/>
      <c r="G23" s="32"/>
      <c r="H23" s="32"/>
      <c r="I23" s="32"/>
      <c r="J23" s="32"/>
      <c r="K23" s="32"/>
      <c r="L23" s="32"/>
      <c r="M23" s="32"/>
      <c r="N23" s="32"/>
      <c r="O23" s="32"/>
    </row>
    <row r="24" spans="1:18" ht="9.75" customHeight="1" x14ac:dyDescent="0.25">
      <c r="A24" s="32"/>
      <c r="B24" s="32"/>
      <c r="C24" s="32"/>
      <c r="D24" s="32"/>
      <c r="E24" s="32"/>
      <c r="F24" s="32"/>
      <c r="G24" s="32"/>
      <c r="H24" s="32"/>
      <c r="I24" s="32"/>
      <c r="J24" s="32"/>
      <c r="K24" s="32"/>
      <c r="L24" s="32"/>
      <c r="M24" s="32"/>
      <c r="N24" s="32"/>
      <c r="O24" s="32"/>
    </row>
    <row r="25" spans="1:18" ht="9.75" customHeight="1" x14ac:dyDescent="0.25">
      <c r="A25" s="32"/>
      <c r="B25" s="32"/>
      <c r="C25" s="32"/>
      <c r="D25" s="32"/>
      <c r="E25" s="32"/>
      <c r="F25" s="32"/>
      <c r="G25" s="32"/>
      <c r="H25" s="32"/>
      <c r="I25" s="32"/>
      <c r="J25" s="32"/>
      <c r="K25" s="32"/>
      <c r="L25" s="32"/>
      <c r="M25" s="32"/>
      <c r="N25" s="32"/>
      <c r="O25" s="32"/>
    </row>
    <row r="26" spans="1:18" ht="9.75" customHeight="1" x14ac:dyDescent="0.25">
      <c r="A26" s="32"/>
      <c r="B26" s="32"/>
      <c r="C26" s="32"/>
      <c r="D26" s="32"/>
      <c r="E26" s="32"/>
      <c r="F26" s="32"/>
      <c r="G26" s="32"/>
      <c r="H26" s="32"/>
      <c r="I26" s="32"/>
      <c r="J26" s="32"/>
      <c r="K26" s="32"/>
      <c r="L26" s="32"/>
      <c r="M26" s="32"/>
      <c r="N26" s="32"/>
      <c r="O26" s="32"/>
    </row>
    <row r="27" spans="1:18" ht="9.75" customHeight="1" x14ac:dyDescent="0.25"/>
  </sheetData>
  <mergeCells count="7">
    <mergeCell ref="A19:O26"/>
    <mergeCell ref="N1:O1"/>
    <mergeCell ref="N4:Q4"/>
    <mergeCell ref="D4:I4"/>
    <mergeCell ref="J4:K4"/>
    <mergeCell ref="L4:M4"/>
    <mergeCell ref="A1:M1"/>
  </mergeCells>
  <phoneticPr fontId="7" type="noConversion"/>
  <pageMargins left="0.39370078740157483" right="0.39370078740157483" top="0.39370078740157483" bottom="0.39370078740157483" header="0" footer="0"/>
  <pageSetup paperSize="9" scale="73" orientation="landscape"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TVIDAL</cp:lastModifiedBy>
  <cp:lastPrinted>2025-07-21T06:50:11Z</cp:lastPrinted>
  <dcterms:created xsi:type="dcterms:W3CDTF">2020-06-05T06:23:25Z</dcterms:created>
  <dcterms:modified xsi:type="dcterms:W3CDTF">2025-07-21T07:28:45Z</dcterms:modified>
</cp:coreProperties>
</file>