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F:\INFRAESTRUCTURES\comu\B-DOCUMENTACIÓ TÈCNICA\10-Licitacions\MANTENIMENT\CORRECTIU\Urbanitzacio\2025\"/>
    </mc:Choice>
  </mc:AlternateContent>
  <xr:revisionPtr revIDLastSave="0" documentId="13_ncr:1_{3543BF4D-DDDD-4ABC-92EF-ACF5ED32AC6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ot 2" sheetId="11" r:id="rId1"/>
  </sheets>
  <definedNames>
    <definedName name="_xlnm._FilterDatabase" localSheetId="0" hidden="1">'lot 2'!$A$1:$G$141</definedName>
    <definedName name="_xlnm.Print_Area" localSheetId="0">'lot 2'!$A$1:$J$141</definedName>
    <definedName name="_xlnm.Print_Titles" localSheetId="0">'lot 2'!$1:$1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8" i="11" l="1"/>
  <c r="H138" i="11" s="1"/>
  <c r="I138" i="11" s="1"/>
  <c r="J138" i="11" s="1"/>
  <c r="A13" i="11"/>
  <c r="A17" i="11"/>
  <c r="E17" i="11" s="1"/>
  <c r="A15" i="11"/>
  <c r="E15" i="11"/>
  <c r="G15" i="11"/>
  <c r="H15" i="11" s="1"/>
  <c r="I15" i="11" s="1"/>
  <c r="J15" i="11" s="1"/>
  <c r="G17" i="11" l="1"/>
  <c r="H17" i="11" s="1"/>
  <c r="I17" i="11" s="1"/>
  <c r="J17" i="11" s="1"/>
  <c r="E139" i="11" l="1"/>
  <c r="E138" i="11"/>
  <c r="E137" i="11"/>
  <c r="E136" i="11"/>
  <c r="E135" i="11"/>
  <c r="E134" i="11"/>
  <c r="E133" i="11"/>
  <c r="E132" i="11"/>
  <c r="E131" i="11"/>
  <c r="E130" i="11"/>
  <c r="E129" i="11"/>
  <c r="E128" i="11"/>
  <c r="E127" i="11"/>
  <c r="E126" i="11"/>
  <c r="E125" i="11"/>
  <c r="E124" i="11"/>
  <c r="E123" i="11"/>
  <c r="E122" i="11"/>
  <c r="E116" i="11"/>
  <c r="E115" i="11"/>
  <c r="E114" i="11"/>
  <c r="E113" i="11"/>
  <c r="E112" i="11"/>
  <c r="E111" i="11"/>
  <c r="E110" i="11"/>
  <c r="E109" i="11"/>
  <c r="E108" i="11"/>
  <c r="E107" i="11"/>
  <c r="E106" i="11"/>
  <c r="E105" i="11"/>
  <c r="E104" i="11"/>
  <c r="E103" i="11"/>
  <c r="E102" i="11"/>
  <c r="E101" i="11"/>
  <c r="E100" i="11"/>
  <c r="E99" i="11"/>
  <c r="E98" i="11"/>
  <c r="E97" i="11"/>
  <c r="E96" i="11"/>
  <c r="E95" i="11"/>
  <c r="E94" i="11"/>
  <c r="E89" i="11"/>
  <c r="E88" i="11"/>
  <c r="E87" i="11"/>
  <c r="E86" i="11"/>
  <c r="E85" i="11"/>
  <c r="E84" i="11"/>
  <c r="E83" i="11"/>
  <c r="E82" i="11"/>
  <c r="E81" i="11"/>
  <c r="E80" i="11"/>
  <c r="E79" i="11"/>
  <c r="E74" i="11"/>
  <c r="E73" i="11"/>
  <c r="E72" i="11"/>
  <c r="E71" i="11"/>
  <c r="E70" i="11"/>
  <c r="E69" i="11"/>
  <c r="E68" i="11"/>
  <c r="E67" i="11"/>
  <c r="E66" i="11"/>
  <c r="E65" i="11"/>
  <c r="E64" i="11"/>
  <c r="E63" i="11"/>
  <c r="E62" i="11"/>
  <c r="E61" i="11"/>
  <c r="E60" i="11"/>
  <c r="E59" i="11"/>
  <c r="E58" i="11"/>
  <c r="E57" i="11"/>
  <c r="E56" i="11"/>
  <c r="E52" i="11"/>
  <c r="E51" i="11"/>
  <c r="E21" i="11"/>
  <c r="E20" i="11"/>
  <c r="E19" i="11"/>
  <c r="E14" i="11"/>
  <c r="E13" i="11"/>
  <c r="E12" i="11"/>
  <c r="E11" i="11"/>
  <c r="E10" i="11"/>
  <c r="E9" i="11"/>
  <c r="E8" i="11"/>
  <c r="E7" i="11"/>
  <c r="E6" i="11"/>
  <c r="E5" i="11"/>
  <c r="E29" i="11"/>
  <c r="E30" i="11"/>
  <c r="E31" i="11"/>
  <c r="E32" i="11"/>
  <c r="E33" i="11"/>
  <c r="E34" i="11"/>
  <c r="E35" i="11"/>
  <c r="E36" i="11"/>
  <c r="E37" i="11"/>
  <c r="E38" i="11"/>
  <c r="E39" i="11"/>
  <c r="E40" i="11"/>
  <c r="E41" i="11"/>
  <c r="E42" i="11"/>
  <c r="E43" i="11"/>
  <c r="E44" i="11"/>
  <c r="E45" i="11"/>
  <c r="E46" i="11"/>
  <c r="E47" i="11"/>
  <c r="E23" i="11"/>
  <c r="E28" i="11"/>
  <c r="E55" i="11" l="1"/>
  <c r="E120" i="11"/>
  <c r="E119" i="11" s="1"/>
  <c r="E49" i="11"/>
  <c r="E26" i="11"/>
  <c r="E77" i="11"/>
  <c r="E3" i="11"/>
  <c r="E92" i="11"/>
  <c r="E54" i="11" l="1"/>
  <c r="E2" i="11"/>
  <c r="E141" i="11" l="1"/>
  <c r="G136" i="11" l="1"/>
  <c r="H136" i="11" s="1"/>
  <c r="I136" i="11" s="1"/>
  <c r="J136" i="11" s="1"/>
  <c r="G134" i="11"/>
  <c r="H134" i="11" s="1"/>
  <c r="I134" i="11" s="1"/>
  <c r="J134" i="11" s="1"/>
  <c r="G132" i="11"/>
  <c r="H132" i="11" s="1"/>
  <c r="I132" i="11" s="1"/>
  <c r="J132" i="11" s="1"/>
  <c r="G130" i="11"/>
  <c r="H130" i="11" s="1"/>
  <c r="I130" i="11" s="1"/>
  <c r="J130" i="11" s="1"/>
  <c r="G128" i="11"/>
  <c r="H128" i="11" s="1"/>
  <c r="I128" i="11" s="1"/>
  <c r="J128" i="11" s="1"/>
  <c r="G126" i="11"/>
  <c r="H126" i="11" s="1"/>
  <c r="I126" i="11" s="1"/>
  <c r="J126" i="11" s="1"/>
  <c r="G124" i="11"/>
  <c r="H124" i="11" s="1"/>
  <c r="I124" i="11" s="1"/>
  <c r="J124" i="11" s="1"/>
  <c r="G122" i="11"/>
  <c r="H122" i="11" s="1"/>
  <c r="G116" i="11"/>
  <c r="H116" i="11" s="1"/>
  <c r="I116" i="11" s="1"/>
  <c r="J116" i="11" s="1"/>
  <c r="G114" i="11"/>
  <c r="H114" i="11" s="1"/>
  <c r="I114" i="11" s="1"/>
  <c r="J114" i="11" s="1"/>
  <c r="G112" i="11"/>
  <c r="H112" i="11" s="1"/>
  <c r="I112" i="11" s="1"/>
  <c r="J112" i="11" s="1"/>
  <c r="G110" i="11"/>
  <c r="H110" i="11" s="1"/>
  <c r="I110" i="11" s="1"/>
  <c r="J110" i="11" s="1"/>
  <c r="G108" i="11"/>
  <c r="H108" i="11" s="1"/>
  <c r="I108" i="11" s="1"/>
  <c r="J108" i="11" s="1"/>
  <c r="G106" i="11"/>
  <c r="H106" i="11" s="1"/>
  <c r="I106" i="11" s="1"/>
  <c r="J106" i="11" s="1"/>
  <c r="G104" i="11"/>
  <c r="H104" i="11" s="1"/>
  <c r="I104" i="11" s="1"/>
  <c r="J104" i="11" s="1"/>
  <c r="G102" i="11"/>
  <c r="H102" i="11" s="1"/>
  <c r="I102" i="11" s="1"/>
  <c r="J102" i="11" s="1"/>
  <c r="G100" i="11"/>
  <c r="H100" i="11" s="1"/>
  <c r="I100" i="11" s="1"/>
  <c r="J100" i="11" s="1"/>
  <c r="G98" i="11"/>
  <c r="H98" i="11" s="1"/>
  <c r="I98" i="11" s="1"/>
  <c r="J98" i="11" s="1"/>
  <c r="G96" i="11"/>
  <c r="H96" i="11" s="1"/>
  <c r="I96" i="11" s="1"/>
  <c r="J96" i="11" s="1"/>
  <c r="G94" i="11"/>
  <c r="H94" i="11" s="1"/>
  <c r="G89" i="11"/>
  <c r="H89" i="11" s="1"/>
  <c r="I89" i="11" s="1"/>
  <c r="J89" i="11" s="1"/>
  <c r="G87" i="11"/>
  <c r="H87" i="11" s="1"/>
  <c r="I87" i="11" s="1"/>
  <c r="J87" i="11" s="1"/>
  <c r="G85" i="11"/>
  <c r="H85" i="11" s="1"/>
  <c r="I85" i="11" s="1"/>
  <c r="J85" i="11" s="1"/>
  <c r="G83" i="11"/>
  <c r="H83" i="11" s="1"/>
  <c r="I83" i="11" s="1"/>
  <c r="J83" i="11" s="1"/>
  <c r="G81" i="11"/>
  <c r="H81" i="11" s="1"/>
  <c r="I81" i="11" s="1"/>
  <c r="J81" i="11" s="1"/>
  <c r="G79" i="11"/>
  <c r="G74" i="11"/>
  <c r="H74" i="11" s="1"/>
  <c r="I74" i="11" s="1"/>
  <c r="J74" i="11" s="1"/>
  <c r="G72" i="11"/>
  <c r="H72" i="11" s="1"/>
  <c r="I72" i="11" s="1"/>
  <c r="J72" i="11" s="1"/>
  <c r="G70" i="11"/>
  <c r="H70" i="11" s="1"/>
  <c r="I70" i="11" s="1"/>
  <c r="J70" i="11" s="1"/>
  <c r="G68" i="11"/>
  <c r="H68" i="11" s="1"/>
  <c r="I68" i="11" s="1"/>
  <c r="J68" i="11" s="1"/>
  <c r="G66" i="11"/>
  <c r="H66" i="11" s="1"/>
  <c r="I66" i="11" s="1"/>
  <c r="J66" i="11" s="1"/>
  <c r="G65" i="11"/>
  <c r="H65" i="11" s="1"/>
  <c r="I65" i="11" s="1"/>
  <c r="J65" i="11" s="1"/>
  <c r="G63" i="11"/>
  <c r="H63" i="11" s="1"/>
  <c r="I63" i="11" s="1"/>
  <c r="J63" i="11" s="1"/>
  <c r="G62" i="11"/>
  <c r="H62" i="11" s="1"/>
  <c r="I62" i="11" s="1"/>
  <c r="J62" i="11" s="1"/>
  <c r="G60" i="11"/>
  <c r="H60" i="11" s="1"/>
  <c r="I60" i="11" s="1"/>
  <c r="J60" i="11" s="1"/>
  <c r="G59" i="11"/>
  <c r="H59" i="11" s="1"/>
  <c r="I59" i="11" s="1"/>
  <c r="J59" i="11" s="1"/>
  <c r="G57" i="11"/>
  <c r="H57" i="11" s="1"/>
  <c r="G51" i="11"/>
  <c r="G21" i="11"/>
  <c r="H21" i="11" s="1"/>
  <c r="I21" i="11" s="1"/>
  <c r="J21" i="11" s="1"/>
  <c r="G19" i="11"/>
  <c r="H19" i="11" s="1"/>
  <c r="I19" i="11" s="1"/>
  <c r="J19" i="11" s="1"/>
  <c r="G13" i="11"/>
  <c r="H13" i="11" s="1"/>
  <c r="I13" i="11" s="1"/>
  <c r="J13" i="11" s="1"/>
  <c r="G11" i="11"/>
  <c r="H11" i="11" s="1"/>
  <c r="I11" i="11" s="1"/>
  <c r="J11" i="11" s="1"/>
  <c r="G9" i="11"/>
  <c r="H9" i="11" s="1"/>
  <c r="I9" i="11" s="1"/>
  <c r="J9" i="11" s="1"/>
  <c r="G7" i="11"/>
  <c r="H7" i="11" s="1"/>
  <c r="I7" i="11" s="1"/>
  <c r="J7" i="11" s="1"/>
  <c r="G5" i="11"/>
  <c r="H5" i="11" s="1"/>
  <c r="G23" i="11"/>
  <c r="H23" i="11" s="1"/>
  <c r="I23" i="11" s="1"/>
  <c r="J23" i="11" s="1"/>
  <c r="G46" i="11"/>
  <c r="H46" i="11" s="1"/>
  <c r="I46" i="11" s="1"/>
  <c r="J46" i="11" s="1"/>
  <c r="G44" i="11"/>
  <c r="H44" i="11" s="1"/>
  <c r="I44" i="11" s="1"/>
  <c r="J44" i="11" s="1"/>
  <c r="G42" i="11"/>
  <c r="H42" i="11" s="1"/>
  <c r="I42" i="11" s="1"/>
  <c r="J42" i="11" s="1"/>
  <c r="G40" i="11"/>
  <c r="H40" i="11" s="1"/>
  <c r="I40" i="11" s="1"/>
  <c r="J40" i="11" s="1"/>
  <c r="G38" i="11"/>
  <c r="H38" i="11" s="1"/>
  <c r="I38" i="11" s="1"/>
  <c r="J38" i="11" s="1"/>
  <c r="G36" i="11"/>
  <c r="H36" i="11" s="1"/>
  <c r="I36" i="11" s="1"/>
  <c r="J36" i="11" s="1"/>
  <c r="G34" i="11"/>
  <c r="H34" i="11" s="1"/>
  <c r="I34" i="11" s="1"/>
  <c r="J34" i="11" s="1"/>
  <c r="G32" i="11"/>
  <c r="H32" i="11" s="1"/>
  <c r="I32" i="11" s="1"/>
  <c r="J32" i="11" s="1"/>
  <c r="G30" i="11"/>
  <c r="H30" i="11" s="1"/>
  <c r="I30" i="11" s="1"/>
  <c r="J30" i="11" s="1"/>
  <c r="G28" i="11"/>
  <c r="H28" i="11" s="1"/>
  <c r="I28" i="11" l="1"/>
  <c r="H26" i="11"/>
  <c r="I94" i="11"/>
  <c r="H92" i="11"/>
  <c r="I57" i="11"/>
  <c r="H55" i="11"/>
  <c r="I122" i="11"/>
  <c r="H120" i="11"/>
  <c r="H119" i="11" s="1"/>
  <c r="I5" i="11"/>
  <c r="H3" i="11"/>
  <c r="G77" i="11"/>
  <c r="H79" i="11"/>
  <c r="G49" i="11"/>
  <c r="H51" i="11"/>
  <c r="G3" i="11"/>
  <c r="G55" i="11"/>
  <c r="G120" i="11"/>
  <c r="G119" i="11" s="1"/>
  <c r="G26" i="11"/>
  <c r="G92" i="11"/>
  <c r="I79" i="11" l="1"/>
  <c r="H77" i="11"/>
  <c r="J5" i="11"/>
  <c r="J3" i="11" s="1"/>
  <c r="I3" i="11"/>
  <c r="J122" i="11"/>
  <c r="J120" i="11" s="1"/>
  <c r="J119" i="11" s="1"/>
  <c r="I120" i="11"/>
  <c r="I119" i="11" s="1"/>
  <c r="J57" i="11"/>
  <c r="J55" i="11" s="1"/>
  <c r="I55" i="11"/>
  <c r="I51" i="11"/>
  <c r="H49" i="11"/>
  <c r="H2" i="11" s="1"/>
  <c r="H54" i="11"/>
  <c r="H141" i="11" s="1"/>
  <c r="J94" i="11"/>
  <c r="J92" i="11" s="1"/>
  <c r="I92" i="11"/>
  <c r="J28" i="11"/>
  <c r="J26" i="11" s="1"/>
  <c r="I26" i="11"/>
  <c r="G2" i="11"/>
  <c r="G54" i="11"/>
  <c r="J51" i="11" l="1"/>
  <c r="J49" i="11" s="1"/>
  <c r="J2" i="11" s="1"/>
  <c r="I49" i="11"/>
  <c r="I2" i="11"/>
  <c r="I141" i="11" s="1"/>
  <c r="J79" i="11"/>
  <c r="J77" i="11" s="1"/>
  <c r="J54" i="11" s="1"/>
  <c r="I77" i="11"/>
  <c r="I54" i="11" s="1"/>
  <c r="G141" i="11"/>
  <c r="J141" i="1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Teresa Ricol</author>
  </authors>
  <commentList>
    <comment ref="A13" authorId="0" shapeId="0" xr:uid="{8D3D7D76-D8D9-4408-ADFD-73C504DA00B0}">
      <text>
        <r>
          <rPr>
            <b/>
            <sz val="9"/>
            <color indexed="81"/>
            <rFont val="Tahoma"/>
            <family val="2"/>
          </rPr>
          <t>50% del total cada any</t>
        </r>
      </text>
    </comment>
    <comment ref="A15" authorId="0" shapeId="0" xr:uid="{9B15144F-6916-40FE-818E-A7996CD6A431}">
      <text>
        <r>
          <rPr>
            <b/>
            <sz val="9"/>
            <color indexed="81"/>
            <rFont val="Tahoma"/>
            <family val="2"/>
          </rPr>
          <t>50% del total cada any</t>
        </r>
      </text>
    </comment>
    <comment ref="A17" authorId="0" shapeId="0" xr:uid="{70509ACE-91FB-4973-BB4F-B74F80D5AE5B}">
      <text>
        <r>
          <rPr>
            <b/>
            <sz val="9"/>
            <color indexed="81"/>
            <rFont val="Tahoma"/>
            <family val="2"/>
          </rPr>
          <t>50% del total cada any</t>
        </r>
      </text>
    </comment>
  </commentList>
</comments>
</file>

<file path=xl/sharedStrings.xml><?xml version="1.0" encoding="utf-8"?>
<sst xmlns="http://schemas.openxmlformats.org/spreadsheetml/2006/main" count="205" uniqueCount="142">
  <si>
    <t>ESBORRAT DE MARCA VIAL</t>
  </si>
  <si>
    <t>M2</t>
  </si>
  <si>
    <t>UT</t>
  </si>
  <si>
    <t>ML</t>
  </si>
  <si>
    <t>Esborrat de marca vial de qualsevol tipus, ja sigui linial, zebrejat o símbol, amb fresadora.</t>
  </si>
  <si>
    <t>TOTAL</t>
  </si>
  <si>
    <t>PINTURA ACRILICA</t>
  </si>
  <si>
    <t>PINTURA DOS COMPONENTS</t>
  </si>
  <si>
    <t>DIVERSOS</t>
  </si>
  <si>
    <t>SENYALITZACIO VERTICAL</t>
  </si>
  <si>
    <t>SENYALITZACIO HORITZONTAL</t>
  </si>
  <si>
    <t>SENYALS DE TRAFIC</t>
  </si>
  <si>
    <t>PLAQUES COMPLEMENTARIES I PANELLS</t>
  </si>
  <si>
    <t>FITA VERTEX H-75 VERDA</t>
  </si>
  <si>
    <t>DESMUNTATGE DE SENYAL DE TRAFIC O PANELL</t>
  </si>
  <si>
    <t>ACCESSORIS, SUPORTS I ALTRES</t>
  </si>
  <si>
    <t>COL·LOCACIO DE SENYAL DE TRAFIC REUTILITZADA, SUP.&lt;0,5M2</t>
  </si>
  <si>
    <t>COL·LOCACIO DE SENYAL DE TRAFIC REUTILITZADA, SUP.&gt;0,5M2</t>
  </si>
  <si>
    <t>SENYAL CIRCULAR, DIAM.60, REFLECTANT NIVELL 1</t>
  </si>
  <si>
    <t>SENYAL OCTOGONAL, 60CM DE ALTURA, REFLECTANT NIVELL 1</t>
  </si>
  <si>
    <t>01</t>
  </si>
  <si>
    <t>01.01</t>
  </si>
  <si>
    <t>01.02</t>
  </si>
  <si>
    <t>02</t>
  </si>
  <si>
    <t>02.01</t>
  </si>
  <si>
    <t>02.02</t>
  </si>
  <si>
    <t>02.03</t>
  </si>
  <si>
    <t>Fita captafars 'ull de gat' tipus TB-10, reflectant a una cara, fixat al paviment mitjançant resina</t>
  </si>
  <si>
    <t>Fita captafars 'ull de gat' tipus TB-10, reflectant a dues cares, fixat al paviment mitjançant resina</t>
  </si>
  <si>
    <t>FITA CAPTAFARS ULL DE GAT, 1 CARA</t>
  </si>
  <si>
    <t>FITA CAPTAFARS ULL DE GAT, 2 CARES</t>
  </si>
  <si>
    <t>Placa amb làmina reflectora de nivell 1 d'intensitat, circular de 60 cm de diàmetre, d'acer galvanitzat de 1,8mm de gruix, per a senyals de trànsit, fixada mecànicament. Inclou subministrament, col·locacio, accessoris necessaris i p.p. mitjans d'elevacio necessaris.</t>
  </si>
  <si>
    <t>Placa amb làmina reflectora de nivell 1 d'intensitat de 60x60 cm, d'acer galvanitzat de 1,8mm de gruix, per a senyals de trànsit, fixada mecànicament. Inclou subministrament, col·locacio, accessoris necessaris i p.p. mitjans d'elevacio necessaris.</t>
  </si>
  <si>
    <t>Placa amb làmina reflectora de nivell 1 d'intensitat, triangular, de 90 cm de costat, d'acer galvanitzat de 1,8mm de gruix, per a senyals de trànsit, fixada mecànicament. Inclou subministrament, col·locacio, accessoris necessaris i p.p. mitjans d'elevacio necessaris.</t>
  </si>
  <si>
    <t>Desmuntatge de senyal de trafic o panell, per mitjans manuals. Inclou retirada a abocador.</t>
  </si>
  <si>
    <t>SENYAL QUADRADA, 60X60CM, REFLECTANT NIVELL 1</t>
  </si>
  <si>
    <t>Banda sonora i reductora de velocitat de cautxú amb lamines reflectants i antilliscants, de 3 cm de gruix i 60 cm d'amplària, amb la part proporcional de elements terminals i fixada al paviment</t>
  </si>
  <si>
    <t>03</t>
  </si>
  <si>
    <t>03.01</t>
  </si>
  <si>
    <t>Fita delineadora d'illeta de 75 cm, reflectant d'alta intensitat, en dos colors, de material plàstic resistent a impactes, fixat al paviment amb passador.</t>
  </si>
  <si>
    <t>Col·locació de placa de senyalització vertical provinent d'ús anterior, muntada sobre suport de peu o sobre paraments verticals, de superfície entre 0,5 i 1 m2, muntada a una alçària de 3 m com a màxim amb mitjans manuals.</t>
  </si>
  <si>
    <t>Col·locació de placa de senyalització vertical provinent d'ús anterior, muntada sobre suport de peu o sobre paraments verticals, de superfície fins a 0,5 m2, muntada a una alçària de 3 m com a màxim amb mitjans manuals.</t>
  </si>
  <si>
    <t>SUBSTITUCIO DE BIONDA, D'ACER GALVANITZAT</t>
  </si>
  <si>
    <t>Perfil longitudinal flexible d'acer galvanitzat de secció de doble ona amb característiques AASHO, per a barreres de seguretat, col·locat sobre suport. Inclou desmuntatge de proteccio existent i transport a abocador.</t>
  </si>
  <si>
    <t>IDEM ANTERIOR, REFLECTANT NIVELL 2</t>
  </si>
  <si>
    <t>Placa complementària amb làmina reflectora de nivell 1 d'intensitat de 60x30 cm, d'acer galvanitzat de 1,8mm de gruix, fixada mecànicament. Inclou subministrament, col·locacio, accessoris necessaris i p.p. mitjans d'elevacio necessaris.</t>
  </si>
  <si>
    <t>Placa complementària amb lamina reflectora de nivel 1 d'intensitat de 60x20 cm, d'acer galvanitzat de 1,8mm de gruix, fixada mecànicament. Inclou subministrament, col·locacio, accessoris necessaris i p.p. mitjans d'elevacio necessaris.</t>
  </si>
  <si>
    <t>CARTELL 600X900MM, D'ACER GALVANITZAT, REFLECTANT NIVELL 1</t>
  </si>
  <si>
    <t>Cartell de xapa plegada d'acer galvanitzat de 1,8mm de gruix, dimensions 600x900x25mm, acabat amb lamina reflectora de nivell 1 d'intensitat, compost per pictorgrama, legenda i anagrama corporatiu.  Fixat mecànicament. Inclou subministrament, col·locacio, accessoris necessaris i p.p. mitjans d'elevacio necessaris.</t>
  </si>
  <si>
    <t>Pintat de faixa de 10cm d'amplaria, per SEPARACIO DE CARRILS O PLACES D'APARCAMENT, amb material plastic en dos components d'apliacio en fred i microesferes de vidre, amb una una dosificacio minima de pintura de 3.000gr/m2 i de 500gr/m2 d'esferes, color blanc. Inclou preparacio, neteja i premarcatge. Amidament de ml realment pintats.</t>
  </si>
  <si>
    <t>Pintat de faixa de 10cm d'amplaria, per QUADRICULA PROHIBICIO PARADA O ZIG ZAG PER ZONA DE CARREGA, amb material plastic en dos components d'apliacio en fred i microesferes de vidre, amb una una dosificacio minima de pintura de 3.000gr/m2 i de 500gr/m2 d'esferes, color groc . Inclou preparacio, neteja i premarcatge. Amidament de ml realment pintats.</t>
  </si>
  <si>
    <t>Pintat de faixa de 30cm d'amplaria, per SEPARACIO DE CARRILS ESPECIALS, amb material plastic en dos components d'apliacio en fred i microesferes de vidre, amb una una dosificacio minima de pintura de 3.000gr/m2 i de 500gr/m2 d'esferes, color blanc . Inclou preparacio, neteja i premarcatge. Amidament de ml realment pintats.</t>
  </si>
  <si>
    <t>Pintat de faixa de 40cm d'amplaria, per LINIA DE PARADA O DE CEDIU EL PAS, amb material plastic en dos components d'apliacio en fred i microesferes de vidre, amb una una dosificacio minima de pintura de 3.000gr/m2 i de 500gr/m2 d'esferes, color blanc . Inclou preparacio, neteja i premarcatge. Amidament de ml realment pintats.</t>
  </si>
  <si>
    <t>CONCEPTE / DESCRIPCIO</t>
  </si>
  <si>
    <t>PANELL AMB LAMES D'ACER GALVANITZAT, REFLECTANT NIVELL 1</t>
  </si>
  <si>
    <t>PANELL AMB LAMES D'ACER GALVANITZAT, REFLECTANT NIVELL 2</t>
  </si>
  <si>
    <t>PANELL AMB LAMES D'ALUMINI, DOBLE PLACA, REFLECTANT NIVELL 2</t>
  </si>
  <si>
    <t>BANDA REDUCTORA DE VELOCITAT 600X30MM+TERMINACIONS</t>
  </si>
  <si>
    <t xml:space="preserve">Pintat de simbols, CEDIU EL PAS, FLETXES DE DIRECCIO, ETC, altura maxima 5m, amb material plastic en dos components d'apliacio en fred i microesferes de vidre, amb una una dosificacio minima de pintura de 3.000gr/m2 i de 500gr/m2 d'esferes, color blanc . Inclou preparacio, neteja i premarcatge. </t>
  </si>
  <si>
    <t>Pintat de texts i numeros, STOP, BUS, LIMIT DE VELOCITAT, CERCLES, ETC, altura maxima de 1,60m, amb material plastic en dos components d'apliacio en fred i microesferes de vidre, amb una una dosificacio minima de pintura de 3.000gr/m2 i de 500gr/m2 d'esferes, color blanc . Inclou preparacio, neteja i premarcatge.   Amidament de cada unitat de lletra o numero realment pintats.</t>
  </si>
  <si>
    <t>BANDA REDUCTORA DE VELOCITAT 900X50MM+TERMINACIONS</t>
  </si>
  <si>
    <t>Banda sonora i reductora de velocitat de cautxú amb lamines reflectants i antilliscants, de 5 cm de gruix i 60 cm d'amplària, amb la part proporcional de elements terminals i fixada al paviment</t>
  </si>
  <si>
    <t>Pintat de faixa de 50cm d'amplaria, per PAS DE VIANANTS, amb material plastic en dos components d'apliacio en fred i microesferes de vidre, amb una una dosificacio minima de pintura de 3.000gr/m2, de 500gr/m2 d'esferes I 300kg/m2 d'afegits antilliscants, de diferents colors (blanc, groc, vermell) . Inclou preparacio, neteja i premarcatge. Amidament de ml realment pintats.</t>
  </si>
  <si>
    <t>SENYAL D'ALUMINI, CIRCULAR DIAM.60, REFLECTACTANT NIVELL 1</t>
  </si>
  <si>
    <t>SENYAL D'ALUMINI, TRIANGULAR DE 90CM DE COSTAT, REFLECTACTANT NIVELL 1</t>
  </si>
  <si>
    <t>SENYAL D'ALUMINI, OCTOGONAL DE 60CM D'ALTURA, REFLECTACTANT NIVELL 1</t>
  </si>
  <si>
    <t>SENYAL D'ALUMINI, QUADRADA DE 60X60CM, REFLECTACTANT NIVELL 1</t>
  </si>
  <si>
    <t>Placa amb làmina reflectora de nivell 1 d'intensitat, octogonal de 60 cm d'altura, d'acer galvanitzat de 1,8mm de gruix, per a senyals de trànsit, fixada mecànicament. Inclou subministrament, col·locacio, accessoris necessaris i p.p. mitjans d'elevacio necessaris.</t>
  </si>
  <si>
    <t>Cartell acabat amb làmina reflectora de nivell 1 d'intensitat, amb lames d'acer galvanitzat.  Fixat mecànicament. Inclou subministrament, col·locacio, accessoris necessaris i p.p. mitjans d'elevacio necessaris.</t>
  </si>
  <si>
    <t>Cartell acabat amb làmina reflectora de nivell 2 d'intensitat, amb lames d'acer galvanitzat.  Fixat mecànicament. Inclou subministrament, col·locacio, accessoris necessaris i p.p. mitjans d'elevacio necessaris.</t>
  </si>
  <si>
    <t>Suport rectangular de tub d'acer galvanitzat de 80x40x2 mm, de 3,50m de longitut.</t>
  </si>
  <si>
    <t>Suport rectangular de tub d'acer galvanitzat de 80x40x2 mm, de 4,00m de longitut.</t>
  </si>
  <si>
    <t>FONAMENT DE FORMIGO PER SENYAL DE TRAFIC</t>
  </si>
  <si>
    <t>Formacio de fonament de formigo i col·locacio de suport de senyal de codi. Inclou enderroc de paviment existent i excavacio o perforacio amb broca de corona, carrega i transport de runes a abocador, formigonat i reposicio de paviment.</t>
  </si>
  <si>
    <t>FONAMENT DE FORMIGO PER SENYAL INFORMATIVA</t>
  </si>
  <si>
    <t>PLACA 600X200MM, ACER GALVANITZAT, REFLECTANTN NIVELL 1</t>
  </si>
  <si>
    <t>PLACA 600X300MM, D'ACER GALVANITZAT , REFLECTANT NIVELL 1</t>
  </si>
  <si>
    <t>SUPORT 80X40X2MM GALVANITZAT. H=3,50M</t>
  </si>
  <si>
    <t>SUPORT 80X40X2MM GALVANITZAT. H=4M</t>
  </si>
  <si>
    <t>SUPORT D'ALUMINI DIAM. 90MM, GRUIX 5MM. TELESCOPIC</t>
  </si>
  <si>
    <t>SUPORT D'ALUMINI DIAM. 114MM, GRUIX 9MM. TELESCOPIC</t>
  </si>
  <si>
    <t>SUPORT D'ALUMINI DIAM. 140MM, GRUIX 10MM. TELESCOPIC</t>
  </si>
  <si>
    <t>Suport amb tub circular d'alumini estrusionat de 60x4 mm, lacat amb pols poliester.</t>
  </si>
  <si>
    <t>Suport amb tub circular d'alumini extrusionat de 90x5mm, lacat amb pols poliester.</t>
  </si>
  <si>
    <t>Suport amb tub circular d'alumini extrusionat de 114x9mm, lacat amb pols poliester.</t>
  </si>
  <si>
    <t>Suport amb tub circular d'alumini extrusionat de 140x10mm, lacat amb pols poliester.</t>
  </si>
  <si>
    <t>SUPORT D'ALUMINI DIAM. 60MM, GRUIX 4MM. H=3,5M</t>
  </si>
  <si>
    <t>SUPORT D'ALUMINI DIAM. 60MM, GRUIX 4MM. H=4M</t>
  </si>
  <si>
    <t>Cartell acabat amb làmina reflectora de nivell 2 d'intensitat, amb lames d'alumini dobles, de seccio tancada amb perfil perimetral.  Fixat mecànicament amb abraçadera d'alumini i cargos d'acer  inox. Inclou subministrament, col·locacio, accessoris necessaris i p.p. mitjans d'elevacio necessaris.</t>
  </si>
  <si>
    <t>Formacio de fonament de formigo i suport per a senyalitzacio vertical informativa (superficie max. 2m2. Inclou enderroc de paviment existent i excavacio, carrega i transport de runes a abocador, subministrament i col·locacio d'ancoratges metal·lics, formigonat i reposicio de paviment.</t>
  </si>
  <si>
    <t xml:space="preserve">TOTAL </t>
  </si>
  <si>
    <t>LINIA DE 10CM (CONTINUA O DISCONTINUA)-ACRILICA</t>
  </si>
  <si>
    <t>LINIA DE 15CM (CONTINUA O DISCONTINUA)-ACRILICA</t>
  </si>
  <si>
    <t>FAIXA DE 30CM (CONTINUA O DISCONTINUA)-ACRILICA</t>
  </si>
  <si>
    <t>LINIA DE 35CM (CONTINUA O DISCONTINUA)-ACRILICA</t>
  </si>
  <si>
    <t>FAIXA DE 40CM (CONTINUA O DISCONTINUA)-ACRILICA</t>
  </si>
  <si>
    <t>PAS DE VIANANTS AMB FAIXA DE 50CM, ANTILLISCANT-ACRILICA</t>
  </si>
  <si>
    <t>SIMBOLS (CEDIU EL PAS, FLETXES DE DIRECCIO, ETC.)-ACRILICA</t>
  </si>
  <si>
    <t>INSCRIPCIONS (LIMIT VELOCITAT, STOP, BUS, ETC)-ACRILICA</t>
  </si>
  <si>
    <t>LINIA DE 10CM (CONTINUA O DISCONTINUA)-2 COMP.</t>
  </si>
  <si>
    <t>FAIXA DE 30CM (CONTINUA O DISCONTINUA)-2 COMP.</t>
  </si>
  <si>
    <t>FAIXA DE 40CM (CONTINUA O DISCONTINUA)-2 COMP.</t>
  </si>
  <si>
    <t>PAS DE VIANANTS AMB FAIXA DE 50CM, ANTILLISCANT-2 COMP.</t>
  </si>
  <si>
    <t>SIMBOLS (CEDIU EL PAS, FLETXES DE DIRECCIO, ETC.)-2 COMP.</t>
  </si>
  <si>
    <t>INSCRIPCIONS (LIMIT VELOCITAT, STOP, BUS, ETC)-2 COMP.</t>
  </si>
  <si>
    <t>CINTA DE BALIÇAMENT</t>
  </si>
  <si>
    <t>Subministrament de rotlle de 250m de cinta de baliçament, impres a dues tintes. Lamina PE galga 200 blanc opac, de 8cm d'ample.</t>
  </si>
  <si>
    <t>Subministrament i col·locacio de manega de vent 90-30cm i 200cm de longitud, teixit de poliester 110gr microperforat especial per a bandera, reforçat.</t>
  </si>
  <si>
    <t>MANEGA DE VENT</t>
  </si>
  <si>
    <t>ELEMENTS DE SEGURETAT VIAL I DIVERSOS</t>
  </si>
  <si>
    <t>Pintat de faixa de 10cm d'amplaria, per SEPARACIO DE CARRILS O PLACES D'APARCAMENT, amb pintura acrilica color blanc (tipus Vialine AC-1B o equivalent) i microesferes de vidre, amb una dosificacio minima de pintura de 720gr/m2 i de 480gr/m2 d'esferes . Inclou preparacio, neteja i premarcatge. Amidament de ml realment pintats.</t>
  </si>
  <si>
    <t>Pintat de faixa de 10cm d'amplaria, per QUADRICULA PROHIBICIO PARADA O ZIG ZAG PER ZONA DE CARREGA, amb pintura acrilica color groc (tipus Vialine AC-1A o equivalent) i microesferes de vidre, amb una dosificacio minima de pintura de 720gr/m2 i de 480gr/m2 d'esferes . Inclou preparacio, neteja i premarcatge. Amidament de ml realment pintats.</t>
  </si>
  <si>
    <t>Pintat de faixa de 15cm d'amplaria, per VORA DE VIALS , amb pintura acrilica color blanc o groc (tipus Vialine AC-1B, AC-1A o equivalent) i microesferes de vidre, amb una dosificacio minima de pintura de 720gr/m2 i de 480gr/m2 d'esferes . Inclou preparacio, neteja i premarcatge. Amidament de ml realment pintats.</t>
  </si>
  <si>
    <t>Pintat de faixa de 30cm d'amplaria, per SEPARACIO DE CARRILS ESPECIALS , amb pintura acrilica color blanc (tipus Vialine AC-1B o equivalent) i microesferes de vidre, amb una dosificacio minima de pintura de 720gr/m2 i de 480gr/m2 d'esferes . Inclou preparacio, neteja i premarcatge. Amidament de ml realment pintats.</t>
  </si>
  <si>
    <t>Pintat de faixa de 40cm d'amplaria, per LINIA DE PARADA O DE CEDIU EL PAS, amb pintura acrilica color blanc (tipus Vialine AC-1B o equivalent) i microesferes de vidre, amb una dosificacio minima de pintura de 720gr/m2 i de 480gr/m2 d'esferes . Inclou preparacio, neteja i premarcatge. Amidament de ml realment pintats.</t>
  </si>
  <si>
    <t>Pintat de faixa de 50cm d'amplaria, per PAS DE VIANANTS, amb pintura acrilica color blanc (tipus Vialine AC-1B o equivalent) i microesferes de vidre, amb una dosificacio minima de pintura de 720gr/m2, de 480gr/m2 d'esferes I 300kg/m2 d'afegits antilliscants . Inclou preparacio, neteja i premarcatge. Amidament de ml realment pintats.</t>
  </si>
  <si>
    <t>Pintat de simbols, CEDIU EL PAS, FLETXES DE DIRECCIO, ETC, altura maxima 5m, amb pintura acrilica color blanc (tipus Vialine AC-1B o equivalent) i microesferes de vidre, amb una dosificacio minima de pintura de 720gr/m2 i de 480gr/m2 d'esferes . Inclou preparacio, neteja i premarcatge.</t>
  </si>
  <si>
    <t>Pintat de faixa de 35cm d'amplaria, per VORADES DE FORMIGO (CARA SUPERIOR HORITZONTAL I CANTELL VERTICAL), amb pintura acrilica color groc (tipus Vialine AC-1A o equivalent) i microesferes de vidre, amb una dosificacio minima de pintura de 720gr/m2 i de 480gr/m2 d'esferes . Inclou preparacio, neteja i premarcatge. Amidament de ml realment pintats.</t>
  </si>
  <si>
    <t>Pintat de texts i numeros, STOP, BUS, LIMIT DE VELOCITAT, CERCLES, ETC, altura maxima de 1,60m, amb pintura acrilica color blanc (tipus Vialine AC-1B o equivalent) i microesferes de vidre, amb una dosificacio minima de pintura de 720gr/m2 i de 480gr/m2 d'esferes . Inclou preparacio, neteja i premarcatge.  Amidament de cada unitat de lletra o numero realment pintats.</t>
  </si>
  <si>
    <t>SUPLEMENT PER ADICIO D'ARIDS ANTILLISCAMENT</t>
  </si>
  <si>
    <t>Suplement de preu per adicio d'arids antilliscament tipus AC0122 RU o AC1021 RU</t>
  </si>
  <si>
    <t>SENYAL TRIANGULAR, 90CM DE COSTAT, REFLECTANT NIVELL 1</t>
  </si>
  <si>
    <t>LINIA DE 10CM (CONTINUA O DISCONTINUA)-TERMOPLASTICA EN CALENT</t>
  </si>
  <si>
    <t>Idem anterior, termoplastica en encalent</t>
  </si>
  <si>
    <t>P/U</t>
  </si>
  <si>
    <t>Placa amb làmina reflectora de nivell 1 d'intensitat, circular de 60cm de diametre, d'alumini de 1,8mm de gruix, amb doble plec perimetral i lacada amb epoxi pols poliester de 60micres de gruix, per a senyals de trànsit, fixada mecànicament. Inclou subministrament, col·locacio, accessoris necessaris i p.p. mitjans d'elevacio necessaris.</t>
  </si>
  <si>
    <t>Placa amb làmina reflectora de nivell 1 d'intensitat, triangular de 90cm de costat, d'alumini de 1,8mm de gruix, amb doble plec perimetral i lacada amb epoxi pols poliester de 60micres de gruix, per a senyals de trànsit, fixada mecànicament. Inclou subministrament, col·locacio, accessoris necessaris i p.p. mitjans d'elevacio necessaris.</t>
  </si>
  <si>
    <t>Placa amb làmina reflectora de nivell 1 d'intensitat, octogonal de 60cm d'altura, d'alumini de 1,8mm de gruix, amb doble plec perimetral i lacada amb epoxi pols poliester de 60micres de gruix, per a senyals de trànsit, fixada mecànicament. Inclou subministrament, col·locacio, accessoris necessaris i p.p. mitjans d'elevacio necessaris.</t>
  </si>
  <si>
    <t>Placa amb làmina reflectora de nivell 1 d'intensitat, quadrada de 60x60cm, d'alumini de 1,8mm de gruix, amb doble plec perimetral i lacada amb epoxi pols poliester de 60micres de gruix, per a senyals de trànsit, fixada mecànicament. Inclou subministrament, col·locacio, accessoris necessaris i p.p. mitjans d'elevacio necessaris.</t>
  </si>
  <si>
    <t>Dia de lloguer de cistella, per treballs especial a mes de 4m d'altura</t>
  </si>
  <si>
    <t>LLOGUER PLATAFORMA ELEVADORA ESPECIAL</t>
  </si>
  <si>
    <t>INSCRIPCIONS A PASSOS DE VIANATS TIPUS 1: PARA-MIRA-CREUA + PICTOGRAMES (COLOR VERMELL I GROC)-ANTILLISCANT 2 COMP.</t>
  </si>
  <si>
    <t>Pintat de text PARA-MIRA-CREUA +PICTOGRAMES amb doble plantilla, amb material plastic en dos components d'apliacio en fred i microesferes de vidre, amb una una dosificacio minima de pintura de 3.000gr/m2 i de 500gr/m2 d'esferes, antilliscant, color vermell i groc . Inclou preparacio, neteja i premarcatge.   Amidament del conjunt realment pintat.</t>
  </si>
  <si>
    <t>Pintat de texts PARA-MIRA-CREUA amb plantilla unica, amb material plastic en dos components d'apliacio en fred i microesferes de vidre, amb una una dosificacio minima de pintura de 3.000gr/m2 i de 500gr/m2 d'esferes, antilliscant, color groc . Inclou preparacio, neteja i premarcatge.   Amidament del conjunt realment pintat.</t>
  </si>
  <si>
    <t>INSCRIPCIONS A PASSOS DE VIANATS TIPUS 2: PARA-MIRA-CREUA (COLOR GROC)-ANTILLISCANT 2 COMP.</t>
  </si>
  <si>
    <t>TOTAL 
aprox. any 1</t>
  </si>
  <si>
    <t>TOTAL 
aprox. any 2</t>
  </si>
  <si>
    <t>TOTAL 
aprox. any 3</t>
  </si>
  <si>
    <t>TOTAL 
aprox. any 4</t>
  </si>
  <si>
    <t>OFERTA EXCESSIVA (ES DESCARTA)</t>
  </si>
  <si>
    <t>p/u 
primer any</t>
  </si>
  <si>
    <t>amidament anual aprox.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</si>
</sst>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_-* #,##0\ _€_-;\-* #,##0\ _€_-;_-* &quot;-&quot;??\ _€_-;_-@_-"/>
    <numFmt numFmtId="166" formatCode="#,##0.00\ &quot;€&quot;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Verdana"/>
      <family val="2"/>
    </font>
    <font>
      <sz val="8"/>
      <color theme="1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9"/>
      <color indexed="81"/>
      <name val="Tahoma"/>
      <family val="2"/>
    </font>
    <font>
      <b/>
      <sz val="11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8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84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center"/>
    </xf>
    <xf numFmtId="165" fontId="5" fillId="0" borderId="0" xfId="1" applyNumberFormat="1" applyFont="1" applyAlignment="1">
      <alignment vertical="top"/>
    </xf>
    <xf numFmtId="0" fontId="8" fillId="0" borderId="0" xfId="0" applyFont="1"/>
    <xf numFmtId="0" fontId="9" fillId="0" borderId="0" xfId="0" applyFont="1"/>
    <xf numFmtId="164" fontId="0" fillId="0" borderId="0" xfId="1" applyFont="1" applyAlignment="1">
      <alignment horizontal="right" vertical="center"/>
    </xf>
    <xf numFmtId="0" fontId="0" fillId="0" borderId="0" xfId="0" applyAlignment="1">
      <alignment horizontal="left" vertical="top"/>
    </xf>
    <xf numFmtId="0" fontId="7" fillId="4" borderId="0" xfId="0" applyFont="1" applyFill="1" applyAlignment="1">
      <alignment horizontal="left" vertical="top"/>
    </xf>
    <xf numFmtId="0" fontId="0" fillId="3" borderId="0" xfId="0" applyFill="1" applyAlignment="1">
      <alignment horizontal="left" vertical="top"/>
    </xf>
    <xf numFmtId="0" fontId="2" fillId="0" borderId="0" xfId="0" applyFont="1" applyAlignment="1">
      <alignment horizontal="left" vertical="top"/>
    </xf>
    <xf numFmtId="0" fontId="4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164" fontId="7" fillId="5" borderId="3" xfId="1" applyFont="1" applyFill="1" applyBorder="1" applyAlignment="1">
      <alignment horizontal="center" vertical="center" wrapText="1"/>
    </xf>
    <xf numFmtId="164" fontId="7" fillId="5" borderId="4" xfId="1" applyFont="1" applyFill="1" applyBorder="1" applyAlignment="1">
      <alignment horizontal="center" vertical="center" wrapText="1"/>
    </xf>
    <xf numFmtId="164" fontId="0" fillId="0" borderId="7" xfId="1" applyFont="1" applyBorder="1"/>
    <xf numFmtId="166" fontId="7" fillId="5" borderId="8" xfId="0" applyNumberFormat="1" applyFont="1" applyFill="1" applyBorder="1"/>
    <xf numFmtId="166" fontId="7" fillId="5" borderId="2" xfId="0" applyNumberFormat="1" applyFont="1" applyFill="1" applyBorder="1"/>
    <xf numFmtId="0" fontId="7" fillId="5" borderId="9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top" wrapText="1"/>
    </xf>
    <xf numFmtId="164" fontId="12" fillId="0" borderId="1" xfId="1" applyFont="1" applyBorder="1" applyAlignment="1">
      <alignment horizontal="center" vertical="top"/>
    </xf>
    <xf numFmtId="0" fontId="13" fillId="4" borderId="0" xfId="0" applyFont="1" applyFill="1" applyAlignment="1">
      <alignment horizontal="left" vertical="top" wrapText="1"/>
    </xf>
    <xf numFmtId="164" fontId="13" fillId="4" borderId="0" xfId="1" applyFont="1" applyFill="1" applyBorder="1" applyAlignment="1">
      <alignment horizontal="left" vertical="top"/>
    </xf>
    <xf numFmtId="0" fontId="12" fillId="3" borderId="0" xfId="0" applyFont="1" applyFill="1" applyAlignment="1">
      <alignment horizontal="left" vertical="top" wrapText="1"/>
    </xf>
    <xf numFmtId="164" fontId="10" fillId="3" borderId="0" xfId="1" applyFont="1" applyFill="1" applyAlignment="1">
      <alignment horizontal="left" vertical="top"/>
    </xf>
    <xf numFmtId="0" fontId="12" fillId="0" borderId="0" xfId="0" applyFont="1" applyAlignment="1">
      <alignment horizontal="left" vertical="top" wrapText="1"/>
    </xf>
    <xf numFmtId="164" fontId="10" fillId="0" borderId="0" xfId="1" applyFont="1" applyFill="1" applyAlignment="1">
      <alignment horizontal="left" vertical="top"/>
    </xf>
    <xf numFmtId="164" fontId="10" fillId="2" borderId="0" xfId="0" applyNumberFormat="1" applyFont="1" applyFill="1" applyAlignment="1">
      <alignment horizontal="left" vertical="top" wrapText="1"/>
    </xf>
    <xf numFmtId="164" fontId="10" fillId="0" borderId="0" xfId="1" applyFont="1" applyAlignment="1">
      <alignment horizontal="left" vertical="top"/>
    </xf>
    <xf numFmtId="0" fontId="10" fillId="0" borderId="0" xfId="0" applyFont="1" applyAlignment="1">
      <alignment horizontal="left" vertical="top" wrapText="1"/>
    </xf>
    <xf numFmtId="0" fontId="12" fillId="3" borderId="0" xfId="0" applyFont="1" applyFill="1" applyAlignment="1">
      <alignment horizontal="left" vertical="top"/>
    </xf>
    <xf numFmtId="164" fontId="10" fillId="3" borderId="0" xfId="1" applyFont="1" applyFill="1" applyBorder="1" applyAlignment="1">
      <alignment horizontal="left" vertical="top"/>
    </xf>
    <xf numFmtId="0" fontId="12" fillId="0" borderId="0" xfId="0" applyFont="1" applyAlignment="1">
      <alignment horizontal="left" vertical="top"/>
    </xf>
    <xf numFmtId="164" fontId="10" fillId="0" borderId="0" xfId="1" applyFont="1" applyFill="1" applyBorder="1" applyAlignment="1">
      <alignment horizontal="left" vertical="top"/>
    </xf>
    <xf numFmtId="164" fontId="10" fillId="0" borderId="0" xfId="1" applyFont="1" applyAlignment="1">
      <alignment horizontal="left" vertical="top" wrapText="1"/>
    </xf>
    <xf numFmtId="0" fontId="14" fillId="0" borderId="0" xfId="0" applyFont="1" applyAlignment="1">
      <alignment horizontal="left" vertical="top" wrapText="1"/>
    </xf>
    <xf numFmtId="2" fontId="10" fillId="2" borderId="0" xfId="0" applyNumberFormat="1" applyFont="1" applyFill="1" applyAlignment="1">
      <alignment vertical="top" wrapText="1"/>
    </xf>
    <xf numFmtId="0" fontId="13" fillId="4" borderId="1" xfId="0" applyFont="1" applyFill="1" applyBorder="1" applyAlignment="1">
      <alignment horizontal="left" vertical="top" wrapText="1"/>
    </xf>
    <xf numFmtId="0" fontId="10" fillId="0" borderId="0" xfId="0" applyFont="1"/>
    <xf numFmtId="164" fontId="10" fillId="0" borderId="0" xfId="1" applyFont="1" applyAlignment="1">
      <alignment horizontal="right" vertical="center"/>
    </xf>
    <xf numFmtId="164" fontId="7" fillId="4" borderId="7" xfId="1" applyFont="1" applyFill="1" applyBorder="1" applyAlignment="1">
      <alignment horizontal="left" vertical="top"/>
    </xf>
    <xf numFmtId="164" fontId="0" fillId="3" borderId="7" xfId="1" applyFont="1" applyFill="1" applyBorder="1" applyAlignment="1">
      <alignment horizontal="left" vertical="top"/>
    </xf>
    <xf numFmtId="0" fontId="0" fillId="0" borderId="7" xfId="0" applyBorder="1"/>
    <xf numFmtId="164" fontId="0" fillId="0" borderId="7" xfId="1" applyFont="1" applyBorder="1" applyAlignment="1">
      <alignment vertical="top"/>
    </xf>
    <xf numFmtId="0" fontId="0" fillId="0" borderId="7" xfId="0" applyBorder="1" applyAlignment="1">
      <alignment vertical="top"/>
    </xf>
    <xf numFmtId="164" fontId="13" fillId="4" borderId="1" xfId="1" applyFont="1" applyFill="1" applyBorder="1" applyAlignment="1">
      <alignment horizontal="left" vertical="top"/>
    </xf>
    <xf numFmtId="164" fontId="7" fillId="4" borderId="6" xfId="1" applyFont="1" applyFill="1" applyBorder="1" applyAlignment="1">
      <alignment horizontal="left" vertical="top"/>
    </xf>
    <xf numFmtId="164" fontId="0" fillId="3" borderId="6" xfId="1" applyFont="1" applyFill="1" applyBorder="1" applyAlignment="1">
      <alignment horizontal="left" vertical="top"/>
    </xf>
    <xf numFmtId="164" fontId="0" fillId="0" borderId="6" xfId="1" applyFont="1" applyFill="1" applyBorder="1" applyAlignment="1">
      <alignment horizontal="left" vertical="top"/>
    </xf>
    <xf numFmtId="164" fontId="0" fillId="0" borderId="6" xfId="1" applyFont="1" applyBorder="1" applyAlignment="1">
      <alignment horizontal="left" vertical="top"/>
    </xf>
    <xf numFmtId="164" fontId="0" fillId="0" borderId="6" xfId="1" applyFont="1" applyBorder="1" applyAlignment="1">
      <alignment horizontal="left" vertical="top" wrapText="1"/>
    </xf>
    <xf numFmtId="164" fontId="0" fillId="0" borderId="6" xfId="1" applyFont="1" applyBorder="1" applyAlignment="1">
      <alignment horizontal="right" vertical="center"/>
    </xf>
    <xf numFmtId="0" fontId="7" fillId="5" borderId="4" xfId="0" applyFont="1" applyFill="1" applyBorder="1" applyAlignment="1">
      <alignment horizontal="center" vertical="center" wrapText="1"/>
    </xf>
    <xf numFmtId="165" fontId="7" fillId="4" borderId="5" xfId="1" quotePrefix="1" applyNumberFormat="1" applyFont="1" applyFill="1" applyBorder="1" applyAlignment="1">
      <alignment horizontal="left" vertical="top"/>
    </xf>
    <xf numFmtId="0" fontId="7" fillId="4" borderId="6" xfId="0" applyFont="1" applyFill="1" applyBorder="1" applyAlignment="1">
      <alignment horizontal="left" vertical="top" wrapText="1"/>
    </xf>
    <xf numFmtId="165" fontId="5" fillId="3" borderId="5" xfId="1" applyNumberFormat="1" applyFont="1" applyFill="1" applyBorder="1" applyAlignment="1">
      <alignment horizontal="left" vertical="top"/>
    </xf>
    <xf numFmtId="0" fontId="2" fillId="3" borderId="6" xfId="0" applyFont="1" applyFill="1" applyBorder="1" applyAlignment="1">
      <alignment horizontal="left" vertical="top" wrapText="1"/>
    </xf>
    <xf numFmtId="165" fontId="5" fillId="0" borderId="5" xfId="1" applyNumberFormat="1" applyFont="1" applyFill="1" applyBorder="1" applyAlignment="1">
      <alignment horizontal="left" vertical="top"/>
    </xf>
    <xf numFmtId="0" fontId="2" fillId="0" borderId="6" xfId="0" applyFont="1" applyBorder="1" applyAlignment="1">
      <alignment horizontal="left" vertical="top" wrapText="1"/>
    </xf>
    <xf numFmtId="165" fontId="5" fillId="0" borderId="5" xfId="1" applyNumberFormat="1" applyFont="1" applyBorder="1" applyAlignment="1">
      <alignment horizontal="left" vertical="top"/>
    </xf>
    <xf numFmtId="0" fontId="5" fillId="0" borderId="6" xfId="0" applyFont="1" applyBorder="1" applyAlignment="1">
      <alignment horizontal="left" vertical="top" wrapText="1"/>
    </xf>
    <xf numFmtId="0" fontId="6" fillId="0" borderId="6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/>
    </xf>
    <xf numFmtId="0" fontId="0" fillId="0" borderId="6" xfId="0" applyBorder="1" applyAlignment="1">
      <alignment horizontal="left" vertical="top" wrapText="1"/>
    </xf>
    <xf numFmtId="165" fontId="6" fillId="3" borderId="5" xfId="1" quotePrefix="1" applyNumberFormat="1" applyFont="1" applyFill="1" applyBorder="1" applyAlignment="1">
      <alignment horizontal="left" vertical="top"/>
    </xf>
    <xf numFmtId="0" fontId="2" fillId="3" borderId="6" xfId="0" applyFont="1" applyFill="1" applyBorder="1" applyAlignment="1">
      <alignment horizontal="left" vertical="top"/>
    </xf>
    <xf numFmtId="165" fontId="5" fillId="0" borderId="5" xfId="1" applyNumberFormat="1" applyFont="1" applyBorder="1" applyAlignment="1">
      <alignment horizontal="left" vertical="top" wrapText="1"/>
    </xf>
    <xf numFmtId="0" fontId="2" fillId="0" borderId="6" xfId="0" applyFont="1" applyBorder="1" applyAlignment="1">
      <alignment vertical="top" wrapText="1"/>
    </xf>
    <xf numFmtId="0" fontId="0" fillId="0" borderId="6" xfId="0" applyBorder="1" applyAlignment="1">
      <alignment vertical="top" wrapText="1"/>
    </xf>
    <xf numFmtId="0" fontId="4" fillId="0" borderId="6" xfId="0" applyFont="1" applyBorder="1" applyAlignment="1">
      <alignment horizontal="left" vertical="top" wrapText="1"/>
    </xf>
    <xf numFmtId="164" fontId="7" fillId="5" borderId="9" xfId="1" applyFont="1" applyFill="1" applyBorder="1" applyAlignment="1" applyProtection="1">
      <alignment horizontal="center" vertical="center" wrapText="1"/>
      <protection locked="0"/>
    </xf>
    <xf numFmtId="0" fontId="7" fillId="4" borderId="5" xfId="0" applyFont="1" applyFill="1" applyBorder="1" applyAlignment="1" applyProtection="1">
      <alignment horizontal="left" vertical="top" wrapText="1"/>
      <protection locked="0"/>
    </xf>
    <xf numFmtId="0" fontId="2" fillId="3" borderId="5" xfId="0" applyFont="1" applyFill="1" applyBorder="1" applyAlignment="1" applyProtection="1">
      <alignment horizontal="left" vertical="top" wrapText="1"/>
      <protection locked="0"/>
    </xf>
    <xf numFmtId="0" fontId="2" fillId="0" borderId="5" xfId="0" applyFont="1" applyBorder="1" applyAlignment="1" applyProtection="1">
      <alignment horizontal="left" vertical="top" wrapText="1"/>
      <protection locked="0"/>
    </xf>
    <xf numFmtId="164" fontId="0" fillId="6" borderId="5" xfId="0" applyNumberFormat="1" applyFill="1" applyBorder="1" applyAlignment="1" applyProtection="1">
      <alignment horizontal="left" vertical="top" wrapText="1"/>
      <protection locked="0"/>
    </xf>
    <xf numFmtId="0" fontId="5" fillId="0" borderId="5" xfId="0" applyFont="1" applyBorder="1" applyAlignment="1" applyProtection="1">
      <alignment horizontal="left" vertical="top" wrapText="1"/>
      <protection locked="0"/>
    </xf>
    <xf numFmtId="0" fontId="0" fillId="0" borderId="5" xfId="0" applyBorder="1" applyAlignment="1" applyProtection="1">
      <alignment horizontal="left" vertical="top" wrapText="1"/>
      <protection locked="0"/>
    </xf>
    <xf numFmtId="0" fontId="2" fillId="3" borderId="5" xfId="0" applyFont="1" applyFill="1" applyBorder="1" applyAlignment="1" applyProtection="1">
      <alignment horizontal="left" vertical="top"/>
      <protection locked="0"/>
    </xf>
    <xf numFmtId="0" fontId="2" fillId="0" borderId="5" xfId="0" applyFont="1" applyBorder="1" applyAlignment="1" applyProtection="1">
      <alignment horizontal="left" vertical="top"/>
      <protection locked="0"/>
    </xf>
    <xf numFmtId="0" fontId="4" fillId="0" borderId="5" xfId="0" applyFont="1" applyBorder="1" applyAlignment="1" applyProtection="1">
      <alignment horizontal="left" vertical="top" wrapText="1"/>
      <protection locked="0"/>
    </xf>
    <xf numFmtId="0" fontId="0" fillId="0" borderId="5" xfId="0" applyBorder="1" applyAlignment="1" applyProtection="1">
      <alignment vertical="top" wrapText="1"/>
      <protection locked="0"/>
    </xf>
    <xf numFmtId="166" fontId="7" fillId="5" borderId="8" xfId="0" applyNumberFormat="1" applyFont="1" applyFill="1" applyBorder="1" applyProtection="1">
      <protection locked="0"/>
    </xf>
    <xf numFmtId="0" fontId="0" fillId="0" borderId="0" xfId="0" applyAlignment="1" applyProtection="1">
      <alignment vertical="top" wrapText="1"/>
      <protection locked="0"/>
    </xf>
  </cellXfs>
  <cellStyles count="2">
    <cellStyle name="Coma" xfId="1" builtinId="3"/>
    <cellStyle name="Normal" xfId="0" builtinId="0"/>
  </cellStyles>
  <dxfs count="0"/>
  <tableStyles count="0" defaultTableStyle="TableStyleMedium9" defaultPivotStyle="PivotStyleLight16"/>
  <colors>
    <mruColors>
      <color rgb="FF00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124</xdr:row>
      <xdr:rowOff>0</xdr:rowOff>
    </xdr:from>
    <xdr:to>
      <xdr:col>3</xdr:col>
      <xdr:colOff>0</xdr:colOff>
      <xdr:row>124</xdr:row>
      <xdr:rowOff>0</xdr:rowOff>
    </xdr:to>
    <xdr:pic>
      <xdr:nvPicPr>
        <xdr:cNvPr id="4" name="Picture 6" descr="http://www.itec.cat/recursos/TreeIcons/Styles/TaronjaPetit/hr.gif">
          <a:extLst>
            <a:ext uri="{FF2B5EF4-FFF2-40B4-BE49-F238E27FC236}">
              <a16:creationId xmlns:a16="http://schemas.microsoft.com/office/drawing/2014/main" id="{F7D09B04-3BBD-4953-92A3-4AB67DA9A0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096500" y="41090850"/>
          <a:ext cx="6350" cy="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48D02C-3C88-4B19-A637-1E4A87CF4351}">
  <sheetPr>
    <pageSetUpPr fitToPage="1"/>
  </sheetPr>
  <dimension ref="A1:J142"/>
  <sheetViews>
    <sheetView tabSelected="1" zoomScale="85" zoomScaleNormal="85" workbookViewId="0">
      <pane ySplit="1" topLeftCell="A2" activePane="bottomLeft" state="frozen"/>
      <selection pane="bottomLeft" activeCell="K16" sqref="K16"/>
    </sheetView>
  </sheetViews>
  <sheetFormatPr defaultColWidth="11.42578125" defaultRowHeight="15" x14ac:dyDescent="0.25"/>
  <cols>
    <col min="1" max="1" width="15" style="4" customWidth="1"/>
    <col min="2" max="2" width="8.5703125" style="1" customWidth="1"/>
    <col min="3" max="3" width="82.5703125" style="2" customWidth="1"/>
    <col min="4" max="4" width="0" style="39" hidden="1" customWidth="1"/>
    <col min="5" max="5" width="19.140625" style="40" hidden="1" customWidth="1"/>
    <col min="6" max="6" width="21" style="83" customWidth="1"/>
    <col min="7" max="7" width="19.85546875" style="7" customWidth="1"/>
    <col min="8" max="10" width="19.85546875" customWidth="1"/>
    <col min="11" max="11" width="22.28515625" customWidth="1"/>
  </cols>
  <sheetData>
    <row r="1" spans="1:10" s="3" customFormat="1" ht="35.25" customHeight="1" x14ac:dyDescent="0.25">
      <c r="A1" s="19" t="s">
        <v>141</v>
      </c>
      <c r="B1" s="19" t="s">
        <v>2</v>
      </c>
      <c r="C1" s="53" t="s">
        <v>53</v>
      </c>
      <c r="D1" s="20" t="s">
        <v>124</v>
      </c>
      <c r="E1" s="21" t="s">
        <v>5</v>
      </c>
      <c r="F1" s="71" t="s">
        <v>140</v>
      </c>
      <c r="G1" s="14" t="s">
        <v>135</v>
      </c>
      <c r="H1" s="15" t="s">
        <v>136</v>
      </c>
      <c r="I1" s="15" t="s">
        <v>137</v>
      </c>
      <c r="J1" s="15" t="s">
        <v>138</v>
      </c>
    </row>
    <row r="2" spans="1:10" s="5" customFormat="1" ht="18.75" x14ac:dyDescent="0.3">
      <c r="A2" s="54" t="s">
        <v>20</v>
      </c>
      <c r="B2" s="9"/>
      <c r="C2" s="55" t="s">
        <v>10</v>
      </c>
      <c r="D2" s="22"/>
      <c r="E2" s="23">
        <f>+E26+E3+E49</f>
        <v>132877.51919999998</v>
      </c>
      <c r="F2" s="72"/>
      <c r="G2" s="47">
        <f>+G26+G3+G49</f>
        <v>0</v>
      </c>
      <c r="H2" s="41">
        <f t="shared" ref="H2:J2" si="0">+H26+H3+H49</f>
        <v>0</v>
      </c>
      <c r="I2" s="41">
        <f t="shared" si="0"/>
        <v>0</v>
      </c>
      <c r="J2" s="41">
        <f t="shared" si="0"/>
        <v>0</v>
      </c>
    </row>
    <row r="3" spans="1:10" x14ac:dyDescent="0.25">
      <c r="A3" s="56"/>
      <c r="B3" s="10"/>
      <c r="C3" s="57" t="s">
        <v>7</v>
      </c>
      <c r="D3" s="24"/>
      <c r="E3" s="25">
        <f>SUM(E5:E21)</f>
        <v>122804.8192</v>
      </c>
      <c r="F3" s="73"/>
      <c r="G3" s="48">
        <f>SUM(G5:G24)</f>
        <v>0</v>
      </c>
      <c r="H3" s="42">
        <f t="shared" ref="H3:J3" si="1">SUM(H5:H24)</f>
        <v>0</v>
      </c>
      <c r="I3" s="42">
        <f t="shared" si="1"/>
        <v>0</v>
      </c>
      <c r="J3" s="42">
        <f t="shared" si="1"/>
        <v>0</v>
      </c>
    </row>
    <row r="4" spans="1:10" x14ac:dyDescent="0.25">
      <c r="A4" s="58"/>
      <c r="B4" s="8"/>
      <c r="C4" s="59"/>
      <c r="D4" s="26"/>
      <c r="E4" s="27"/>
      <c r="F4" s="74"/>
      <c r="G4" s="49"/>
      <c r="H4" s="43"/>
      <c r="I4" s="43"/>
      <c r="J4" s="43"/>
    </row>
    <row r="5" spans="1:10" x14ac:dyDescent="0.25">
      <c r="A5" s="60">
        <v>20000</v>
      </c>
      <c r="B5" s="11" t="s">
        <v>3</v>
      </c>
      <c r="C5" s="59" t="s">
        <v>99</v>
      </c>
      <c r="D5" s="28">
        <v>2.63</v>
      </c>
      <c r="E5" s="29">
        <f t="shared" ref="E5:E15" si="2">A5*D5</f>
        <v>52600</v>
      </c>
      <c r="F5" s="75"/>
      <c r="G5" s="50">
        <f>A5*F5</f>
        <v>0</v>
      </c>
      <c r="H5" s="16">
        <f>+G5*1.05</f>
        <v>0</v>
      </c>
      <c r="I5" s="16">
        <f t="shared" ref="I5:J23" si="3">+H5*1.05</f>
        <v>0</v>
      </c>
      <c r="J5" s="16">
        <f t="shared" si="3"/>
        <v>0</v>
      </c>
    </row>
    <row r="6" spans="1:10" ht="60" x14ac:dyDescent="0.25">
      <c r="A6" s="60"/>
      <c r="B6" s="8"/>
      <c r="C6" s="61" t="s">
        <v>49</v>
      </c>
      <c r="D6" s="30"/>
      <c r="E6" s="29">
        <f t="shared" si="2"/>
        <v>0</v>
      </c>
      <c r="F6" s="76"/>
      <c r="G6" s="50"/>
      <c r="H6" s="43"/>
      <c r="I6" s="43"/>
      <c r="J6" s="43"/>
    </row>
    <row r="7" spans="1:10" x14ac:dyDescent="0.25">
      <c r="A7" s="60">
        <v>5000</v>
      </c>
      <c r="B7" s="11" t="s">
        <v>3</v>
      </c>
      <c r="C7" s="62" t="s">
        <v>99</v>
      </c>
      <c r="D7" s="28">
        <v>2.15</v>
      </c>
      <c r="E7" s="29">
        <f t="shared" si="2"/>
        <v>10750</v>
      </c>
      <c r="F7" s="75"/>
      <c r="G7" s="50">
        <f>A7*F7</f>
        <v>0</v>
      </c>
      <c r="H7" s="16">
        <f>+G7*1.05</f>
        <v>0</v>
      </c>
      <c r="I7" s="16">
        <f t="shared" si="3"/>
        <v>0</v>
      </c>
      <c r="J7" s="16">
        <f t="shared" si="3"/>
        <v>0</v>
      </c>
    </row>
    <row r="8" spans="1:10" ht="75" x14ac:dyDescent="0.25">
      <c r="A8" s="60"/>
      <c r="B8" s="8"/>
      <c r="C8" s="61" t="s">
        <v>50</v>
      </c>
      <c r="D8" s="30"/>
      <c r="E8" s="29">
        <f t="shared" si="2"/>
        <v>0</v>
      </c>
      <c r="F8" s="76"/>
      <c r="G8" s="50"/>
      <c r="H8" s="43"/>
      <c r="I8" s="43"/>
      <c r="J8" s="43"/>
    </row>
    <row r="9" spans="1:10" x14ac:dyDescent="0.25">
      <c r="A9" s="60">
        <v>50</v>
      </c>
      <c r="B9" s="11" t="s">
        <v>3</v>
      </c>
      <c r="C9" s="62" t="s">
        <v>100</v>
      </c>
      <c r="D9" s="28">
        <v>4.68</v>
      </c>
      <c r="E9" s="29">
        <f t="shared" si="2"/>
        <v>234</v>
      </c>
      <c r="F9" s="75"/>
      <c r="G9" s="50">
        <f>A9*F9</f>
        <v>0</v>
      </c>
      <c r="H9" s="16">
        <f>+G9*1.05</f>
        <v>0</v>
      </c>
      <c r="I9" s="16">
        <f t="shared" si="3"/>
        <v>0</v>
      </c>
      <c r="J9" s="16">
        <f t="shared" si="3"/>
        <v>0</v>
      </c>
    </row>
    <row r="10" spans="1:10" ht="60" x14ac:dyDescent="0.25">
      <c r="A10" s="60"/>
      <c r="B10" s="8"/>
      <c r="C10" s="61" t="s">
        <v>51</v>
      </c>
      <c r="D10" s="30"/>
      <c r="E10" s="29">
        <f t="shared" si="2"/>
        <v>0</v>
      </c>
      <c r="F10" s="76"/>
      <c r="G10" s="50"/>
      <c r="H10" s="43"/>
      <c r="I10" s="43"/>
      <c r="J10" s="43"/>
    </row>
    <row r="11" spans="1:10" x14ac:dyDescent="0.25">
      <c r="A11" s="60">
        <v>250</v>
      </c>
      <c r="B11" s="11" t="s">
        <v>3</v>
      </c>
      <c r="C11" s="62" t="s">
        <v>101</v>
      </c>
      <c r="D11" s="28">
        <v>5.84</v>
      </c>
      <c r="E11" s="29">
        <f t="shared" si="2"/>
        <v>1460</v>
      </c>
      <c r="F11" s="75"/>
      <c r="G11" s="50">
        <f>A11*F11</f>
        <v>0</v>
      </c>
      <c r="H11" s="16">
        <f>+G11*1.05</f>
        <v>0</v>
      </c>
      <c r="I11" s="16">
        <f t="shared" si="3"/>
        <v>0</v>
      </c>
      <c r="J11" s="16">
        <f t="shared" si="3"/>
        <v>0</v>
      </c>
    </row>
    <row r="12" spans="1:10" ht="60" x14ac:dyDescent="0.25">
      <c r="A12" s="60"/>
      <c r="B12" s="8"/>
      <c r="C12" s="61" t="s">
        <v>52</v>
      </c>
      <c r="D12" s="30"/>
      <c r="E12" s="29">
        <f t="shared" si="2"/>
        <v>0</v>
      </c>
      <c r="F12" s="76"/>
      <c r="G12" s="50"/>
      <c r="H12" s="43"/>
      <c r="I12" s="43"/>
      <c r="J12" s="43"/>
    </row>
    <row r="13" spans="1:10" x14ac:dyDescent="0.25">
      <c r="A13" s="60">
        <f>3936.62*0.5</f>
        <v>1968.31</v>
      </c>
      <c r="B13" s="11" t="s">
        <v>1</v>
      </c>
      <c r="C13" s="62" t="s">
        <v>102</v>
      </c>
      <c r="D13" s="28">
        <v>16.32</v>
      </c>
      <c r="E13" s="29">
        <f t="shared" si="2"/>
        <v>32122.819199999998</v>
      </c>
      <c r="F13" s="75"/>
      <c r="G13" s="50">
        <f>A13*F13</f>
        <v>0</v>
      </c>
      <c r="H13" s="16">
        <f>+G13*1.05</f>
        <v>0</v>
      </c>
      <c r="I13" s="16">
        <f t="shared" si="3"/>
        <v>0</v>
      </c>
      <c r="J13" s="16">
        <f t="shared" si="3"/>
        <v>0</v>
      </c>
    </row>
    <row r="14" spans="1:10" ht="75" x14ac:dyDescent="0.25">
      <c r="A14" s="60"/>
      <c r="B14" s="8"/>
      <c r="C14" s="61" t="s">
        <v>62</v>
      </c>
      <c r="D14" s="30"/>
      <c r="E14" s="29">
        <f t="shared" si="2"/>
        <v>0</v>
      </c>
      <c r="F14" s="76"/>
      <c r="G14" s="50"/>
      <c r="H14" s="43"/>
      <c r="I14" s="43"/>
      <c r="J14" s="43"/>
    </row>
    <row r="15" spans="1:10" ht="30" x14ac:dyDescent="0.25">
      <c r="A15" s="60">
        <f>81*2*0.5</f>
        <v>81</v>
      </c>
      <c r="B15" s="11" t="s">
        <v>2</v>
      </c>
      <c r="C15" s="62" t="s">
        <v>131</v>
      </c>
      <c r="D15" s="28"/>
      <c r="E15" s="29">
        <f t="shared" si="2"/>
        <v>0</v>
      </c>
      <c r="F15" s="75"/>
      <c r="G15" s="50">
        <f>A15*F15</f>
        <v>0</v>
      </c>
      <c r="H15" s="44">
        <f>+G15*1.05</f>
        <v>0</v>
      </c>
      <c r="I15" s="44">
        <f t="shared" si="3"/>
        <v>0</v>
      </c>
      <c r="J15" s="44">
        <f t="shared" si="3"/>
        <v>0</v>
      </c>
    </row>
    <row r="16" spans="1:10" ht="75" x14ac:dyDescent="0.25">
      <c r="A16" s="60"/>
      <c r="B16" s="8"/>
      <c r="C16" s="61" t="s">
        <v>132</v>
      </c>
      <c r="D16" s="30"/>
      <c r="E16" s="29"/>
      <c r="F16" s="76"/>
      <c r="G16" s="50"/>
      <c r="H16" s="45"/>
      <c r="I16" s="45"/>
      <c r="J16" s="45"/>
    </row>
    <row r="17" spans="1:10" ht="31.5" customHeight="1" x14ac:dyDescent="0.25">
      <c r="A17" s="60">
        <f>106*2*0.5</f>
        <v>106</v>
      </c>
      <c r="B17" s="11" t="s">
        <v>2</v>
      </c>
      <c r="C17" s="62" t="s">
        <v>134</v>
      </c>
      <c r="D17" s="28"/>
      <c r="E17" s="29">
        <f>A17*D17</f>
        <v>0</v>
      </c>
      <c r="F17" s="75"/>
      <c r="G17" s="50">
        <f>A17*F17</f>
        <v>0</v>
      </c>
      <c r="H17" s="44">
        <f>+G17*1.05</f>
        <v>0</v>
      </c>
      <c r="I17" s="44">
        <f t="shared" si="3"/>
        <v>0</v>
      </c>
      <c r="J17" s="44">
        <f t="shared" si="3"/>
        <v>0</v>
      </c>
    </row>
    <row r="18" spans="1:10" ht="60" x14ac:dyDescent="0.25">
      <c r="A18" s="60"/>
      <c r="B18" s="8"/>
      <c r="C18" s="61" t="s">
        <v>133</v>
      </c>
      <c r="D18" s="30"/>
      <c r="E18" s="29"/>
      <c r="F18" s="76"/>
      <c r="G18" s="50"/>
      <c r="H18" s="43"/>
      <c r="I18" s="43"/>
      <c r="J18" s="43"/>
    </row>
    <row r="19" spans="1:10" x14ac:dyDescent="0.25">
      <c r="A19" s="60">
        <v>300</v>
      </c>
      <c r="B19" s="11" t="s">
        <v>2</v>
      </c>
      <c r="C19" s="62" t="s">
        <v>103</v>
      </c>
      <c r="D19" s="28">
        <v>56.15</v>
      </c>
      <c r="E19" s="29">
        <f>A19*D19</f>
        <v>16845</v>
      </c>
      <c r="F19" s="75"/>
      <c r="G19" s="50">
        <f>A19*F19</f>
        <v>0</v>
      </c>
      <c r="H19" s="16">
        <f>+G19*1.05</f>
        <v>0</v>
      </c>
      <c r="I19" s="16">
        <f t="shared" si="3"/>
        <v>0</v>
      </c>
      <c r="J19" s="16">
        <f t="shared" si="3"/>
        <v>0</v>
      </c>
    </row>
    <row r="20" spans="1:10" ht="60" x14ac:dyDescent="0.25">
      <c r="A20" s="60"/>
      <c r="B20" s="8"/>
      <c r="C20" s="61" t="s">
        <v>58</v>
      </c>
      <c r="D20" s="30"/>
      <c r="E20" s="29">
        <f>A20*D20</f>
        <v>0</v>
      </c>
      <c r="F20" s="76"/>
      <c r="G20" s="50"/>
      <c r="H20" s="43"/>
      <c r="I20" s="43"/>
      <c r="J20" s="43"/>
    </row>
    <row r="21" spans="1:10" x14ac:dyDescent="0.25">
      <c r="A21" s="60">
        <v>100</v>
      </c>
      <c r="B21" s="11" t="s">
        <v>2</v>
      </c>
      <c r="C21" s="62" t="s">
        <v>104</v>
      </c>
      <c r="D21" s="28">
        <v>87.93</v>
      </c>
      <c r="E21" s="29">
        <f>A21*D21</f>
        <v>8793</v>
      </c>
      <c r="F21" s="75"/>
      <c r="G21" s="50">
        <f>A21*F21</f>
        <v>0</v>
      </c>
      <c r="H21" s="16">
        <f>+G21*1.05</f>
        <v>0</v>
      </c>
      <c r="I21" s="16">
        <f t="shared" si="3"/>
        <v>0</v>
      </c>
      <c r="J21" s="16">
        <f t="shared" si="3"/>
        <v>0</v>
      </c>
    </row>
    <row r="22" spans="1:10" ht="75" x14ac:dyDescent="0.25">
      <c r="A22" s="60"/>
      <c r="B22" s="8"/>
      <c r="C22" s="61" t="s">
        <v>59</v>
      </c>
      <c r="D22" s="30"/>
      <c r="E22" s="29"/>
      <c r="F22" s="76"/>
      <c r="G22" s="50"/>
      <c r="H22" s="43"/>
      <c r="I22" s="43"/>
      <c r="J22" s="43"/>
    </row>
    <row r="23" spans="1:10" x14ac:dyDescent="0.25">
      <c r="A23" s="60">
        <v>300</v>
      </c>
      <c r="B23" s="11" t="s">
        <v>1</v>
      </c>
      <c r="C23" s="63" t="s">
        <v>119</v>
      </c>
      <c r="D23" s="28">
        <v>1.34</v>
      </c>
      <c r="E23" s="29">
        <f>A23*D23</f>
        <v>402</v>
      </c>
      <c r="F23" s="75"/>
      <c r="G23" s="50">
        <f>A23*F23</f>
        <v>0</v>
      </c>
      <c r="H23" s="16">
        <f>+G23*1.05</f>
        <v>0</v>
      </c>
      <c r="I23" s="16">
        <f t="shared" si="3"/>
        <v>0</v>
      </c>
      <c r="J23" s="16">
        <f t="shared" si="3"/>
        <v>0</v>
      </c>
    </row>
    <row r="24" spans="1:10" x14ac:dyDescent="0.25">
      <c r="A24" s="60"/>
      <c r="B24" s="8"/>
      <c r="C24" s="64" t="s">
        <v>120</v>
      </c>
      <c r="D24" s="30"/>
      <c r="E24" s="29"/>
      <c r="F24" s="77"/>
      <c r="G24" s="50"/>
      <c r="H24" s="43"/>
      <c r="I24" s="43"/>
      <c r="J24" s="43"/>
    </row>
    <row r="25" spans="1:10" x14ac:dyDescent="0.25">
      <c r="A25" s="60"/>
      <c r="B25" s="8"/>
      <c r="C25" s="64"/>
      <c r="D25" s="30"/>
      <c r="E25" s="29"/>
      <c r="F25" s="77"/>
      <c r="G25" s="50"/>
      <c r="H25" s="43"/>
      <c r="I25" s="43"/>
      <c r="J25" s="43"/>
    </row>
    <row r="26" spans="1:10" x14ac:dyDescent="0.25">
      <c r="A26" s="65" t="s">
        <v>21</v>
      </c>
      <c r="B26" s="10"/>
      <c r="C26" s="66" t="s">
        <v>6</v>
      </c>
      <c r="D26" s="31"/>
      <c r="E26" s="32">
        <f>SUM(E28:E47)</f>
        <v>7790.7</v>
      </c>
      <c r="F26" s="78"/>
      <c r="G26" s="48">
        <f>SUM(G28:G47)</f>
        <v>0</v>
      </c>
      <c r="H26" s="42">
        <f t="shared" ref="H26:J26" si="4">SUM(H28:H47)</f>
        <v>0</v>
      </c>
      <c r="I26" s="42">
        <f t="shared" si="4"/>
        <v>0</v>
      </c>
      <c r="J26" s="42">
        <f t="shared" si="4"/>
        <v>0</v>
      </c>
    </row>
    <row r="27" spans="1:10" x14ac:dyDescent="0.25">
      <c r="A27" s="58"/>
      <c r="B27" s="8"/>
      <c r="C27" s="63"/>
      <c r="D27" s="33"/>
      <c r="E27" s="34"/>
      <c r="F27" s="79"/>
      <c r="G27" s="49"/>
      <c r="H27" s="43"/>
      <c r="I27" s="43"/>
      <c r="J27" s="43"/>
    </row>
    <row r="28" spans="1:10" x14ac:dyDescent="0.25">
      <c r="A28" s="60">
        <v>2000</v>
      </c>
      <c r="B28" s="11" t="s">
        <v>3</v>
      </c>
      <c r="C28" s="59" t="s">
        <v>91</v>
      </c>
      <c r="D28" s="28">
        <v>1.76</v>
      </c>
      <c r="E28" s="29">
        <f t="shared" ref="E28:E47" si="5">A28*D28</f>
        <v>3520</v>
      </c>
      <c r="F28" s="75"/>
      <c r="G28" s="50">
        <f>A28*F28</f>
        <v>0</v>
      </c>
      <c r="H28" s="16">
        <f>+G28*1.05</f>
        <v>0</v>
      </c>
      <c r="I28" s="16">
        <f t="shared" ref="I28:J28" si="6">+H28*1.05</f>
        <v>0</v>
      </c>
      <c r="J28" s="16">
        <f t="shared" si="6"/>
        <v>0</v>
      </c>
    </row>
    <row r="29" spans="1:10" ht="60" x14ac:dyDescent="0.25">
      <c r="A29" s="60"/>
      <c r="B29" s="8"/>
      <c r="C29" s="64" t="s">
        <v>110</v>
      </c>
      <c r="D29" s="30"/>
      <c r="E29" s="29">
        <f t="shared" si="5"/>
        <v>0</v>
      </c>
      <c r="F29" s="77"/>
      <c r="G29" s="50"/>
      <c r="H29" s="43"/>
      <c r="I29" s="43"/>
      <c r="J29" s="43"/>
    </row>
    <row r="30" spans="1:10" x14ac:dyDescent="0.25">
      <c r="A30" s="60">
        <v>200</v>
      </c>
      <c r="B30" s="11" t="s">
        <v>3</v>
      </c>
      <c r="C30" s="59" t="s">
        <v>122</v>
      </c>
      <c r="D30" s="28">
        <v>0.98</v>
      </c>
      <c r="E30" s="29">
        <f t="shared" si="5"/>
        <v>196</v>
      </c>
      <c r="F30" s="75"/>
      <c r="G30" s="50">
        <f>A30*F30</f>
        <v>0</v>
      </c>
      <c r="H30" s="16">
        <f>+G30*1.05</f>
        <v>0</v>
      </c>
      <c r="I30" s="16">
        <f t="shared" ref="I30:J30" si="7">+H30*1.05</f>
        <v>0</v>
      </c>
      <c r="J30" s="16">
        <f t="shared" si="7"/>
        <v>0</v>
      </c>
    </row>
    <row r="31" spans="1:10" x14ac:dyDescent="0.25">
      <c r="A31" s="60"/>
      <c r="B31" s="8"/>
      <c r="C31" s="64" t="s">
        <v>123</v>
      </c>
      <c r="D31" s="30"/>
      <c r="E31" s="29">
        <f t="shared" si="5"/>
        <v>0</v>
      </c>
      <c r="F31" s="77"/>
      <c r="G31" s="50"/>
      <c r="H31" s="43"/>
      <c r="I31" s="43"/>
      <c r="J31" s="43"/>
    </row>
    <row r="32" spans="1:10" x14ac:dyDescent="0.25">
      <c r="A32" s="60">
        <v>200</v>
      </c>
      <c r="B32" s="11" t="s">
        <v>3</v>
      </c>
      <c r="C32" s="59" t="s">
        <v>91</v>
      </c>
      <c r="D32" s="28">
        <v>1.76</v>
      </c>
      <c r="E32" s="29">
        <f t="shared" si="5"/>
        <v>352</v>
      </c>
      <c r="F32" s="75"/>
      <c r="G32" s="50">
        <f>A32*F32</f>
        <v>0</v>
      </c>
      <c r="H32" s="16">
        <f>+G32*1.05</f>
        <v>0</v>
      </c>
      <c r="I32" s="16">
        <f t="shared" ref="I32:J32" si="8">+H32*1.05</f>
        <v>0</v>
      </c>
      <c r="J32" s="16">
        <f t="shared" si="8"/>
        <v>0</v>
      </c>
    </row>
    <row r="33" spans="1:10" ht="60" x14ac:dyDescent="0.25">
      <c r="A33" s="60"/>
      <c r="B33" s="8"/>
      <c r="C33" s="64" t="s">
        <v>111</v>
      </c>
      <c r="D33" s="30"/>
      <c r="E33" s="29">
        <f t="shared" si="5"/>
        <v>0</v>
      </c>
      <c r="F33" s="77"/>
      <c r="G33" s="50"/>
      <c r="H33" s="43"/>
      <c r="I33" s="43"/>
      <c r="J33" s="43"/>
    </row>
    <row r="34" spans="1:10" x14ac:dyDescent="0.25">
      <c r="A34" s="60">
        <v>100</v>
      </c>
      <c r="B34" s="11" t="s">
        <v>3</v>
      </c>
      <c r="C34" s="59" t="s">
        <v>92</v>
      </c>
      <c r="D34" s="28">
        <v>0.85</v>
      </c>
      <c r="E34" s="29">
        <f t="shared" si="5"/>
        <v>85</v>
      </c>
      <c r="F34" s="75"/>
      <c r="G34" s="50">
        <f>A34*F34</f>
        <v>0</v>
      </c>
      <c r="H34" s="16">
        <f>+G34*1.05</f>
        <v>0</v>
      </c>
      <c r="I34" s="16">
        <f t="shared" ref="I34:J34" si="9">+H34*1.05</f>
        <v>0</v>
      </c>
      <c r="J34" s="16">
        <f t="shared" si="9"/>
        <v>0</v>
      </c>
    </row>
    <row r="35" spans="1:10" ht="60" x14ac:dyDescent="0.25">
      <c r="A35" s="60"/>
      <c r="B35" s="8"/>
      <c r="C35" s="64" t="s">
        <v>112</v>
      </c>
      <c r="D35" s="30"/>
      <c r="E35" s="29">
        <f t="shared" si="5"/>
        <v>0</v>
      </c>
      <c r="F35" s="77"/>
      <c r="G35" s="50"/>
      <c r="H35" s="43"/>
      <c r="I35" s="43"/>
      <c r="J35" s="43"/>
    </row>
    <row r="36" spans="1:10" x14ac:dyDescent="0.25">
      <c r="A36" s="60">
        <v>100</v>
      </c>
      <c r="B36" s="11" t="s">
        <v>3</v>
      </c>
      <c r="C36" s="59" t="s">
        <v>93</v>
      </c>
      <c r="D36" s="28">
        <v>1.95</v>
      </c>
      <c r="E36" s="29">
        <f t="shared" si="5"/>
        <v>195</v>
      </c>
      <c r="F36" s="75"/>
      <c r="G36" s="50">
        <f>A36*F36</f>
        <v>0</v>
      </c>
      <c r="H36" s="16">
        <f>+G36*1.05</f>
        <v>0</v>
      </c>
      <c r="I36" s="16">
        <f t="shared" ref="I36:J36" si="10">+H36*1.05</f>
        <v>0</v>
      </c>
      <c r="J36" s="16">
        <f t="shared" si="10"/>
        <v>0</v>
      </c>
    </row>
    <row r="37" spans="1:10" ht="60" x14ac:dyDescent="0.25">
      <c r="A37" s="60"/>
      <c r="B37" s="8"/>
      <c r="C37" s="64" t="s">
        <v>113</v>
      </c>
      <c r="D37" s="30"/>
      <c r="E37" s="29">
        <f t="shared" si="5"/>
        <v>0</v>
      </c>
      <c r="F37" s="77"/>
      <c r="G37" s="50"/>
      <c r="H37" s="43"/>
      <c r="I37" s="43"/>
      <c r="J37" s="43"/>
    </row>
    <row r="38" spans="1:10" x14ac:dyDescent="0.25">
      <c r="A38" s="60">
        <v>100</v>
      </c>
      <c r="B38" s="11" t="s">
        <v>3</v>
      </c>
      <c r="C38" s="59" t="s">
        <v>94</v>
      </c>
      <c r="D38" s="28">
        <v>2.86</v>
      </c>
      <c r="E38" s="29">
        <f t="shared" si="5"/>
        <v>286</v>
      </c>
      <c r="F38" s="75"/>
      <c r="G38" s="50">
        <f>A38*F38</f>
        <v>0</v>
      </c>
      <c r="H38" s="16">
        <f>+G38*1.05</f>
        <v>0</v>
      </c>
      <c r="I38" s="16">
        <f t="shared" ref="I38:J38" si="11">+H38*1.05</f>
        <v>0</v>
      </c>
      <c r="J38" s="16">
        <f t="shared" si="11"/>
        <v>0</v>
      </c>
    </row>
    <row r="39" spans="1:10" ht="75" x14ac:dyDescent="0.25">
      <c r="A39" s="60"/>
      <c r="B39" s="8"/>
      <c r="C39" s="64" t="s">
        <v>117</v>
      </c>
      <c r="D39" s="30"/>
      <c r="E39" s="29">
        <f t="shared" si="5"/>
        <v>0</v>
      </c>
      <c r="F39" s="77"/>
      <c r="G39" s="50"/>
      <c r="H39" s="43"/>
      <c r="I39" s="43"/>
      <c r="J39" s="43"/>
    </row>
    <row r="40" spans="1:10" x14ac:dyDescent="0.25">
      <c r="A40" s="60">
        <v>100</v>
      </c>
      <c r="B40" s="11" t="s">
        <v>3</v>
      </c>
      <c r="C40" s="59" t="s">
        <v>95</v>
      </c>
      <c r="D40" s="28">
        <v>3.87</v>
      </c>
      <c r="E40" s="29">
        <f t="shared" si="5"/>
        <v>387</v>
      </c>
      <c r="F40" s="75"/>
      <c r="G40" s="50">
        <f>A40*F40</f>
        <v>0</v>
      </c>
      <c r="H40" s="16">
        <f>+G40*1.05</f>
        <v>0</v>
      </c>
      <c r="I40" s="16">
        <f t="shared" ref="I40:J40" si="12">+H40*1.05</f>
        <v>0</v>
      </c>
      <c r="J40" s="16">
        <f t="shared" si="12"/>
        <v>0</v>
      </c>
    </row>
    <row r="41" spans="1:10" ht="60" x14ac:dyDescent="0.25">
      <c r="A41" s="60"/>
      <c r="B41" s="8"/>
      <c r="C41" s="64" t="s">
        <v>114</v>
      </c>
      <c r="D41" s="30"/>
      <c r="E41" s="29">
        <f t="shared" si="5"/>
        <v>0</v>
      </c>
      <c r="F41" s="77"/>
      <c r="G41" s="50"/>
      <c r="H41" s="43"/>
      <c r="I41" s="43"/>
      <c r="J41" s="43"/>
    </row>
    <row r="42" spans="1:10" x14ac:dyDescent="0.25">
      <c r="A42" s="60">
        <v>200</v>
      </c>
      <c r="B42" s="11" t="s">
        <v>1</v>
      </c>
      <c r="C42" s="59" t="s">
        <v>96</v>
      </c>
      <c r="D42" s="28">
        <v>7.3</v>
      </c>
      <c r="E42" s="29">
        <f t="shared" si="5"/>
        <v>1460</v>
      </c>
      <c r="F42" s="75"/>
      <c r="G42" s="50">
        <f>A42*F42</f>
        <v>0</v>
      </c>
      <c r="H42" s="16">
        <f>+G42*1.05</f>
        <v>0</v>
      </c>
      <c r="I42" s="16">
        <f t="shared" ref="I42:J42" si="13">+H42*1.05</f>
        <v>0</v>
      </c>
      <c r="J42" s="16">
        <f t="shared" si="13"/>
        <v>0</v>
      </c>
    </row>
    <row r="43" spans="1:10" ht="60" x14ac:dyDescent="0.25">
      <c r="A43" s="60"/>
      <c r="B43" s="8"/>
      <c r="C43" s="64" t="s">
        <v>115</v>
      </c>
      <c r="D43" s="30"/>
      <c r="E43" s="29">
        <f t="shared" si="5"/>
        <v>0</v>
      </c>
      <c r="F43" s="77"/>
      <c r="G43" s="50"/>
      <c r="H43" s="43"/>
      <c r="I43" s="43"/>
      <c r="J43" s="43"/>
    </row>
    <row r="44" spans="1:10" x14ac:dyDescent="0.25">
      <c r="A44" s="60">
        <v>20</v>
      </c>
      <c r="B44" s="11" t="s">
        <v>2</v>
      </c>
      <c r="C44" s="59" t="s">
        <v>97</v>
      </c>
      <c r="D44" s="28">
        <v>36.270000000000003</v>
      </c>
      <c r="E44" s="29">
        <f t="shared" si="5"/>
        <v>725.40000000000009</v>
      </c>
      <c r="F44" s="75"/>
      <c r="G44" s="50">
        <f>A44*F44</f>
        <v>0</v>
      </c>
      <c r="H44" s="16">
        <f>+G44*1.05</f>
        <v>0</v>
      </c>
      <c r="I44" s="16">
        <f t="shared" ref="I44:J44" si="14">+H44*1.05</f>
        <v>0</v>
      </c>
      <c r="J44" s="16">
        <f t="shared" si="14"/>
        <v>0</v>
      </c>
    </row>
    <row r="45" spans="1:10" ht="60" x14ac:dyDescent="0.25">
      <c r="A45" s="60"/>
      <c r="B45" s="8"/>
      <c r="C45" s="64" t="s">
        <v>116</v>
      </c>
      <c r="D45" s="30"/>
      <c r="E45" s="29">
        <f t="shared" si="5"/>
        <v>0</v>
      </c>
      <c r="F45" s="77"/>
      <c r="G45" s="50"/>
      <c r="H45" s="43"/>
      <c r="I45" s="43"/>
      <c r="J45" s="43"/>
    </row>
    <row r="46" spans="1:10" x14ac:dyDescent="0.25">
      <c r="A46" s="60">
        <v>10</v>
      </c>
      <c r="B46" s="11" t="s">
        <v>2</v>
      </c>
      <c r="C46" s="59" t="s">
        <v>98</v>
      </c>
      <c r="D46" s="28">
        <v>58.43</v>
      </c>
      <c r="E46" s="29">
        <f t="shared" si="5"/>
        <v>584.29999999999995</v>
      </c>
      <c r="F46" s="75"/>
      <c r="G46" s="50">
        <f>A46*F46</f>
        <v>0</v>
      </c>
      <c r="H46" s="16">
        <f>+G46*1.05</f>
        <v>0</v>
      </c>
      <c r="I46" s="16">
        <f t="shared" ref="I46:J46" si="15">+H46*1.05</f>
        <v>0</v>
      </c>
      <c r="J46" s="16">
        <f t="shared" si="15"/>
        <v>0</v>
      </c>
    </row>
    <row r="47" spans="1:10" ht="75" x14ac:dyDescent="0.25">
      <c r="A47" s="60"/>
      <c r="B47" s="8"/>
      <c r="C47" s="64" t="s">
        <v>118</v>
      </c>
      <c r="D47" s="30"/>
      <c r="E47" s="29">
        <f t="shared" si="5"/>
        <v>0</v>
      </c>
      <c r="F47" s="77"/>
      <c r="G47" s="50"/>
      <c r="H47" s="43"/>
      <c r="I47" s="43"/>
      <c r="J47" s="43"/>
    </row>
    <row r="48" spans="1:10" x14ac:dyDescent="0.25">
      <c r="A48" s="60"/>
      <c r="B48" s="8"/>
      <c r="C48" s="64"/>
      <c r="D48" s="30"/>
      <c r="E48" s="29"/>
      <c r="F48" s="77"/>
      <c r="G48" s="50"/>
      <c r="H48" s="43"/>
      <c r="I48" s="43"/>
      <c r="J48" s="43"/>
    </row>
    <row r="49" spans="1:10" x14ac:dyDescent="0.25">
      <c r="A49" s="65" t="s">
        <v>22</v>
      </c>
      <c r="B49" s="10"/>
      <c r="C49" s="57" t="s">
        <v>8</v>
      </c>
      <c r="D49" s="24"/>
      <c r="E49" s="25">
        <f>SUM(E50:E53)</f>
        <v>2282</v>
      </c>
      <c r="F49" s="73"/>
      <c r="G49" s="48">
        <f>SUM(G50:G53)</f>
        <v>0</v>
      </c>
      <c r="H49" s="42">
        <f t="shared" ref="H49:J49" si="16">SUM(H50:H53)</f>
        <v>0</v>
      </c>
      <c r="I49" s="42">
        <f t="shared" si="16"/>
        <v>0</v>
      </c>
      <c r="J49" s="42">
        <f t="shared" si="16"/>
        <v>0</v>
      </c>
    </row>
    <row r="50" spans="1:10" x14ac:dyDescent="0.25">
      <c r="A50" s="58"/>
      <c r="B50" s="8"/>
      <c r="C50" s="64"/>
      <c r="D50" s="30"/>
      <c r="E50" s="27"/>
      <c r="F50" s="77"/>
      <c r="G50" s="49"/>
      <c r="H50" s="43"/>
      <c r="I50" s="43"/>
      <c r="J50" s="43"/>
    </row>
    <row r="51" spans="1:10" x14ac:dyDescent="0.25">
      <c r="A51" s="60">
        <v>140</v>
      </c>
      <c r="B51" s="11" t="s">
        <v>1</v>
      </c>
      <c r="C51" s="59" t="s">
        <v>0</v>
      </c>
      <c r="D51" s="28">
        <v>16.3</v>
      </c>
      <c r="E51" s="29">
        <f>A51*D51</f>
        <v>2282</v>
      </c>
      <c r="F51" s="75"/>
      <c r="G51" s="50">
        <f>A51*F51</f>
        <v>0</v>
      </c>
      <c r="H51" s="16">
        <f>+G51*1.05</f>
        <v>0</v>
      </c>
      <c r="I51" s="16">
        <f t="shared" ref="I51:J51" si="17">+H51*1.05</f>
        <v>0</v>
      </c>
      <c r="J51" s="16">
        <f t="shared" si="17"/>
        <v>0</v>
      </c>
    </row>
    <row r="52" spans="1:10" ht="30.75" customHeight="1" x14ac:dyDescent="0.25">
      <c r="A52" s="60"/>
      <c r="B52" s="8"/>
      <c r="C52" s="64" t="s">
        <v>4</v>
      </c>
      <c r="D52" s="30"/>
      <c r="E52" s="29">
        <f>A52*D52</f>
        <v>0</v>
      </c>
      <c r="F52" s="77"/>
      <c r="G52" s="50"/>
      <c r="H52" s="43"/>
      <c r="I52" s="43"/>
      <c r="J52" s="43"/>
    </row>
    <row r="53" spans="1:10" x14ac:dyDescent="0.25">
      <c r="A53" s="60"/>
      <c r="B53" s="8"/>
      <c r="C53" s="64"/>
      <c r="D53" s="30"/>
      <c r="E53" s="29"/>
      <c r="F53" s="77"/>
      <c r="G53" s="50"/>
      <c r="H53" s="43"/>
      <c r="I53" s="43"/>
      <c r="J53" s="43"/>
    </row>
    <row r="54" spans="1:10" s="5" customFormat="1" ht="18.75" x14ac:dyDescent="0.3">
      <c r="A54" s="54" t="s">
        <v>23</v>
      </c>
      <c r="B54" s="9"/>
      <c r="C54" s="55" t="s">
        <v>9</v>
      </c>
      <c r="D54" s="22"/>
      <c r="E54" s="23">
        <f>+E55+E77+E92</f>
        <v>20546.870000000003</v>
      </c>
      <c r="F54" s="72"/>
      <c r="G54" s="47">
        <f>+G55+G77+G92</f>
        <v>0</v>
      </c>
      <c r="H54" s="41">
        <f t="shared" ref="H54:J54" si="18">+H55+H77+H92</f>
        <v>0</v>
      </c>
      <c r="I54" s="41">
        <f t="shared" si="18"/>
        <v>0</v>
      </c>
      <c r="J54" s="41">
        <f t="shared" si="18"/>
        <v>0</v>
      </c>
    </row>
    <row r="55" spans="1:10" x14ac:dyDescent="0.25">
      <c r="A55" s="65" t="s">
        <v>24</v>
      </c>
      <c r="B55" s="10"/>
      <c r="C55" s="66" t="s">
        <v>11</v>
      </c>
      <c r="D55" s="31"/>
      <c r="E55" s="32">
        <f>SUM(E57:E74)</f>
        <v>5449.64</v>
      </c>
      <c r="F55" s="78"/>
      <c r="G55" s="48">
        <f>SUM(G57:G74)</f>
        <v>0</v>
      </c>
      <c r="H55" s="42">
        <f t="shared" ref="H55:J55" si="19">SUM(H57:H74)</f>
        <v>0</v>
      </c>
      <c r="I55" s="42">
        <f t="shared" si="19"/>
        <v>0</v>
      </c>
      <c r="J55" s="42">
        <f t="shared" si="19"/>
        <v>0</v>
      </c>
    </row>
    <row r="56" spans="1:10" x14ac:dyDescent="0.25">
      <c r="A56" s="58"/>
      <c r="B56" s="8"/>
      <c r="C56" s="63"/>
      <c r="D56" s="33"/>
      <c r="E56" s="29">
        <f t="shared" ref="E56:E74" si="20">A56*D56</f>
        <v>0</v>
      </c>
      <c r="F56" s="79"/>
      <c r="G56" s="49"/>
      <c r="H56" s="43"/>
      <c r="I56" s="43"/>
      <c r="J56" s="43"/>
    </row>
    <row r="57" spans="1:10" x14ac:dyDescent="0.25">
      <c r="A57" s="60">
        <v>20</v>
      </c>
      <c r="B57" s="11" t="s">
        <v>2</v>
      </c>
      <c r="C57" s="59" t="s">
        <v>18</v>
      </c>
      <c r="D57" s="28">
        <v>51.05</v>
      </c>
      <c r="E57" s="29">
        <f t="shared" si="20"/>
        <v>1021</v>
      </c>
      <c r="F57" s="75"/>
      <c r="G57" s="50">
        <f>A57*F57</f>
        <v>0</v>
      </c>
      <c r="H57" s="16">
        <f>+G57*1.05</f>
        <v>0</v>
      </c>
      <c r="I57" s="16">
        <f t="shared" ref="I57:J57" si="21">+H57*1.05</f>
        <v>0</v>
      </c>
      <c r="J57" s="16">
        <f t="shared" si="21"/>
        <v>0</v>
      </c>
    </row>
    <row r="58" spans="1:10" ht="45" x14ac:dyDescent="0.25">
      <c r="A58" s="67"/>
      <c r="B58" s="12"/>
      <c r="C58" s="64" t="s">
        <v>31</v>
      </c>
      <c r="D58" s="30"/>
      <c r="E58" s="29">
        <f t="shared" si="20"/>
        <v>0</v>
      </c>
      <c r="F58" s="77"/>
      <c r="G58" s="50"/>
      <c r="H58" s="43"/>
      <c r="I58" s="43"/>
      <c r="J58" s="43"/>
    </row>
    <row r="59" spans="1:10" x14ac:dyDescent="0.25">
      <c r="A59" s="60">
        <v>2</v>
      </c>
      <c r="B59" s="11" t="s">
        <v>2</v>
      </c>
      <c r="C59" s="59" t="s">
        <v>44</v>
      </c>
      <c r="D59" s="28">
        <v>60.32</v>
      </c>
      <c r="E59" s="29">
        <f t="shared" si="20"/>
        <v>120.64</v>
      </c>
      <c r="F59" s="75"/>
      <c r="G59" s="50">
        <f t="shared" ref="G59:G60" si="22">A59*F59</f>
        <v>0</v>
      </c>
      <c r="H59" s="16">
        <f t="shared" ref="H59:J59" si="23">+G59*1.05</f>
        <v>0</v>
      </c>
      <c r="I59" s="16">
        <f t="shared" si="23"/>
        <v>0</v>
      </c>
      <c r="J59" s="16">
        <f t="shared" si="23"/>
        <v>0</v>
      </c>
    </row>
    <row r="60" spans="1:10" x14ac:dyDescent="0.25">
      <c r="A60" s="60">
        <v>20</v>
      </c>
      <c r="B60" s="11" t="s">
        <v>2</v>
      </c>
      <c r="C60" s="59" t="s">
        <v>121</v>
      </c>
      <c r="D60" s="28">
        <v>62.78</v>
      </c>
      <c r="E60" s="29">
        <f t="shared" si="20"/>
        <v>1255.5999999999999</v>
      </c>
      <c r="F60" s="75"/>
      <c r="G60" s="50">
        <f t="shared" si="22"/>
        <v>0</v>
      </c>
      <c r="H60" s="16">
        <f t="shared" ref="H60:J60" si="24">+G60*1.05</f>
        <v>0</v>
      </c>
      <c r="I60" s="16">
        <f t="shared" si="24"/>
        <v>0</v>
      </c>
      <c r="J60" s="16">
        <f t="shared" si="24"/>
        <v>0</v>
      </c>
    </row>
    <row r="61" spans="1:10" ht="45" x14ac:dyDescent="0.25">
      <c r="A61" s="67"/>
      <c r="B61" s="12"/>
      <c r="C61" s="64" t="s">
        <v>33</v>
      </c>
      <c r="D61" s="30"/>
      <c r="E61" s="29">
        <f t="shared" si="20"/>
        <v>0</v>
      </c>
      <c r="F61" s="77"/>
      <c r="G61" s="50"/>
      <c r="H61" s="43"/>
      <c r="I61" s="43"/>
      <c r="J61" s="43"/>
    </row>
    <row r="62" spans="1:10" x14ac:dyDescent="0.25">
      <c r="A62" s="60">
        <v>2</v>
      </c>
      <c r="B62" s="11" t="s">
        <v>2</v>
      </c>
      <c r="C62" s="59" t="s">
        <v>44</v>
      </c>
      <c r="D62" s="28">
        <v>70.58</v>
      </c>
      <c r="E62" s="29">
        <f t="shared" si="20"/>
        <v>141.16</v>
      </c>
      <c r="F62" s="75"/>
      <c r="G62" s="50">
        <f t="shared" ref="G62:G63" si="25">A62*F62</f>
        <v>0</v>
      </c>
      <c r="H62" s="16">
        <f t="shared" ref="H62:J62" si="26">+G62*1.05</f>
        <v>0</v>
      </c>
      <c r="I62" s="16">
        <f t="shared" si="26"/>
        <v>0</v>
      </c>
      <c r="J62" s="16">
        <f t="shared" si="26"/>
        <v>0</v>
      </c>
    </row>
    <row r="63" spans="1:10" x14ac:dyDescent="0.25">
      <c r="A63" s="60">
        <v>10</v>
      </c>
      <c r="B63" s="11" t="s">
        <v>2</v>
      </c>
      <c r="C63" s="59" t="s">
        <v>19</v>
      </c>
      <c r="D63" s="28">
        <v>53.26</v>
      </c>
      <c r="E63" s="29">
        <f t="shared" si="20"/>
        <v>532.6</v>
      </c>
      <c r="F63" s="75"/>
      <c r="G63" s="50">
        <f t="shared" si="25"/>
        <v>0</v>
      </c>
      <c r="H63" s="16">
        <f t="shared" ref="H63:J63" si="27">+G63*1.05</f>
        <v>0</v>
      </c>
      <c r="I63" s="16">
        <f t="shared" si="27"/>
        <v>0</v>
      </c>
      <c r="J63" s="16">
        <f t="shared" si="27"/>
        <v>0</v>
      </c>
    </row>
    <row r="64" spans="1:10" ht="45" x14ac:dyDescent="0.25">
      <c r="A64" s="67"/>
      <c r="B64" s="12"/>
      <c r="C64" s="64" t="s">
        <v>67</v>
      </c>
      <c r="D64" s="30"/>
      <c r="E64" s="29">
        <f t="shared" si="20"/>
        <v>0</v>
      </c>
      <c r="F64" s="77"/>
      <c r="G64" s="50"/>
      <c r="H64" s="43"/>
      <c r="I64" s="43"/>
      <c r="J64" s="43"/>
    </row>
    <row r="65" spans="1:10" x14ac:dyDescent="0.25">
      <c r="A65" s="60">
        <v>1</v>
      </c>
      <c r="B65" s="11" t="s">
        <v>2</v>
      </c>
      <c r="C65" s="59" t="s">
        <v>44</v>
      </c>
      <c r="D65" s="28">
        <v>62.54</v>
      </c>
      <c r="E65" s="29">
        <f t="shared" si="20"/>
        <v>62.54</v>
      </c>
      <c r="F65" s="75"/>
      <c r="G65" s="50">
        <f t="shared" ref="G65:G66" si="28">A65*F65</f>
        <v>0</v>
      </c>
      <c r="H65" s="16">
        <f t="shared" ref="H65:J65" si="29">+G65*1.05</f>
        <v>0</v>
      </c>
      <c r="I65" s="16">
        <f t="shared" si="29"/>
        <v>0</v>
      </c>
      <c r="J65" s="16">
        <f t="shared" si="29"/>
        <v>0</v>
      </c>
    </row>
    <row r="66" spans="1:10" x14ac:dyDescent="0.25">
      <c r="A66" s="60">
        <v>20</v>
      </c>
      <c r="B66" s="11" t="s">
        <v>2</v>
      </c>
      <c r="C66" s="59" t="s">
        <v>35</v>
      </c>
      <c r="D66" s="28">
        <v>53.26</v>
      </c>
      <c r="E66" s="29">
        <f t="shared" si="20"/>
        <v>1065.2</v>
      </c>
      <c r="F66" s="75"/>
      <c r="G66" s="50">
        <f t="shared" si="28"/>
        <v>0</v>
      </c>
      <c r="H66" s="16">
        <f t="shared" ref="H66:J66" si="30">+G66*1.05</f>
        <v>0</v>
      </c>
      <c r="I66" s="16">
        <f t="shared" si="30"/>
        <v>0</v>
      </c>
      <c r="J66" s="16">
        <f t="shared" si="30"/>
        <v>0</v>
      </c>
    </row>
    <row r="67" spans="1:10" ht="45" x14ac:dyDescent="0.25">
      <c r="A67" s="67"/>
      <c r="B67" s="12"/>
      <c r="C67" s="64" t="s">
        <v>32</v>
      </c>
      <c r="D67" s="30"/>
      <c r="E67" s="29">
        <f t="shared" si="20"/>
        <v>0</v>
      </c>
      <c r="F67" s="77"/>
      <c r="G67" s="50"/>
      <c r="H67" s="43"/>
      <c r="I67" s="43"/>
      <c r="J67" s="43"/>
    </row>
    <row r="68" spans="1:10" x14ac:dyDescent="0.25">
      <c r="A68" s="60">
        <v>5</v>
      </c>
      <c r="B68" s="11" t="s">
        <v>2</v>
      </c>
      <c r="C68" s="68" t="s">
        <v>63</v>
      </c>
      <c r="D68" s="28">
        <v>57.74</v>
      </c>
      <c r="E68" s="29">
        <f t="shared" si="20"/>
        <v>288.7</v>
      </c>
      <c r="F68" s="75"/>
      <c r="G68" s="50">
        <f>A68*F68</f>
        <v>0</v>
      </c>
      <c r="H68" s="16">
        <f>+G68*1.05</f>
        <v>0</v>
      </c>
      <c r="I68" s="16">
        <f t="shared" ref="I68:J68" si="31">+H68*1.05</f>
        <v>0</v>
      </c>
      <c r="J68" s="16">
        <f t="shared" si="31"/>
        <v>0</v>
      </c>
    </row>
    <row r="69" spans="1:10" ht="60" x14ac:dyDescent="0.25">
      <c r="A69" s="67"/>
      <c r="B69" s="12"/>
      <c r="C69" s="69" t="s">
        <v>125</v>
      </c>
      <c r="D69" s="30"/>
      <c r="E69" s="29">
        <f t="shared" si="20"/>
        <v>0</v>
      </c>
      <c r="F69" s="77"/>
      <c r="G69" s="50"/>
      <c r="H69" s="43"/>
      <c r="I69" s="43"/>
      <c r="J69" s="43"/>
    </row>
    <row r="70" spans="1:10" x14ac:dyDescent="0.25">
      <c r="A70" s="60">
        <v>5</v>
      </c>
      <c r="B70" s="11" t="s">
        <v>2</v>
      </c>
      <c r="C70" s="68" t="s">
        <v>64</v>
      </c>
      <c r="D70" s="28">
        <v>66.599999999999994</v>
      </c>
      <c r="E70" s="29">
        <f t="shared" si="20"/>
        <v>333</v>
      </c>
      <c r="F70" s="75"/>
      <c r="G70" s="50">
        <f>A70*F70</f>
        <v>0</v>
      </c>
      <c r="H70" s="16">
        <f>+G70*1.05</f>
        <v>0</v>
      </c>
      <c r="I70" s="16">
        <f t="shared" ref="I70:J70" si="32">+H70*1.05</f>
        <v>0</v>
      </c>
      <c r="J70" s="16">
        <f t="shared" si="32"/>
        <v>0</v>
      </c>
    </row>
    <row r="71" spans="1:10" ht="60" x14ac:dyDescent="0.25">
      <c r="A71" s="67"/>
      <c r="B71" s="12"/>
      <c r="C71" s="69" t="s">
        <v>126</v>
      </c>
      <c r="D71" s="30"/>
      <c r="E71" s="29">
        <f t="shared" si="20"/>
        <v>0</v>
      </c>
      <c r="F71" s="77"/>
      <c r="G71" s="50"/>
      <c r="H71" s="43"/>
      <c r="I71" s="43"/>
      <c r="J71" s="43"/>
    </row>
    <row r="72" spans="1:10" x14ac:dyDescent="0.25">
      <c r="A72" s="60">
        <v>5</v>
      </c>
      <c r="B72" s="11" t="s">
        <v>2</v>
      </c>
      <c r="C72" s="68" t="s">
        <v>65</v>
      </c>
      <c r="D72" s="28">
        <v>62.92</v>
      </c>
      <c r="E72" s="29">
        <f t="shared" si="20"/>
        <v>314.60000000000002</v>
      </c>
      <c r="F72" s="75"/>
      <c r="G72" s="50">
        <f>A72*F72</f>
        <v>0</v>
      </c>
      <c r="H72" s="16">
        <f>+G72*1.05</f>
        <v>0</v>
      </c>
      <c r="I72" s="16">
        <f t="shared" ref="I72:J72" si="33">+H72*1.05</f>
        <v>0</v>
      </c>
      <c r="J72" s="16">
        <f t="shared" si="33"/>
        <v>0</v>
      </c>
    </row>
    <row r="73" spans="1:10" ht="60" x14ac:dyDescent="0.25">
      <c r="A73" s="67"/>
      <c r="B73" s="12"/>
      <c r="C73" s="69" t="s">
        <v>127</v>
      </c>
      <c r="D73" s="30"/>
      <c r="E73" s="29">
        <f t="shared" si="20"/>
        <v>0</v>
      </c>
      <c r="F73" s="77"/>
      <c r="G73" s="50"/>
      <c r="H73" s="43"/>
      <c r="I73" s="43"/>
      <c r="J73" s="43"/>
    </row>
    <row r="74" spans="1:10" x14ac:dyDescent="0.25">
      <c r="A74" s="60">
        <v>5</v>
      </c>
      <c r="B74" s="11" t="s">
        <v>2</v>
      </c>
      <c r="C74" s="68" t="s">
        <v>66</v>
      </c>
      <c r="D74" s="28">
        <v>62.92</v>
      </c>
      <c r="E74" s="29">
        <f t="shared" si="20"/>
        <v>314.60000000000002</v>
      </c>
      <c r="F74" s="75"/>
      <c r="G74" s="50">
        <f>A74*F74</f>
        <v>0</v>
      </c>
      <c r="H74" s="16">
        <f>+G74*1.05</f>
        <v>0</v>
      </c>
      <c r="I74" s="16">
        <f t="shared" ref="I74:J74" si="34">+H74*1.05</f>
        <v>0</v>
      </c>
      <c r="J74" s="16">
        <f t="shared" si="34"/>
        <v>0</v>
      </c>
    </row>
    <row r="75" spans="1:10" ht="60" x14ac:dyDescent="0.25">
      <c r="A75" s="67"/>
      <c r="B75" s="12"/>
      <c r="C75" s="69" t="s">
        <v>128</v>
      </c>
      <c r="D75" s="30"/>
      <c r="E75" s="35"/>
      <c r="F75" s="77"/>
      <c r="G75" s="51"/>
      <c r="H75" s="43"/>
      <c r="I75" s="43"/>
      <c r="J75" s="43"/>
    </row>
    <row r="76" spans="1:10" x14ac:dyDescent="0.25">
      <c r="A76" s="67"/>
      <c r="B76" s="12"/>
      <c r="C76" s="64"/>
      <c r="D76" s="30"/>
      <c r="E76" s="35"/>
      <c r="F76" s="77"/>
      <c r="G76" s="51"/>
      <c r="H76" s="43"/>
      <c r="I76" s="43"/>
      <c r="J76" s="43"/>
    </row>
    <row r="77" spans="1:10" x14ac:dyDescent="0.25">
      <c r="A77" s="65" t="s">
        <v>25</v>
      </c>
      <c r="B77" s="10"/>
      <c r="C77" s="66" t="s">
        <v>12</v>
      </c>
      <c r="D77" s="31"/>
      <c r="E77" s="32">
        <f>SUM(E79:E89)</f>
        <v>2561.63</v>
      </c>
      <c r="F77" s="78"/>
      <c r="G77" s="48">
        <f>SUM(G79:G89)</f>
        <v>0</v>
      </c>
      <c r="H77" s="42">
        <f t="shared" ref="H77:J77" si="35">SUM(H79:H89)</f>
        <v>0</v>
      </c>
      <c r="I77" s="42">
        <f t="shared" si="35"/>
        <v>0</v>
      </c>
      <c r="J77" s="42">
        <f t="shared" si="35"/>
        <v>0</v>
      </c>
    </row>
    <row r="78" spans="1:10" x14ac:dyDescent="0.25">
      <c r="A78" s="58"/>
      <c r="B78" s="8"/>
      <c r="C78" s="63"/>
      <c r="D78" s="33"/>
      <c r="E78" s="34"/>
      <c r="F78" s="79"/>
      <c r="G78" s="49"/>
      <c r="H78" s="43"/>
      <c r="I78" s="43"/>
      <c r="J78" s="43"/>
    </row>
    <row r="79" spans="1:10" x14ac:dyDescent="0.25">
      <c r="A79" s="60">
        <v>5</v>
      </c>
      <c r="B79" s="11" t="s">
        <v>2</v>
      </c>
      <c r="C79" s="62" t="s">
        <v>75</v>
      </c>
      <c r="D79" s="28">
        <v>37.06</v>
      </c>
      <c r="E79" s="29">
        <f t="shared" ref="E79:E89" si="36">A79*D79</f>
        <v>185.3</v>
      </c>
      <c r="F79" s="75"/>
      <c r="G79" s="50">
        <f>A79*F79</f>
        <v>0</v>
      </c>
      <c r="H79" s="16">
        <f>+G79*1.05</f>
        <v>0</v>
      </c>
      <c r="I79" s="16">
        <f t="shared" ref="I79:J79" si="37">+H79*1.05</f>
        <v>0</v>
      </c>
      <c r="J79" s="16">
        <f t="shared" si="37"/>
        <v>0</v>
      </c>
    </row>
    <row r="80" spans="1:10" ht="45" x14ac:dyDescent="0.25">
      <c r="A80" s="67"/>
      <c r="B80" s="12"/>
      <c r="C80" s="64" t="s">
        <v>46</v>
      </c>
      <c r="D80" s="30"/>
      <c r="E80" s="29">
        <f t="shared" si="36"/>
        <v>0</v>
      </c>
      <c r="F80" s="77"/>
      <c r="G80" s="51"/>
      <c r="H80" s="43"/>
      <c r="I80" s="43"/>
      <c r="J80" s="43"/>
    </row>
    <row r="81" spans="1:10" x14ac:dyDescent="0.25">
      <c r="A81" s="60">
        <v>5</v>
      </c>
      <c r="B81" s="11" t="s">
        <v>2</v>
      </c>
      <c r="C81" s="62" t="s">
        <v>76</v>
      </c>
      <c r="D81" s="28">
        <v>45.45</v>
      </c>
      <c r="E81" s="29">
        <f t="shared" si="36"/>
        <v>227.25</v>
      </c>
      <c r="F81" s="75"/>
      <c r="G81" s="50">
        <f>A81*F81</f>
        <v>0</v>
      </c>
      <c r="H81" s="16">
        <f>+G81*1.05</f>
        <v>0</v>
      </c>
      <c r="I81" s="16">
        <f t="shared" ref="I81:J81" si="38">+H81*1.05</f>
        <v>0</v>
      </c>
      <c r="J81" s="16">
        <f t="shared" si="38"/>
        <v>0</v>
      </c>
    </row>
    <row r="82" spans="1:10" ht="45" x14ac:dyDescent="0.25">
      <c r="A82" s="67"/>
      <c r="B82" s="12"/>
      <c r="C82" s="64" t="s">
        <v>45</v>
      </c>
      <c r="D82" s="30"/>
      <c r="E82" s="29">
        <f t="shared" si="36"/>
        <v>0</v>
      </c>
      <c r="F82" s="77"/>
      <c r="G82" s="51"/>
      <c r="H82" s="43"/>
      <c r="I82" s="43"/>
      <c r="J82" s="43"/>
    </row>
    <row r="83" spans="1:10" x14ac:dyDescent="0.25">
      <c r="A83" s="60">
        <v>5</v>
      </c>
      <c r="B83" s="11" t="s">
        <v>2</v>
      </c>
      <c r="C83" s="59" t="s">
        <v>47</v>
      </c>
      <c r="D83" s="28">
        <v>82.34</v>
      </c>
      <c r="E83" s="29">
        <f t="shared" si="36"/>
        <v>411.70000000000005</v>
      </c>
      <c r="F83" s="75"/>
      <c r="G83" s="50">
        <f>A83*F83</f>
        <v>0</v>
      </c>
      <c r="H83" s="16">
        <f>+G83*1.05</f>
        <v>0</v>
      </c>
      <c r="I83" s="16">
        <f t="shared" ref="I83:J83" si="39">+H83*1.05</f>
        <v>0</v>
      </c>
      <c r="J83" s="16">
        <f t="shared" si="39"/>
        <v>0</v>
      </c>
    </row>
    <row r="84" spans="1:10" ht="60" x14ac:dyDescent="0.25">
      <c r="A84" s="67"/>
      <c r="B84" s="12"/>
      <c r="C84" s="64" t="s">
        <v>48</v>
      </c>
      <c r="D84" s="30"/>
      <c r="E84" s="29">
        <f t="shared" si="36"/>
        <v>0</v>
      </c>
      <c r="F84" s="77"/>
      <c r="G84" s="50"/>
      <c r="H84" s="43"/>
      <c r="I84" s="43"/>
      <c r="J84" s="43"/>
    </row>
    <row r="85" spans="1:10" x14ac:dyDescent="0.25">
      <c r="A85" s="60">
        <v>2</v>
      </c>
      <c r="B85" s="11" t="s">
        <v>1</v>
      </c>
      <c r="C85" s="59" t="s">
        <v>54</v>
      </c>
      <c r="D85" s="28">
        <v>155.88999999999999</v>
      </c>
      <c r="E85" s="29">
        <f t="shared" si="36"/>
        <v>311.77999999999997</v>
      </c>
      <c r="F85" s="75"/>
      <c r="G85" s="50">
        <f>A85*F85</f>
        <v>0</v>
      </c>
      <c r="H85" s="16">
        <f>+G85*1.05</f>
        <v>0</v>
      </c>
      <c r="I85" s="16">
        <f t="shared" ref="I85:J85" si="40">+H85*1.05</f>
        <v>0</v>
      </c>
      <c r="J85" s="16">
        <f t="shared" si="40"/>
        <v>0</v>
      </c>
    </row>
    <row r="86" spans="1:10" ht="45" x14ac:dyDescent="0.25">
      <c r="A86" s="67"/>
      <c r="B86" s="12"/>
      <c r="C86" s="64" t="s">
        <v>68</v>
      </c>
      <c r="D86" s="30"/>
      <c r="E86" s="29">
        <f t="shared" si="36"/>
        <v>0</v>
      </c>
      <c r="F86" s="77"/>
      <c r="G86" s="50"/>
      <c r="H86" s="43"/>
      <c r="I86" s="43"/>
      <c r="J86" s="43"/>
    </row>
    <row r="87" spans="1:10" x14ac:dyDescent="0.25">
      <c r="A87" s="60">
        <v>2</v>
      </c>
      <c r="B87" s="11" t="s">
        <v>1</v>
      </c>
      <c r="C87" s="59" t="s">
        <v>55</v>
      </c>
      <c r="D87" s="28">
        <v>183.84</v>
      </c>
      <c r="E87" s="29">
        <f t="shared" si="36"/>
        <v>367.68</v>
      </c>
      <c r="F87" s="75"/>
      <c r="G87" s="50">
        <f>A87*F87</f>
        <v>0</v>
      </c>
      <c r="H87" s="16">
        <f>+G87*1.05</f>
        <v>0</v>
      </c>
      <c r="I87" s="16">
        <f t="shared" ref="I87:J87" si="41">+H87*1.05</f>
        <v>0</v>
      </c>
      <c r="J87" s="16">
        <f t="shared" si="41"/>
        <v>0</v>
      </c>
    </row>
    <row r="88" spans="1:10" ht="45" x14ac:dyDescent="0.25">
      <c r="A88" s="67"/>
      <c r="B88" s="12"/>
      <c r="C88" s="64" t="s">
        <v>69</v>
      </c>
      <c r="D88" s="30"/>
      <c r="E88" s="29">
        <f t="shared" si="36"/>
        <v>0</v>
      </c>
      <c r="F88" s="77"/>
      <c r="G88" s="50"/>
      <c r="H88" s="43"/>
      <c r="I88" s="43"/>
      <c r="J88" s="43"/>
    </row>
    <row r="89" spans="1:10" x14ac:dyDescent="0.25">
      <c r="A89" s="60">
        <v>2</v>
      </c>
      <c r="B89" s="11" t="s">
        <v>1</v>
      </c>
      <c r="C89" s="59" t="s">
        <v>56</v>
      </c>
      <c r="D89" s="28">
        <v>528.96</v>
      </c>
      <c r="E89" s="29">
        <f t="shared" si="36"/>
        <v>1057.92</v>
      </c>
      <c r="F89" s="75"/>
      <c r="G89" s="50">
        <f>A89*F89</f>
        <v>0</v>
      </c>
      <c r="H89" s="16">
        <f>+G89*1.05</f>
        <v>0</v>
      </c>
      <c r="I89" s="16">
        <f t="shared" ref="I89:J89" si="42">+H89*1.05</f>
        <v>0</v>
      </c>
      <c r="J89" s="16">
        <f t="shared" si="42"/>
        <v>0</v>
      </c>
    </row>
    <row r="90" spans="1:10" ht="60" x14ac:dyDescent="0.25">
      <c r="A90" s="60"/>
      <c r="B90" s="8"/>
      <c r="C90" s="64" t="s">
        <v>88</v>
      </c>
      <c r="D90" s="30"/>
      <c r="E90" s="29"/>
      <c r="F90" s="77"/>
      <c r="G90" s="50"/>
      <c r="H90" s="43"/>
      <c r="I90" s="43"/>
      <c r="J90" s="43"/>
    </row>
    <row r="91" spans="1:10" x14ac:dyDescent="0.25">
      <c r="A91" s="67"/>
      <c r="B91" s="12"/>
      <c r="C91" s="70"/>
      <c r="D91" s="36"/>
      <c r="E91" s="29"/>
      <c r="F91" s="80"/>
      <c r="G91" s="50"/>
      <c r="H91" s="43"/>
      <c r="I91" s="43"/>
      <c r="J91" s="43"/>
    </row>
    <row r="92" spans="1:10" x14ac:dyDescent="0.25">
      <c r="A92" s="65" t="s">
        <v>26</v>
      </c>
      <c r="B92" s="10"/>
      <c r="C92" s="57" t="s">
        <v>15</v>
      </c>
      <c r="D92" s="24"/>
      <c r="E92" s="25">
        <f>SUM(E94:E116)</f>
        <v>12535.6</v>
      </c>
      <c r="F92" s="73"/>
      <c r="G92" s="48">
        <f>SUM(G94:G116)</f>
        <v>0</v>
      </c>
      <c r="H92" s="42">
        <f t="shared" ref="H92:J92" si="43">SUM(H94:H116)</f>
        <v>0</v>
      </c>
      <c r="I92" s="42">
        <f t="shared" si="43"/>
        <v>0</v>
      </c>
      <c r="J92" s="42">
        <f t="shared" si="43"/>
        <v>0</v>
      </c>
    </row>
    <row r="93" spans="1:10" x14ac:dyDescent="0.25">
      <c r="A93" s="60"/>
      <c r="B93" s="8"/>
      <c r="C93" s="64"/>
      <c r="D93" s="30"/>
      <c r="E93" s="29"/>
      <c r="F93" s="77"/>
      <c r="G93" s="50"/>
      <c r="H93" s="43"/>
      <c r="I93" s="43"/>
      <c r="J93" s="43"/>
    </row>
    <row r="94" spans="1:10" x14ac:dyDescent="0.25">
      <c r="A94" s="60">
        <v>20</v>
      </c>
      <c r="B94" s="11" t="s">
        <v>2</v>
      </c>
      <c r="C94" s="59" t="s">
        <v>77</v>
      </c>
      <c r="D94" s="28">
        <v>56.38</v>
      </c>
      <c r="E94" s="29">
        <f t="shared" ref="E94:E116" si="44">A94*D94</f>
        <v>1127.6000000000001</v>
      </c>
      <c r="F94" s="75"/>
      <c r="G94" s="50">
        <f>A94*F94</f>
        <v>0</v>
      </c>
      <c r="H94" s="16">
        <f>+G94*1.05</f>
        <v>0</v>
      </c>
      <c r="I94" s="16">
        <f t="shared" ref="I94:J94" si="45">+H94*1.05</f>
        <v>0</v>
      </c>
      <c r="J94" s="16">
        <f t="shared" si="45"/>
        <v>0</v>
      </c>
    </row>
    <row r="95" spans="1:10" x14ac:dyDescent="0.25">
      <c r="A95" s="67"/>
      <c r="B95" s="12"/>
      <c r="C95" s="64" t="s">
        <v>70</v>
      </c>
      <c r="D95" s="30"/>
      <c r="E95" s="29">
        <f t="shared" si="44"/>
        <v>0</v>
      </c>
      <c r="F95" s="77"/>
      <c r="G95" s="51"/>
      <c r="H95" s="43"/>
      <c r="I95" s="43"/>
      <c r="J95" s="43"/>
    </row>
    <row r="96" spans="1:10" x14ac:dyDescent="0.25">
      <c r="A96" s="60">
        <v>20</v>
      </c>
      <c r="B96" s="11" t="s">
        <v>2</v>
      </c>
      <c r="C96" s="59" t="s">
        <v>78</v>
      </c>
      <c r="D96" s="28">
        <v>63.6</v>
      </c>
      <c r="E96" s="29">
        <f t="shared" si="44"/>
        <v>1272</v>
      </c>
      <c r="F96" s="75"/>
      <c r="G96" s="50">
        <f>A96*F96</f>
        <v>0</v>
      </c>
      <c r="H96" s="16">
        <f>+G96*1.05</f>
        <v>0</v>
      </c>
      <c r="I96" s="16">
        <f t="shared" ref="I96:J96" si="46">+H96*1.05</f>
        <v>0</v>
      </c>
      <c r="J96" s="16">
        <f t="shared" si="46"/>
        <v>0</v>
      </c>
    </row>
    <row r="97" spans="1:10" x14ac:dyDescent="0.25">
      <c r="A97" s="67"/>
      <c r="B97" s="12"/>
      <c r="C97" s="64" t="s">
        <v>71</v>
      </c>
      <c r="D97" s="30"/>
      <c r="E97" s="29">
        <f t="shared" si="44"/>
        <v>0</v>
      </c>
      <c r="F97" s="77"/>
      <c r="G97" s="51"/>
      <c r="H97" s="43"/>
      <c r="I97" s="43"/>
      <c r="J97" s="43"/>
    </row>
    <row r="98" spans="1:10" x14ac:dyDescent="0.25">
      <c r="A98" s="60">
        <v>5</v>
      </c>
      <c r="B98" s="11" t="s">
        <v>2</v>
      </c>
      <c r="C98" s="62" t="s">
        <v>86</v>
      </c>
      <c r="D98" s="28">
        <v>78.819999999999993</v>
      </c>
      <c r="E98" s="29">
        <f t="shared" si="44"/>
        <v>394.09999999999997</v>
      </c>
      <c r="F98" s="75"/>
      <c r="G98" s="50">
        <f>A98*F98</f>
        <v>0</v>
      </c>
      <c r="H98" s="16">
        <f>+G98*1.05</f>
        <v>0</v>
      </c>
      <c r="I98" s="16">
        <f t="shared" ref="I98:J98" si="47">+H98*1.05</f>
        <v>0</v>
      </c>
      <c r="J98" s="16">
        <f t="shared" si="47"/>
        <v>0</v>
      </c>
    </row>
    <row r="99" spans="1:10" x14ac:dyDescent="0.25">
      <c r="A99" s="60"/>
      <c r="B99" s="8"/>
      <c r="C99" s="61" t="s">
        <v>82</v>
      </c>
      <c r="D99" s="30"/>
      <c r="E99" s="29">
        <f t="shared" si="44"/>
        <v>0</v>
      </c>
      <c r="F99" s="76"/>
      <c r="G99" s="50"/>
      <c r="H99" s="43"/>
      <c r="I99" s="43"/>
      <c r="J99" s="43"/>
    </row>
    <row r="100" spans="1:10" x14ac:dyDescent="0.25">
      <c r="A100" s="60">
        <v>5</v>
      </c>
      <c r="B100" s="11" t="s">
        <v>2</v>
      </c>
      <c r="C100" s="62" t="s">
        <v>87</v>
      </c>
      <c r="D100" s="28">
        <v>89.43</v>
      </c>
      <c r="E100" s="29">
        <f t="shared" si="44"/>
        <v>447.15000000000003</v>
      </c>
      <c r="F100" s="75"/>
      <c r="G100" s="50">
        <f>A100*F100</f>
        <v>0</v>
      </c>
      <c r="H100" s="16">
        <f>+G100*1.05</f>
        <v>0</v>
      </c>
      <c r="I100" s="16">
        <f t="shared" ref="I100:J100" si="48">+H100*1.05</f>
        <v>0</v>
      </c>
      <c r="J100" s="16">
        <f t="shared" si="48"/>
        <v>0</v>
      </c>
    </row>
    <row r="101" spans="1:10" x14ac:dyDescent="0.25">
      <c r="A101" s="60"/>
      <c r="B101" s="8"/>
      <c r="C101" s="61" t="s">
        <v>82</v>
      </c>
      <c r="D101" s="30"/>
      <c r="E101" s="29">
        <f t="shared" si="44"/>
        <v>0</v>
      </c>
      <c r="F101" s="76"/>
      <c r="G101" s="50"/>
      <c r="H101" s="43"/>
      <c r="I101" s="43"/>
      <c r="J101" s="43"/>
    </row>
    <row r="102" spans="1:10" x14ac:dyDescent="0.25">
      <c r="A102" s="60">
        <v>5</v>
      </c>
      <c r="B102" s="11" t="s">
        <v>3</v>
      </c>
      <c r="C102" s="62" t="s">
        <v>79</v>
      </c>
      <c r="D102" s="28">
        <v>50.89</v>
      </c>
      <c r="E102" s="29">
        <f t="shared" si="44"/>
        <v>254.45</v>
      </c>
      <c r="F102" s="75"/>
      <c r="G102" s="50">
        <f>A102*F102</f>
        <v>0</v>
      </c>
      <c r="H102" s="16">
        <f>+G102*1.05</f>
        <v>0</v>
      </c>
      <c r="I102" s="16">
        <f t="shared" ref="I102:J102" si="49">+H102*1.05</f>
        <v>0</v>
      </c>
      <c r="J102" s="16">
        <f t="shared" si="49"/>
        <v>0</v>
      </c>
    </row>
    <row r="103" spans="1:10" x14ac:dyDescent="0.25">
      <c r="A103" s="60"/>
      <c r="B103" s="8"/>
      <c r="C103" s="61" t="s">
        <v>83</v>
      </c>
      <c r="D103" s="30"/>
      <c r="E103" s="29">
        <f t="shared" si="44"/>
        <v>0</v>
      </c>
      <c r="F103" s="76"/>
      <c r="G103" s="50"/>
      <c r="H103" s="43"/>
      <c r="I103" s="43"/>
      <c r="J103" s="43"/>
    </row>
    <row r="104" spans="1:10" x14ac:dyDescent="0.25">
      <c r="A104" s="60">
        <v>5</v>
      </c>
      <c r="B104" s="11" t="s">
        <v>3</v>
      </c>
      <c r="C104" s="62" t="s">
        <v>80</v>
      </c>
      <c r="D104" s="28">
        <v>105.24</v>
      </c>
      <c r="E104" s="29">
        <f t="shared" si="44"/>
        <v>526.19999999999993</v>
      </c>
      <c r="F104" s="75"/>
      <c r="G104" s="50">
        <f>A104*F104</f>
        <v>0</v>
      </c>
      <c r="H104" s="16">
        <f>+G104*1.05</f>
        <v>0</v>
      </c>
      <c r="I104" s="16">
        <f t="shared" ref="I104:J104" si="50">+H104*1.05</f>
        <v>0</v>
      </c>
      <c r="J104" s="16">
        <f t="shared" si="50"/>
        <v>0</v>
      </c>
    </row>
    <row r="105" spans="1:10" x14ac:dyDescent="0.25">
      <c r="A105" s="60"/>
      <c r="B105" s="8"/>
      <c r="C105" s="61" t="s">
        <v>84</v>
      </c>
      <c r="D105" s="30"/>
      <c r="E105" s="29">
        <f t="shared" si="44"/>
        <v>0</v>
      </c>
      <c r="F105" s="76"/>
      <c r="G105" s="50"/>
      <c r="H105" s="43"/>
      <c r="I105" s="43"/>
      <c r="J105" s="43"/>
    </row>
    <row r="106" spans="1:10" x14ac:dyDescent="0.25">
      <c r="A106" s="60">
        <v>5</v>
      </c>
      <c r="B106" s="11" t="s">
        <v>3</v>
      </c>
      <c r="C106" s="62" t="s">
        <v>81</v>
      </c>
      <c r="D106" s="28">
        <v>162.41999999999999</v>
      </c>
      <c r="E106" s="29">
        <f t="shared" si="44"/>
        <v>812.09999999999991</v>
      </c>
      <c r="F106" s="75"/>
      <c r="G106" s="50">
        <f>A106*F106</f>
        <v>0</v>
      </c>
      <c r="H106" s="16">
        <f>+G106*1.05</f>
        <v>0</v>
      </c>
      <c r="I106" s="16">
        <f t="shared" ref="I106:J106" si="51">+H106*1.05</f>
        <v>0</v>
      </c>
      <c r="J106" s="16">
        <f t="shared" si="51"/>
        <v>0</v>
      </c>
    </row>
    <row r="107" spans="1:10" x14ac:dyDescent="0.25">
      <c r="A107" s="60"/>
      <c r="B107" s="8"/>
      <c r="C107" s="61" t="s">
        <v>85</v>
      </c>
      <c r="D107" s="30"/>
      <c r="E107" s="29">
        <f t="shared" si="44"/>
        <v>0</v>
      </c>
      <c r="F107" s="76"/>
      <c r="G107" s="50"/>
      <c r="H107" s="43"/>
      <c r="I107" s="43"/>
      <c r="J107" s="43"/>
    </row>
    <row r="108" spans="1:10" x14ac:dyDescent="0.25">
      <c r="A108" s="60">
        <v>40</v>
      </c>
      <c r="B108" s="11" t="s">
        <v>2</v>
      </c>
      <c r="C108" s="59" t="s">
        <v>72</v>
      </c>
      <c r="D108" s="28">
        <v>62.5</v>
      </c>
      <c r="E108" s="29">
        <f t="shared" si="44"/>
        <v>2500</v>
      </c>
      <c r="F108" s="75"/>
      <c r="G108" s="50">
        <f>A108*F108</f>
        <v>0</v>
      </c>
      <c r="H108" s="16">
        <f>+G108*1.05</f>
        <v>0</v>
      </c>
      <c r="I108" s="16">
        <f t="shared" ref="I108:J108" si="52">+H108*1.05</f>
        <v>0</v>
      </c>
      <c r="J108" s="16">
        <f t="shared" si="52"/>
        <v>0</v>
      </c>
    </row>
    <row r="109" spans="1:10" ht="45" x14ac:dyDescent="0.25">
      <c r="A109" s="67"/>
      <c r="B109" s="12"/>
      <c r="C109" s="64" t="s">
        <v>73</v>
      </c>
      <c r="D109" s="30"/>
      <c r="E109" s="29">
        <f t="shared" si="44"/>
        <v>0</v>
      </c>
      <c r="F109" s="77"/>
      <c r="G109" s="51"/>
      <c r="H109" s="43"/>
      <c r="I109" s="43"/>
      <c r="J109" s="43"/>
    </row>
    <row r="110" spans="1:10" x14ac:dyDescent="0.25">
      <c r="A110" s="60">
        <v>10</v>
      </c>
      <c r="B110" s="11" t="s">
        <v>2</v>
      </c>
      <c r="C110" s="59" t="s">
        <v>74</v>
      </c>
      <c r="D110" s="28">
        <v>384.62</v>
      </c>
      <c r="E110" s="29">
        <f t="shared" si="44"/>
        <v>3846.2</v>
      </c>
      <c r="F110" s="75"/>
      <c r="G110" s="50">
        <f>A110*F110</f>
        <v>0</v>
      </c>
      <c r="H110" s="16">
        <f>+G110*1.05</f>
        <v>0</v>
      </c>
      <c r="I110" s="16">
        <f t="shared" ref="I110:J110" si="53">+H110*1.05</f>
        <v>0</v>
      </c>
      <c r="J110" s="16">
        <f t="shared" si="53"/>
        <v>0</v>
      </c>
    </row>
    <row r="111" spans="1:10" ht="60" x14ac:dyDescent="0.25">
      <c r="A111" s="67"/>
      <c r="B111" s="12"/>
      <c r="C111" s="64" t="s">
        <v>89</v>
      </c>
      <c r="D111" s="30"/>
      <c r="E111" s="29">
        <f t="shared" si="44"/>
        <v>0</v>
      </c>
      <c r="F111" s="77"/>
      <c r="G111" s="51"/>
      <c r="H111" s="43"/>
      <c r="I111" s="43"/>
      <c r="J111" s="43"/>
    </row>
    <row r="112" spans="1:10" x14ac:dyDescent="0.25">
      <c r="A112" s="60">
        <v>40</v>
      </c>
      <c r="B112" s="11" t="s">
        <v>2</v>
      </c>
      <c r="C112" s="59" t="s">
        <v>14</v>
      </c>
      <c r="D112" s="28">
        <v>16.899999999999999</v>
      </c>
      <c r="E112" s="29">
        <f t="shared" si="44"/>
        <v>676</v>
      </c>
      <c r="F112" s="75"/>
      <c r="G112" s="50">
        <f>A112*F112</f>
        <v>0</v>
      </c>
      <c r="H112" s="16">
        <f>+G112*1.05</f>
        <v>0</v>
      </c>
      <c r="I112" s="16">
        <f t="shared" ref="I112:J112" si="54">+H112*1.05</f>
        <v>0</v>
      </c>
      <c r="J112" s="16">
        <f t="shared" si="54"/>
        <v>0</v>
      </c>
    </row>
    <row r="113" spans="1:10" ht="30" x14ac:dyDescent="0.25">
      <c r="A113" s="60"/>
      <c r="B113" s="8"/>
      <c r="C113" s="64" t="s">
        <v>34</v>
      </c>
      <c r="D113" s="30"/>
      <c r="E113" s="29">
        <f t="shared" si="44"/>
        <v>0</v>
      </c>
      <c r="F113" s="77"/>
      <c r="G113" s="50"/>
      <c r="H113" s="43"/>
      <c r="I113" s="43"/>
      <c r="J113" s="43"/>
    </row>
    <row r="114" spans="1:10" x14ac:dyDescent="0.25">
      <c r="A114" s="60">
        <v>10</v>
      </c>
      <c r="B114" s="11" t="s">
        <v>2</v>
      </c>
      <c r="C114" s="63" t="s">
        <v>16</v>
      </c>
      <c r="D114" s="28">
        <v>28.46</v>
      </c>
      <c r="E114" s="29">
        <f t="shared" si="44"/>
        <v>284.60000000000002</v>
      </c>
      <c r="F114" s="75"/>
      <c r="G114" s="50">
        <f>A114*F114</f>
        <v>0</v>
      </c>
      <c r="H114" s="16">
        <f>+G114*1.05</f>
        <v>0</v>
      </c>
      <c r="I114" s="16">
        <f t="shared" ref="I114:J114" si="55">+H114*1.05</f>
        <v>0</v>
      </c>
      <c r="J114" s="16">
        <f t="shared" si="55"/>
        <v>0</v>
      </c>
    </row>
    <row r="115" spans="1:10" ht="45" x14ac:dyDescent="0.25">
      <c r="A115" s="67"/>
      <c r="B115" s="13"/>
      <c r="C115" s="64" t="s">
        <v>41</v>
      </c>
      <c r="D115" s="30"/>
      <c r="E115" s="29">
        <f t="shared" si="44"/>
        <v>0</v>
      </c>
      <c r="F115" s="77"/>
      <c r="G115" s="51"/>
      <c r="H115" s="43"/>
      <c r="I115" s="43"/>
      <c r="J115" s="43"/>
    </row>
    <row r="116" spans="1:10" x14ac:dyDescent="0.25">
      <c r="A116" s="60">
        <v>10</v>
      </c>
      <c r="B116" s="11" t="s">
        <v>2</v>
      </c>
      <c r="C116" s="63" t="s">
        <v>17</v>
      </c>
      <c r="D116" s="28">
        <v>39.520000000000003</v>
      </c>
      <c r="E116" s="29">
        <f t="shared" si="44"/>
        <v>395.20000000000005</v>
      </c>
      <c r="F116" s="75"/>
      <c r="G116" s="50">
        <f>A116*F116</f>
        <v>0</v>
      </c>
      <c r="H116" s="16">
        <f>+G116*1.05</f>
        <v>0</v>
      </c>
      <c r="I116" s="16">
        <f t="shared" ref="I116:J116" si="56">+H116*1.05</f>
        <v>0</v>
      </c>
      <c r="J116" s="16">
        <f t="shared" si="56"/>
        <v>0</v>
      </c>
    </row>
    <row r="117" spans="1:10" ht="45" x14ac:dyDescent="0.25">
      <c r="A117" s="67"/>
      <c r="B117" s="13"/>
      <c r="C117" s="64" t="s">
        <v>40</v>
      </c>
      <c r="D117" s="30"/>
      <c r="E117" s="35"/>
      <c r="F117" s="77"/>
      <c r="G117" s="51"/>
      <c r="H117" s="43"/>
      <c r="I117" s="43"/>
      <c r="J117" s="43"/>
    </row>
    <row r="118" spans="1:10" x14ac:dyDescent="0.25">
      <c r="A118" s="60"/>
      <c r="B118" s="8"/>
      <c r="C118" s="64"/>
      <c r="D118" s="30"/>
      <c r="E118" s="29"/>
      <c r="F118" s="77"/>
      <c r="G118" s="50"/>
      <c r="H118" s="43"/>
      <c r="I118" s="43"/>
      <c r="J118" s="43"/>
    </row>
    <row r="119" spans="1:10" s="5" customFormat="1" ht="18.75" x14ac:dyDescent="0.3">
      <c r="A119" s="54" t="s">
        <v>37</v>
      </c>
      <c r="B119" s="9"/>
      <c r="C119" s="55" t="s">
        <v>109</v>
      </c>
      <c r="D119" s="22"/>
      <c r="E119" s="23">
        <f>+E120</f>
        <v>20824.129999999997</v>
      </c>
      <c r="F119" s="72"/>
      <c r="G119" s="47">
        <f>+G120</f>
        <v>0</v>
      </c>
      <c r="H119" s="41">
        <f t="shared" ref="H119:J119" si="57">+H120</f>
        <v>0</v>
      </c>
      <c r="I119" s="41">
        <f t="shared" si="57"/>
        <v>0</v>
      </c>
      <c r="J119" s="41">
        <f t="shared" si="57"/>
        <v>0</v>
      </c>
    </row>
    <row r="120" spans="1:10" x14ac:dyDescent="0.25">
      <c r="A120" s="65" t="s">
        <v>38</v>
      </c>
      <c r="B120" s="10"/>
      <c r="C120" s="57" t="s">
        <v>8</v>
      </c>
      <c r="D120" s="24"/>
      <c r="E120" s="25">
        <f>SUM(E122:E139)</f>
        <v>20824.129999999997</v>
      </c>
      <c r="F120" s="73"/>
      <c r="G120" s="48">
        <f>SUM(G122:G138)</f>
        <v>0</v>
      </c>
      <c r="H120" s="42">
        <f t="shared" ref="H120:J120" si="58">SUM(H122:H138)</f>
        <v>0</v>
      </c>
      <c r="I120" s="42">
        <f t="shared" si="58"/>
        <v>0</v>
      </c>
      <c r="J120" s="42">
        <f t="shared" si="58"/>
        <v>0</v>
      </c>
    </row>
    <row r="121" spans="1:10" x14ac:dyDescent="0.25">
      <c r="A121" s="60"/>
      <c r="B121" s="8"/>
      <c r="C121" s="64"/>
      <c r="D121" s="30"/>
      <c r="E121" s="29"/>
      <c r="F121" s="77"/>
      <c r="G121" s="50"/>
      <c r="H121" s="43"/>
      <c r="I121" s="43"/>
      <c r="J121" s="43"/>
    </row>
    <row r="122" spans="1:10" x14ac:dyDescent="0.25">
      <c r="A122" s="60">
        <v>10</v>
      </c>
      <c r="B122" s="11" t="s">
        <v>2</v>
      </c>
      <c r="C122" s="59" t="s">
        <v>29</v>
      </c>
      <c r="D122" s="28">
        <v>7.38</v>
      </c>
      <c r="E122" s="29">
        <f t="shared" ref="E122:E139" si="59">A122*D122</f>
        <v>73.8</v>
      </c>
      <c r="F122" s="75"/>
      <c r="G122" s="50">
        <f>A122*F122</f>
        <v>0</v>
      </c>
      <c r="H122" s="16">
        <f>+G122*1.05</f>
        <v>0</v>
      </c>
      <c r="I122" s="16">
        <f t="shared" ref="I122:J122" si="60">+H122*1.05</f>
        <v>0</v>
      </c>
      <c r="J122" s="16">
        <f t="shared" si="60"/>
        <v>0</v>
      </c>
    </row>
    <row r="123" spans="1:10" ht="30" x14ac:dyDescent="0.25">
      <c r="A123" s="60"/>
      <c r="B123" s="8"/>
      <c r="C123" s="64" t="s">
        <v>27</v>
      </c>
      <c r="D123" s="30"/>
      <c r="E123" s="29">
        <f t="shared" si="59"/>
        <v>0</v>
      </c>
      <c r="F123" s="77"/>
      <c r="G123" s="50"/>
      <c r="H123" s="43"/>
      <c r="I123" s="43"/>
      <c r="J123" s="43"/>
    </row>
    <row r="124" spans="1:10" x14ac:dyDescent="0.25">
      <c r="A124" s="60">
        <v>10</v>
      </c>
      <c r="B124" s="11" t="s">
        <v>2</v>
      </c>
      <c r="C124" s="59" t="s">
        <v>30</v>
      </c>
      <c r="D124" s="28">
        <v>8.07</v>
      </c>
      <c r="E124" s="29">
        <f t="shared" si="59"/>
        <v>80.7</v>
      </c>
      <c r="F124" s="75"/>
      <c r="G124" s="50">
        <f>A124*F124</f>
        <v>0</v>
      </c>
      <c r="H124" s="16">
        <f>+G124*1.05</f>
        <v>0</v>
      </c>
      <c r="I124" s="16">
        <f t="shared" ref="I124:J124" si="61">+H124*1.05</f>
        <v>0</v>
      </c>
      <c r="J124" s="16">
        <f t="shared" si="61"/>
        <v>0</v>
      </c>
    </row>
    <row r="125" spans="1:10" ht="30" x14ac:dyDescent="0.25">
      <c r="A125" s="60"/>
      <c r="B125" s="8"/>
      <c r="C125" s="64" t="s">
        <v>28</v>
      </c>
      <c r="D125" s="30"/>
      <c r="E125" s="29">
        <f t="shared" si="59"/>
        <v>0</v>
      </c>
      <c r="F125" s="77"/>
      <c r="G125" s="50"/>
      <c r="H125" s="43"/>
      <c r="I125" s="43"/>
      <c r="J125" s="43"/>
    </row>
    <row r="126" spans="1:10" x14ac:dyDescent="0.25">
      <c r="A126" s="60">
        <v>200</v>
      </c>
      <c r="B126" s="11" t="s">
        <v>2</v>
      </c>
      <c r="C126" s="59" t="s">
        <v>13</v>
      </c>
      <c r="D126" s="28">
        <v>46.15</v>
      </c>
      <c r="E126" s="29">
        <f t="shared" si="59"/>
        <v>9230</v>
      </c>
      <c r="F126" s="75"/>
      <c r="G126" s="50">
        <f>A126*F126</f>
        <v>0</v>
      </c>
      <c r="H126" s="16">
        <f>+G126*1.05</f>
        <v>0</v>
      </c>
      <c r="I126" s="16">
        <f t="shared" ref="I126:J126" si="62">+H126*1.05</f>
        <v>0</v>
      </c>
      <c r="J126" s="16">
        <f t="shared" si="62"/>
        <v>0</v>
      </c>
    </row>
    <row r="127" spans="1:10" ht="30" x14ac:dyDescent="0.25">
      <c r="A127" s="60"/>
      <c r="B127" s="8"/>
      <c r="C127" s="64" t="s">
        <v>39</v>
      </c>
      <c r="D127" s="30"/>
      <c r="E127" s="29">
        <f t="shared" si="59"/>
        <v>0</v>
      </c>
      <c r="F127" s="77"/>
      <c r="G127" s="50"/>
      <c r="H127" s="43"/>
      <c r="I127" s="43"/>
      <c r="J127" s="43"/>
    </row>
    <row r="128" spans="1:10" x14ac:dyDescent="0.25">
      <c r="A128" s="60">
        <v>6</v>
      </c>
      <c r="B128" s="11" t="s">
        <v>3</v>
      </c>
      <c r="C128" s="59" t="s">
        <v>57</v>
      </c>
      <c r="D128" s="28">
        <v>125.18</v>
      </c>
      <c r="E128" s="29">
        <f t="shared" si="59"/>
        <v>751.08</v>
      </c>
      <c r="F128" s="75"/>
      <c r="G128" s="50">
        <f>A128*F128</f>
        <v>0</v>
      </c>
      <c r="H128" s="16">
        <f>+G128*1.05</f>
        <v>0</v>
      </c>
      <c r="I128" s="16">
        <f t="shared" ref="I128:J128" si="63">+H128*1.05</f>
        <v>0</v>
      </c>
      <c r="J128" s="16">
        <f t="shared" si="63"/>
        <v>0</v>
      </c>
    </row>
    <row r="129" spans="1:10" ht="45" x14ac:dyDescent="0.25">
      <c r="A129" s="60"/>
      <c r="B129" s="8"/>
      <c r="C129" s="64" t="s">
        <v>36</v>
      </c>
      <c r="D129" s="30"/>
      <c r="E129" s="29">
        <f t="shared" si="59"/>
        <v>0</v>
      </c>
      <c r="F129" s="77"/>
      <c r="G129" s="50"/>
      <c r="H129" s="43"/>
      <c r="I129" s="43"/>
      <c r="J129" s="43"/>
    </row>
    <row r="130" spans="1:10" x14ac:dyDescent="0.25">
      <c r="A130" s="60">
        <v>4</v>
      </c>
      <c r="B130" s="11" t="s">
        <v>3</v>
      </c>
      <c r="C130" s="59" t="s">
        <v>60</v>
      </c>
      <c r="D130" s="28">
        <v>210.62</v>
      </c>
      <c r="E130" s="29">
        <f t="shared" si="59"/>
        <v>842.48</v>
      </c>
      <c r="F130" s="75"/>
      <c r="G130" s="50">
        <f>A130*F130</f>
        <v>0</v>
      </c>
      <c r="H130" s="16">
        <f>+G130*1.05</f>
        <v>0</v>
      </c>
      <c r="I130" s="16">
        <f t="shared" ref="I130:J130" si="64">+H130*1.05</f>
        <v>0</v>
      </c>
      <c r="J130" s="16">
        <f t="shared" si="64"/>
        <v>0</v>
      </c>
    </row>
    <row r="131" spans="1:10" ht="45" x14ac:dyDescent="0.25">
      <c r="A131" s="60"/>
      <c r="B131" s="8"/>
      <c r="C131" s="64" t="s">
        <v>61</v>
      </c>
      <c r="D131" s="30"/>
      <c r="E131" s="29">
        <f t="shared" si="59"/>
        <v>0</v>
      </c>
      <c r="F131" s="77"/>
      <c r="G131" s="50"/>
      <c r="H131" s="43"/>
      <c r="I131" s="43"/>
      <c r="J131" s="43"/>
    </row>
    <row r="132" spans="1:10" x14ac:dyDescent="0.25">
      <c r="A132" s="60">
        <v>100</v>
      </c>
      <c r="B132" s="11" t="s">
        <v>3</v>
      </c>
      <c r="C132" s="59" t="s">
        <v>42</v>
      </c>
      <c r="D132" s="28">
        <v>53.85</v>
      </c>
      <c r="E132" s="29">
        <f t="shared" si="59"/>
        <v>5385</v>
      </c>
      <c r="F132" s="75"/>
      <c r="G132" s="50">
        <f>A132*F132</f>
        <v>0</v>
      </c>
      <c r="H132" s="16">
        <f>+G132*1.05</f>
        <v>0</v>
      </c>
      <c r="I132" s="16">
        <f t="shared" ref="I132:J132" si="65">+H132*1.05</f>
        <v>0</v>
      </c>
      <c r="J132" s="16">
        <f t="shared" si="65"/>
        <v>0</v>
      </c>
    </row>
    <row r="133" spans="1:10" ht="45" x14ac:dyDescent="0.25">
      <c r="A133" s="67"/>
      <c r="B133" s="13"/>
      <c r="C133" s="64" t="s">
        <v>43</v>
      </c>
      <c r="D133" s="30"/>
      <c r="E133" s="29">
        <f t="shared" si="59"/>
        <v>0</v>
      </c>
      <c r="F133" s="77"/>
      <c r="G133" s="50"/>
      <c r="H133" s="43"/>
      <c r="I133" s="43"/>
      <c r="J133" s="43"/>
    </row>
    <row r="134" spans="1:10" x14ac:dyDescent="0.25">
      <c r="A134" s="60">
        <v>100</v>
      </c>
      <c r="B134" s="11" t="s">
        <v>2</v>
      </c>
      <c r="C134" s="63" t="s">
        <v>105</v>
      </c>
      <c r="D134" s="28">
        <v>32.31</v>
      </c>
      <c r="E134" s="29">
        <f t="shared" si="59"/>
        <v>3231</v>
      </c>
      <c r="F134" s="75"/>
      <c r="G134" s="50">
        <f>A134*F134</f>
        <v>0</v>
      </c>
      <c r="H134" s="16">
        <f>+G134*1.05</f>
        <v>0</v>
      </c>
      <c r="I134" s="16">
        <f t="shared" ref="I134:J134" si="66">+H134*1.05</f>
        <v>0</v>
      </c>
      <c r="J134" s="16">
        <f t="shared" si="66"/>
        <v>0</v>
      </c>
    </row>
    <row r="135" spans="1:10" ht="30" x14ac:dyDescent="0.25">
      <c r="A135" s="60"/>
      <c r="B135" s="11"/>
      <c r="C135" s="64" t="s">
        <v>106</v>
      </c>
      <c r="D135" s="30"/>
      <c r="E135" s="29">
        <f t="shared" si="59"/>
        <v>0</v>
      </c>
      <c r="F135" s="77"/>
      <c r="G135" s="50"/>
      <c r="H135" s="43"/>
      <c r="I135" s="43"/>
      <c r="J135" s="43"/>
    </row>
    <row r="136" spans="1:10" x14ac:dyDescent="0.25">
      <c r="A136" s="60">
        <v>1</v>
      </c>
      <c r="B136" s="11" t="s">
        <v>2</v>
      </c>
      <c r="C136" s="59" t="s">
        <v>108</v>
      </c>
      <c r="D136" s="28">
        <v>1230.07</v>
      </c>
      <c r="E136" s="29">
        <f t="shared" si="59"/>
        <v>1230.07</v>
      </c>
      <c r="F136" s="75"/>
      <c r="G136" s="50">
        <f>A136*F136</f>
        <v>0</v>
      </c>
      <c r="H136" s="16">
        <f>+G136*1.05</f>
        <v>0</v>
      </c>
      <c r="I136" s="16">
        <f t="shared" ref="I136:J136" si="67">+H136*1.05</f>
        <v>0</v>
      </c>
      <c r="J136" s="16">
        <f t="shared" si="67"/>
        <v>0</v>
      </c>
    </row>
    <row r="137" spans="1:10" ht="30" x14ac:dyDescent="0.25">
      <c r="A137" s="60"/>
      <c r="B137" s="8"/>
      <c r="C137" s="64" t="s">
        <v>107</v>
      </c>
      <c r="D137" s="30"/>
      <c r="E137" s="29">
        <f t="shared" si="59"/>
        <v>0</v>
      </c>
      <c r="F137" s="77"/>
      <c r="G137" s="50"/>
      <c r="H137" s="43"/>
      <c r="I137" s="43"/>
      <c r="J137" s="43"/>
    </row>
    <row r="138" spans="1:10" x14ac:dyDescent="0.25">
      <c r="A138" s="60">
        <v>10</v>
      </c>
      <c r="B138" s="8" t="s">
        <v>2</v>
      </c>
      <c r="C138" s="59" t="s">
        <v>130</v>
      </c>
      <c r="D138" s="37"/>
      <c r="E138" s="29">
        <f t="shared" si="59"/>
        <v>0</v>
      </c>
      <c r="F138" s="75"/>
      <c r="G138" s="50">
        <f>F138*A138</f>
        <v>0</v>
      </c>
      <c r="H138" s="16">
        <f>+G138*1.05</f>
        <v>0</v>
      </c>
      <c r="I138" s="16">
        <f t="shared" ref="I138:J138" si="68">+H138*1.05</f>
        <v>0</v>
      </c>
      <c r="J138" s="16">
        <f t="shared" si="68"/>
        <v>0</v>
      </c>
    </row>
    <row r="139" spans="1:10" x14ac:dyDescent="0.25">
      <c r="A139" s="60"/>
      <c r="B139" s="8"/>
      <c r="C139" s="64" t="s">
        <v>129</v>
      </c>
      <c r="D139" s="37">
        <v>584.62</v>
      </c>
      <c r="E139" s="29">
        <f t="shared" si="59"/>
        <v>0</v>
      </c>
      <c r="F139" s="81"/>
      <c r="G139" s="52"/>
      <c r="H139" s="43"/>
      <c r="I139" s="43"/>
      <c r="J139" s="43"/>
    </row>
    <row r="140" spans="1:10" ht="9.75" customHeight="1" x14ac:dyDescent="0.25">
      <c r="A140" s="60"/>
      <c r="B140" s="8"/>
      <c r="C140" s="64"/>
      <c r="D140" s="30"/>
      <c r="E140" s="29"/>
      <c r="F140" s="77"/>
      <c r="G140" s="50"/>
      <c r="H140" s="43"/>
      <c r="I140" s="43"/>
      <c r="J140" s="43"/>
    </row>
    <row r="141" spans="1:10" s="6" customFormat="1" ht="18.75" x14ac:dyDescent="0.3">
      <c r="A141" s="17"/>
      <c r="B141" s="18"/>
      <c r="C141" s="18" t="s">
        <v>90</v>
      </c>
      <c r="D141" s="38"/>
      <c r="E141" s="46">
        <f>+E119+E54+E2</f>
        <v>174248.51919999998</v>
      </c>
      <c r="F141" s="82"/>
      <c r="G141" s="18">
        <f>+G119+G54+G2</f>
        <v>0</v>
      </c>
      <c r="H141" s="17">
        <f t="shared" ref="H141:J141" si="69">+H119+H54+H2</f>
        <v>0</v>
      </c>
      <c r="I141" s="17">
        <f t="shared" si="69"/>
        <v>0</v>
      </c>
      <c r="J141" s="17">
        <f t="shared" si="69"/>
        <v>0</v>
      </c>
    </row>
    <row r="142" spans="1:10" x14ac:dyDescent="0.25">
      <c r="D142" s="39" t="s">
        <v>139</v>
      </c>
    </row>
  </sheetData>
  <sheetProtection algorithmName="SHA-512" hashValue="zlNx1C3Fw3xI8OIaZxoX3ZaVXG72zwJhB6Z/lyvZm78kr/6OliHlIvLD6PZr+KXhieayuPsjEq+O6XsxdRFTYw==" saltValue="MMjvJqnNm3igvogCcKJVVQ==" spinCount="100000" sheet="1" objects="1" scenarios="1"/>
  <autoFilter ref="A1:G141" xr:uid="{9D48D02C-3C88-4B19-A637-1E4A87CF4351}"/>
  <pageMargins left="0.70866141732283472" right="0.70866141732283472" top="0.74803149606299213" bottom="0.74803149606299213" header="0.31496062992125984" footer="0.31496062992125984"/>
  <pageSetup paperSize="9" scale="63" fitToHeight="0" orientation="landscape" r:id="rId1"/>
  <rowBreaks count="3" manualBreakCount="3">
    <brk id="20" max="9" man="1"/>
    <brk id="43" max="9" man="1"/>
    <brk id="131" max="9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1</vt:i4>
      </vt:variant>
      <vt:variant>
        <vt:lpstr>Intervals amb nom</vt:lpstr>
      </vt:variant>
      <vt:variant>
        <vt:i4>2</vt:i4>
      </vt:variant>
    </vt:vector>
  </HeadingPairs>
  <TitlesOfParts>
    <vt:vector size="3" baseType="lpstr">
      <vt:lpstr>lot 2</vt:lpstr>
      <vt:lpstr>'lot 2'!Àrea_d'impressió</vt:lpstr>
      <vt:lpstr>'lot 2'!Títols_per_imprimir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ricol</dc:creator>
  <cp:lastModifiedBy>Teresa Ricol</cp:lastModifiedBy>
  <cp:lastPrinted>2025-06-17T06:47:56Z</cp:lastPrinted>
  <dcterms:created xsi:type="dcterms:W3CDTF">2013-04-12T09:23:44Z</dcterms:created>
  <dcterms:modified xsi:type="dcterms:W3CDTF">2025-06-17T06:56:11Z</dcterms:modified>
</cp:coreProperties>
</file>