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oc-cacao.interna.uoc.edu\R_Global\Oficina de Compras\02-CONTRACTACIÓ\02 - CONTRACTACIONS\CONTRACTACIONS 2025\2. LICITACIONS\OSU00001_2025 Labster\02. Plecs\"/>
    </mc:Choice>
  </mc:AlternateContent>
  <bookViews>
    <workbookView xWindow="0" yWindow="0" windowWidth="25755" windowHeight="17730"/>
  </bookViews>
  <sheets>
    <sheet name="Model CAST" sheetId="3" r:id="rId1"/>
  </sheets>
  <definedNames>
    <definedName name="_GoBack" localSheetId="0">'Model CAST'!$D$30</definedName>
  </definedNames>
  <calcPr calcId="152511" concurrentCalc="0"/>
</workbook>
</file>

<file path=xl/calcChain.xml><?xml version="1.0" encoding="utf-8"?>
<calcChain xmlns="http://schemas.openxmlformats.org/spreadsheetml/2006/main">
  <c r="G26" i="3" l="1"/>
  <c r="G27" i="3"/>
  <c r="G28" i="3"/>
  <c r="G29" i="3"/>
  <c r="G25" i="3"/>
  <c r="J29" i="3"/>
  <c r="J28" i="3"/>
  <c r="J27" i="3"/>
  <c r="J26" i="3"/>
  <c r="J25" i="3"/>
  <c r="J30" i="3"/>
  <c r="G30" i="3"/>
  <c r="J24" i="3"/>
  <c r="G24" i="3"/>
  <c r="J23" i="3"/>
  <c r="G23" i="3"/>
  <c r="J22" i="3"/>
  <c r="G22" i="3"/>
  <c r="J21" i="3"/>
  <c r="G21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<sst xmlns="http://schemas.openxmlformats.org/spreadsheetml/2006/main" count="58" uniqueCount="39">
  <si>
    <t>NIF Empresa</t>
  </si>
  <si>
    <t>OFERTA LICITADOR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</si>
  <si>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</si>
  <si>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</si>
  <si>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</si>
  <si>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</si>
  <si>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</si>
  <si>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</si>
  <si>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</si>
  <si>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</si>
  <si>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</si>
  <si>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</si>
  <si>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</si>
  <si>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</si>
  <si>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</si>
  <si>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</si>
  <si>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</si>
  <si>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</si>
  <si>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</si>
  <si>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</si>
  <si>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</si>
  <si>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</si>
  <si>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</si>
  <si>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</si>
  <si>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</si>
  <si>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OSU00001/2025</t>
  </si>
  <si>
    <t>SUMINISTRO DE LICENCIAS DE SOFTWARE LABSTER PARA LA UNIVERSITAT OBERTA DE CATALUNYA</t>
  </si>
  <si>
    <t>Precio (€)</t>
  </si>
  <si>
    <t>€</t>
  </si>
  <si>
    <t>85-99 licencias/año</t>
  </si>
  <si>
    <t>100-249 licencias/año</t>
  </si>
  <si>
    <t>250-499 licencias/año</t>
  </si>
  <si>
    <t>500-749 licencias/año</t>
  </si>
  <si>
    <t>750-999 licencias/año</t>
  </si>
  <si>
    <t>1000-1249 licencias/año</t>
  </si>
  <si>
    <t>1250-1499 licencias/año</t>
  </si>
  <si>
    <t>1500-1749 licencias/año</t>
  </si>
  <si>
    <t>1750-1999 licencias/año</t>
  </si>
  <si>
    <t>2000-999999 licencias/año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</si>
</sst>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[$€-1]"/>
  </numFmts>
  <fonts count="10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b/>
      <i/>
      <sz val="11"/>
      <color rgb="FFFF0000"/>
      <name val="&quot;Google Sans&quot;"/>
    </font>
    <font>
      <sz val="10"/>
      <name val="Arial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4" borderId="0" xfId="0" applyFont="1" applyFill="1" applyAlignme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8" fillId="0" borderId="4" xfId="0" applyFont="1" applyBorder="1"/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8" fillId="0" borderId="3" xfId="0" applyFont="1" applyBorder="1"/>
    <xf numFmtId="0" fontId="1" fillId="5" borderId="2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8" fontId="9" fillId="0" borderId="5" xfId="0" applyNumberFormat="1" applyFont="1" applyBorder="1" applyAlignment="1">
      <alignment horizontal="center" vertical="center" wrapText="1"/>
    </xf>
    <xf numFmtId="8" fontId="9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2"/>
  <sheetViews>
    <sheetView tabSelected="1" workbookViewId="0">
      <selection activeCell="B17" sqref="B17"/>
    </sheetView>
  </sheetViews>
  <sheetFormatPr baseColWidth="10" defaultColWidth="12.5703125" defaultRowHeight="15.75" customHeight="1"/>
  <cols>
    <col min="1" max="1" width="2.28515625" customWidth="1"/>
    <col min="2" max="2" width="57.5703125" customWidth="1"/>
    <col min="3" max="3" width="44.7109375" customWidth="1"/>
    <col min="4" max="4" width="29.85546875" customWidth="1"/>
    <col min="5" max="5" width="15.28515625" customWidth="1"/>
    <col min="6" max="6" width="24.85546875" customWidth="1"/>
    <col min="7" max="7" width="17.5703125" customWidth="1"/>
    <col min="8" max="8" width="12.28515625" customWidth="1"/>
    <col min="9" max="9" width="14.42578125" customWidth="1"/>
    <col min="10" max="10" width="35.28515625" customWidth="1"/>
  </cols>
  <sheetData>
    <row r="3" spans="2:10" ht="12.75">
      <c r="B3" s="29" t="s">
        <v>2</v>
      </c>
      <c r="C3" s="30"/>
      <c r="D3" s="30"/>
      <c r="E3" s="30"/>
      <c r="F3" s="30"/>
      <c r="G3" s="30"/>
      <c r="H3" s="30"/>
      <c r="I3" s="30"/>
      <c r="J3" s="30"/>
    </row>
    <row r="4" spans="2:10" ht="12.75">
      <c r="B4" s="29" t="s">
        <v>3</v>
      </c>
      <c r="C4" s="30"/>
      <c r="D4" s="30"/>
      <c r="E4" s="30"/>
      <c r="F4" s="30"/>
      <c r="G4" s="30"/>
      <c r="H4" s="30"/>
      <c r="I4" s="30"/>
      <c r="J4" s="30"/>
    </row>
    <row r="5" spans="2:10" ht="15.75" customHeight="1">
      <c r="B5" s="1"/>
    </row>
    <row r="6" spans="2:10" ht="12.75">
      <c r="B6" s="4" t="s">
        <v>4</v>
      </c>
      <c r="C6" s="5" t="s">
        <v>5</v>
      </c>
      <c r="D6" s="5" t="s">
        <v>6</v>
      </c>
    </row>
    <row r="7" spans="2:10" ht="12.75">
      <c r="B7" s="12" t="s">
        <v>7</v>
      </c>
      <c r="C7" s="22"/>
      <c r="D7" s="13" t="str">
        <f t="shared" ref="D7:D9" si="0">IF(C7="","Pendiente incluir información","")</f>
        <v>Pendiente incluir información</v>
      </c>
    </row>
    <row r="8" spans="2:10" ht="12.75">
      <c r="B8" s="12" t="s">
        <v>8</v>
      </c>
      <c r="C8" s="22"/>
      <c r="D8" s="13" t="str">
        <f t="shared" si="0"/>
        <v>Pendiente incluir información</v>
      </c>
    </row>
    <row r="9" spans="2:10" ht="12.75">
      <c r="B9" s="14" t="s">
        <v>9</v>
      </c>
      <c r="C9" s="23"/>
      <c r="D9" s="13" t="str">
        <f t="shared" si="0"/>
        <v>Pendiente incluir información</v>
      </c>
      <c r="I9" s="1"/>
    </row>
    <row r="10" spans="2:10" ht="12.75">
      <c r="B10" s="14" t="s">
        <v>10</v>
      </c>
      <c r="C10" s="23"/>
      <c r="D10" s="13" t="str">
        <f t="shared" ref="D10:D11" si="1">IF(AND(C10="",$C$9="representación de la empresa"),"Pendiente incluir información","")</f>
        <v/>
      </c>
      <c r="I10" s="1"/>
    </row>
    <row r="11" spans="2:10" ht="12.75">
      <c r="B11" s="14" t="s">
        <v>0</v>
      </c>
      <c r="C11" s="23"/>
      <c r="D11" s="13" t="str">
        <f t="shared" si="1"/>
        <v/>
      </c>
      <c r="I11" s="1"/>
    </row>
    <row r="12" spans="2:10" ht="38.25">
      <c r="B12" s="14" t="s">
        <v>11</v>
      </c>
      <c r="C12" s="24" t="s">
        <v>26</v>
      </c>
      <c r="D12" s="15"/>
      <c r="E12" s="2"/>
      <c r="F12" s="2"/>
      <c r="G12" s="2"/>
      <c r="H12" s="2"/>
      <c r="I12" s="1"/>
    </row>
    <row r="13" spans="2:10" ht="12.75">
      <c r="B13" s="14" t="s">
        <v>12</v>
      </c>
      <c r="C13" s="24" t="s">
        <v>25</v>
      </c>
      <c r="D13" s="15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50000000000003" customHeight="1">
      <c r="B15" s="34" t="s">
        <v>13</v>
      </c>
      <c r="C15" s="28"/>
      <c r="D15" s="28"/>
      <c r="E15" s="28"/>
      <c r="F15" s="28"/>
      <c r="G15" s="28"/>
      <c r="H15" s="28"/>
    </row>
    <row r="16" spans="2:10" ht="12.75">
      <c r="B16" s="3"/>
    </row>
    <row r="17" spans="2:10" ht="14.25">
      <c r="B17" s="16"/>
    </row>
    <row r="18" spans="2:10" ht="12.75">
      <c r="B18" s="3"/>
    </row>
    <row r="19" spans="2:10" ht="12.75">
      <c r="B19" s="3"/>
      <c r="C19" s="31" t="s">
        <v>14</v>
      </c>
      <c r="D19" s="32"/>
      <c r="E19" s="26"/>
      <c r="F19" s="33" t="s">
        <v>1</v>
      </c>
      <c r="G19" s="32"/>
      <c r="H19" s="32"/>
      <c r="I19" s="26"/>
    </row>
    <row r="20" spans="2:10" ht="15.75" customHeight="1" thickBot="1">
      <c r="B20" s="17" t="s">
        <v>15</v>
      </c>
      <c r="C20" s="18" t="s">
        <v>16</v>
      </c>
      <c r="D20" s="18" t="s">
        <v>17</v>
      </c>
      <c r="E20" s="18" t="s">
        <v>18</v>
      </c>
      <c r="F20" s="18" t="s">
        <v>19</v>
      </c>
      <c r="G20" s="18" t="s">
        <v>18</v>
      </c>
      <c r="H20" s="18" t="s">
        <v>20</v>
      </c>
      <c r="I20" s="18" t="s">
        <v>21</v>
      </c>
      <c r="J20" s="18" t="s">
        <v>22</v>
      </c>
    </row>
    <row r="21" spans="2:10" ht="39" thickBot="1">
      <c r="B21" s="35" t="s">
        <v>29</v>
      </c>
      <c r="C21" s="6" t="s">
        <v>27</v>
      </c>
      <c r="D21" s="37">
        <v>59</v>
      </c>
      <c r="E21" s="19" t="s">
        <v>28</v>
      </c>
      <c r="F21" s="21"/>
      <c r="G21" s="19" t="str">
        <f t="shared" ref="G21:G30" si="2">E21</f>
        <v>€</v>
      </c>
      <c r="H21" s="21"/>
      <c r="I21" s="21"/>
      <c r="J21" s="7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0" ht="39" thickBot="1">
      <c r="B22" s="36" t="s">
        <v>30</v>
      </c>
      <c r="C22" s="6" t="s">
        <v>27</v>
      </c>
      <c r="D22" s="38">
        <v>58</v>
      </c>
      <c r="E22" s="19" t="s">
        <v>28</v>
      </c>
      <c r="F22" s="21"/>
      <c r="G22" s="19" t="str">
        <f t="shared" si="2"/>
        <v>€</v>
      </c>
      <c r="H22" s="21"/>
      <c r="I22" s="21"/>
      <c r="J22" s="7" t="str">
        <f t="shared" ref="J22:J30" si="3">IF(F22="","Pendiente incluir importe ofertado.Se han de informar todos los conceptos que componen la oferta",IF(C22="Precio (€)",IF(F22&gt;D22,"El importe indicado supera el precio máximo admitido. Este hecho supondrà la exclusión del procedimiento de licitación",""),IF(C22="Porcentaje (%) de recargo",IF(F22&gt;D22,"El porcentaje indicado supera el máximo admitido. Este hecho supondrá la exclusión del procedimiento de licitación",""),(IF(C22="Porcentaje (%) de descuento",IF(F22&lt;D22,"El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3" spans="2:10" ht="39" thickBot="1">
      <c r="B23" s="36" t="s">
        <v>31</v>
      </c>
      <c r="C23" s="6" t="s">
        <v>27</v>
      </c>
      <c r="D23" s="38">
        <v>57</v>
      </c>
      <c r="E23" s="20" t="s">
        <v>28</v>
      </c>
      <c r="F23" s="21"/>
      <c r="G23" s="19" t="str">
        <f t="shared" si="2"/>
        <v>€</v>
      </c>
      <c r="H23" s="21"/>
      <c r="I23" s="21"/>
      <c r="J23" s="7" t="str">
        <f t="shared" si="3"/>
        <v>Pendiente incluir importe ofertado.Se han de informar todos los conceptos que componen la oferta</v>
      </c>
    </row>
    <row r="24" spans="2:10" ht="39" thickBot="1">
      <c r="B24" s="36" t="s">
        <v>32</v>
      </c>
      <c r="C24" s="6" t="s">
        <v>27</v>
      </c>
      <c r="D24" s="38">
        <v>56</v>
      </c>
      <c r="E24" s="19" t="s">
        <v>28</v>
      </c>
      <c r="F24" s="21"/>
      <c r="G24" s="19" t="str">
        <f t="shared" si="2"/>
        <v>€</v>
      </c>
      <c r="H24" s="21"/>
      <c r="I24" s="21"/>
      <c r="J24" s="7" t="str">
        <f t="shared" si="3"/>
        <v>Pendiente incluir importe ofertado.Se han de informar todos los conceptos que componen la oferta</v>
      </c>
    </row>
    <row r="25" spans="2:10" s="25" customFormat="1" ht="39" thickBot="1">
      <c r="B25" s="36" t="s">
        <v>33</v>
      </c>
      <c r="C25" s="6" t="s">
        <v>27</v>
      </c>
      <c r="D25" s="38">
        <v>54</v>
      </c>
      <c r="E25" s="19" t="s">
        <v>28</v>
      </c>
      <c r="F25" s="21"/>
      <c r="G25" s="19" t="str">
        <f t="shared" si="2"/>
        <v>€</v>
      </c>
      <c r="H25" s="21"/>
      <c r="I25" s="21"/>
      <c r="J25" s="7" t="str">
        <f t="shared" si="3"/>
        <v>Pendiente incluir importe ofertado.Se han de informar todos los conceptos que componen la oferta</v>
      </c>
    </row>
    <row r="26" spans="2:10" s="25" customFormat="1" ht="39" thickBot="1">
      <c r="B26" s="36" t="s">
        <v>34</v>
      </c>
      <c r="C26" s="6" t="s">
        <v>27</v>
      </c>
      <c r="D26" s="38">
        <v>51</v>
      </c>
      <c r="E26" s="19" t="s">
        <v>28</v>
      </c>
      <c r="F26" s="21"/>
      <c r="G26" s="19" t="str">
        <f t="shared" si="2"/>
        <v>€</v>
      </c>
      <c r="H26" s="21"/>
      <c r="I26" s="21"/>
      <c r="J26" s="7" t="str">
        <f t="shared" si="3"/>
        <v>Pendiente incluir importe ofertado.Se han de informar todos los conceptos que componen la oferta</v>
      </c>
    </row>
    <row r="27" spans="2:10" s="25" customFormat="1" ht="39" thickBot="1">
      <c r="B27" s="36" t="s">
        <v>35</v>
      </c>
      <c r="C27" s="6" t="s">
        <v>27</v>
      </c>
      <c r="D27" s="38">
        <v>47</v>
      </c>
      <c r="E27" s="19" t="s">
        <v>28</v>
      </c>
      <c r="F27" s="21"/>
      <c r="G27" s="19" t="str">
        <f t="shared" si="2"/>
        <v>€</v>
      </c>
      <c r="H27" s="21"/>
      <c r="I27" s="21"/>
      <c r="J27" s="7" t="str">
        <f t="shared" si="3"/>
        <v>Pendiente incluir importe ofertado.Se han de informar todos los conceptos que componen la oferta</v>
      </c>
    </row>
    <row r="28" spans="2:10" s="25" customFormat="1" ht="39" thickBot="1">
      <c r="B28" s="36" t="s">
        <v>36</v>
      </c>
      <c r="C28" s="6" t="s">
        <v>27</v>
      </c>
      <c r="D28" s="38">
        <v>43</v>
      </c>
      <c r="E28" s="19" t="s">
        <v>28</v>
      </c>
      <c r="F28" s="21"/>
      <c r="G28" s="19" t="str">
        <f t="shared" si="2"/>
        <v>€</v>
      </c>
      <c r="H28" s="21"/>
      <c r="I28" s="21"/>
      <c r="J28" s="7" t="str">
        <f t="shared" si="3"/>
        <v>Pendiente incluir importe ofertado.Se han de informar todos los conceptos que componen la oferta</v>
      </c>
    </row>
    <row r="29" spans="2:10" s="25" customFormat="1" ht="39" thickBot="1">
      <c r="B29" s="36" t="s">
        <v>37</v>
      </c>
      <c r="C29" s="6" t="s">
        <v>27</v>
      </c>
      <c r="D29" s="38">
        <v>38</v>
      </c>
      <c r="E29" s="19" t="s">
        <v>28</v>
      </c>
      <c r="F29" s="21"/>
      <c r="G29" s="19" t="str">
        <f t="shared" si="2"/>
        <v>€</v>
      </c>
      <c r="H29" s="21"/>
      <c r="I29" s="21"/>
      <c r="J29" s="7" t="str">
        <f t="shared" si="3"/>
        <v>Pendiente incluir importe ofertado.Se han de informar todos los conceptos que componen la oferta</v>
      </c>
    </row>
    <row r="30" spans="2:10" ht="39" thickBot="1">
      <c r="B30" s="36" t="s">
        <v>38</v>
      </c>
      <c r="C30" s="6" t="s">
        <v>27</v>
      </c>
      <c r="D30" s="38">
        <v>34</v>
      </c>
      <c r="E30" s="19" t="s">
        <v>28</v>
      </c>
      <c r="F30" s="21"/>
      <c r="G30" s="19" t="str">
        <f t="shared" si="2"/>
        <v>€</v>
      </c>
      <c r="H30" s="21"/>
      <c r="I30" s="21"/>
      <c r="J30" s="7" t="str">
        <f t="shared" si="3"/>
        <v>Pendiente incluir importe ofertado.Se han de informar todos los conceptos que componen la oferta</v>
      </c>
    </row>
    <row r="33" spans="2:8" ht="14.25">
      <c r="B33" s="16"/>
    </row>
    <row r="34" spans="2:8" ht="12.75">
      <c r="B34" s="8"/>
    </row>
    <row r="35" spans="2:8" ht="12.75">
      <c r="B35" s="8" t="s">
        <v>23</v>
      </c>
    </row>
    <row r="36" spans="2:8" ht="12.75">
      <c r="B36" s="9"/>
    </row>
    <row r="37" spans="2:8" ht="42.6" customHeight="1">
      <c r="B37" s="27" t="s">
        <v>24</v>
      </c>
      <c r="C37" s="28"/>
      <c r="D37" s="28"/>
      <c r="E37" s="28"/>
      <c r="F37" s="28"/>
      <c r="G37" s="28"/>
      <c r="H37" s="28"/>
    </row>
    <row r="40" spans="2:8" ht="12.75">
      <c r="B40" s="10"/>
    </row>
    <row r="41" spans="2:8" ht="15">
      <c r="B41" s="11"/>
    </row>
    <row r="42" spans="2:8" ht="12.75">
      <c r="B42" s="10"/>
    </row>
  </sheetData>
  <sheetProtection algorithmName="SHA-512" hashValue="uKkBJPIGgIW6y2AUTNzeX3Q4aNgPDjVp+bsaiGn/9jo9UWW54IOwJPJuG1uPIS+zGwTA/JPro+NyR3/4GVbsAw==" saltValue="BH0k0W8uB6qjxrw2P3BFqQ==" spinCount="100000" sheet="1" objects="1" scenarios="1"/>
  <mergeCells count="6">
    <mergeCell ref="B37:H37"/>
    <mergeCell ref="B3:J3"/>
    <mergeCell ref="B4:J4"/>
    <mergeCell ref="B15:H15"/>
    <mergeCell ref="C19:E19"/>
    <mergeCell ref="F19:I19"/>
  </mergeCells>
  <conditionalFormatting sqref="D7:F11">
    <cfRule type="cellIs" dxfId="3" priority="1" operator="equal">
      <formula>"Correcto"</formula>
    </cfRule>
  </conditionalFormatting>
  <conditionalFormatting sqref="D7:F11">
    <cfRule type="cellIs" dxfId="2" priority="2" operator="equal">
      <formula>"Pendiente incluir información"</formula>
    </cfRule>
  </conditionalFormatting>
  <conditionalFormatting sqref="J21:J30">
    <cfRule type="cellIs" dxfId="1" priority="3" operator="equal">
      <formula>"Correcto"</formula>
    </cfRule>
  </conditionalFormatting>
  <conditionalFormatting sqref="J21:J30">
    <cfRule type="notContainsBlanks" dxfId="0" priority="4">
      <formula>LEN(TRIM(J21))&gt;0</formula>
    </cfRule>
  </conditionalFormatting>
  <dataValidations count="3">
    <dataValidation type="list" allowBlank="1" showErrorMessage="1" sqref="C21:C30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custom" allowBlank="1" showDropDown="1" showInputMessage="1" showErrorMessage="1" prompt="Com a màxim es poden entrar 2 decimals" sqref="F21:F30 H21:I30">
      <formula1>AND(F21&lt;&gt;"",LEN(RIGHT(F21,LEN(F21)-IFERROR(FIND(",",F21),LEN(F21))))&lt;=2)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 CAST</vt:lpstr>
      <vt:lpstr>'Model CAST'!_GoBack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Raquel Cueva Mena</cp:lastModifiedBy>
  <dcterms:created xsi:type="dcterms:W3CDTF">2024-06-26T14:18:40Z</dcterms:created>
  <dcterms:modified xsi:type="dcterms:W3CDTF">2025-08-01T07:35:27Z</dcterms:modified>
</cp:coreProperties>
</file>