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5/F25.048 Obres PCB/DOC TÈCNICA V2/ANNEXES/"/>
    </mc:Choice>
  </mc:AlternateContent>
  <xr:revisionPtr revIDLastSave="30" documentId="8_{E8B1B90A-E591-4FBD-BED9-959EF634CA5C}" xr6:coauthVersionLast="47" xr6:coauthVersionMax="47" xr10:uidLastSave="{5C4154A1-9D0A-4B04-B34D-363C24AC6760}"/>
  <bookViews>
    <workbookView xWindow="-110" yWindow="-110" windowWidth="19420" windowHeight="10300" xr2:uid="{00000000-000D-0000-FFFF-FFFF00000000}"/>
  </bookViews>
  <sheets>
    <sheet name="PRESSUPOS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6" i="3"/>
  <c r="F27" i="3"/>
  <c r="F18" i="3"/>
  <c r="F19" i="3"/>
  <c r="F20" i="3"/>
  <c r="F21" i="3"/>
  <c r="F22" i="3"/>
  <c r="F23" i="3"/>
  <c r="F15" i="3"/>
  <c r="F12" i="3"/>
  <c r="F9" i="3"/>
  <c r="F28" i="3"/>
  <c r="F13" i="3" l="1"/>
  <c r="F31" i="3" l="1"/>
  <c r="F16" i="3" l="1"/>
  <c r="F10" i="3" l="1"/>
  <c r="F32" i="3" s="1"/>
  <c r="F34" i="3" l="1"/>
  <c r="F33" i="3" l="1"/>
  <c r="F35" i="3"/>
  <c r="F36" i="3"/>
  <c r="F37" i="3" l="1"/>
</calcChain>
</file>

<file path=xl/sharedStrings.xml><?xml version="1.0" encoding="utf-8"?>
<sst xmlns="http://schemas.openxmlformats.org/spreadsheetml/2006/main" count="68" uniqueCount="59">
  <si>
    <t>DESCRIPCIÓ</t>
  </si>
  <si>
    <t>MEDICIÓ</t>
  </si>
  <si>
    <t>ut</t>
  </si>
  <si>
    <t>PREU ut</t>
  </si>
  <si>
    <t>TOTAL</t>
  </si>
  <si>
    <t xml:space="preserve">OBRA </t>
  </si>
  <si>
    <t>O.0</t>
  </si>
  <si>
    <t>ENDERROCS/DESMUNTATGES/TRASLLATS 04D61</t>
  </si>
  <si>
    <t>O.0.1</t>
  </si>
  <si>
    <t xml:space="preserve">m².Desmuntatge de mampara separadora formada per panells opacs, amb mitjans manuals i incloses portes de mampara existents, sense deteriorar els elements constructius als quals se subjecta. </t>
  </si>
  <si>
    <t>m²</t>
  </si>
  <si>
    <t>SUBTOTAL O.0 ENDERROCS/DESMUNTATGES/TRASLLATS</t>
  </si>
  <si>
    <t>O.1</t>
  </si>
  <si>
    <t>TANCAMENTS I DIVISÒRIES 04D61</t>
  </si>
  <si>
    <t>O.1.1</t>
  </si>
  <si>
    <r>
      <t xml:space="preserve">m². Instal·lació de nova mampara de vidre doble de característiques similars  a la resta de mampares existents.  Tot rematat i finalitzat. </t>
    </r>
    <r>
      <rPr>
        <b/>
        <sz val="11"/>
        <color theme="1"/>
        <rFont val="Arial"/>
        <family val="2"/>
      </rPr>
      <t>Comunicació oficines individuals zona porta 04D61</t>
    </r>
  </si>
  <si>
    <t>SUBTOTAL O.1 TANCAMENTS I DIVISÒRIES 04D61</t>
  </si>
  <si>
    <t>O.2</t>
  </si>
  <si>
    <t xml:space="preserve">TANCAMENTS I DIVISÒRIES PRACTICABLES </t>
  </si>
  <si>
    <t>O.2.1</t>
  </si>
  <si>
    <t>ut. Subministrament i instal·lació de porta mampara de vidre doble amb marc de 3 m d'alçada i ferramenta d'acer inoxidable d'igual característiques a les existents amb tarja superior vidre.</t>
  </si>
  <si>
    <t>SUBTOTAL O.2 TANCAMENTS I DIVISÒRIES PRACTICABLES</t>
  </si>
  <si>
    <t xml:space="preserve">REVESTIMENTS GENERAL </t>
  </si>
  <si>
    <t>O.3.1</t>
  </si>
  <si>
    <t>m². Repassos de forats malmesos per l'extracció d'instal·lacions.</t>
  </si>
  <si>
    <t>O.3.2</t>
  </si>
  <si>
    <t>p.a. Retirada vinils vidres mampara.</t>
  </si>
  <si>
    <t>p.a</t>
  </si>
  <si>
    <t>O.3.3</t>
  </si>
  <si>
    <t>p.a reparació paviment vinílic existent.</t>
  </si>
  <si>
    <t>O.3.4</t>
  </si>
  <si>
    <r>
      <t xml:space="preserve">m².Pintat amb Pintura mineral ecològica base aigua especialment indicada per a interiors amb acabat mat. Fórmula basada en cal 100% artesanal, el producte absorbeix CO2 i presenta una excel·lent transpirabilitat evitant condensacions. Amb tecnologia Graphenstone per a una major resistència i durabilitat. </t>
    </r>
    <r>
      <rPr>
        <b/>
        <sz val="11"/>
        <rFont val="Arial"/>
        <family val="2"/>
      </rPr>
      <t xml:space="preserve">Sobre plaques de guix laminat perímetre, cel rasos i cortiners RAL 9002. </t>
    </r>
  </si>
  <si>
    <t>O.3.5</t>
  </si>
  <si>
    <r>
      <t xml:space="preserve">m². Aplicació manual de dues mans d'esmalt de dos components Esmalte Epòxid al Agua "REVETÓN", color Gris NCS 1510-B, acabat semi brillant, textura llisa, a base de resina epòxid en dispersió aquosa, pigments orgànics i pigments minerals, sense dissolvents, prèvia aplicació d'una mà d'emprimació de dos components, a base de resina epòxid en dispersió aquosa "REVETÓN", incolora, acabat setinat, raspallat i rentat de la superfície a pintar mitjançant decapat químic amb una solució d'àcid clorhídric al 10% en aigua, (rendiment: 0,1 kg/m² cada mà), sobre superfícies de formigó en contacte amb aigua potable. </t>
    </r>
    <r>
      <rPr>
        <b/>
        <sz val="11"/>
        <color theme="1"/>
        <rFont val="Arial"/>
        <family val="2"/>
      </rPr>
      <t>Paviment multicapa existent amb mobiliari fix instal·lat.</t>
    </r>
  </si>
  <si>
    <t>O.3.6</t>
  </si>
  <si>
    <t>m². Pintat de tubs de PVC resultants de les noves instal·lacions i altres elements de les instal·lacions que es vulguin integrar al sostre i parets amb pintura plàstica.</t>
  </si>
  <si>
    <t>SUBTOTAL O.3 REVESTIMENTS</t>
  </si>
  <si>
    <t>O.4</t>
  </si>
  <si>
    <t>ALTRES</t>
  </si>
  <si>
    <t>O.4.1</t>
  </si>
  <si>
    <t>p.a. Senyalística evacuació incendis homologada.</t>
  </si>
  <si>
    <t>O.4.2</t>
  </si>
  <si>
    <r>
      <t xml:space="preserve">conj. Subministrament i instal·lació D'IPN120 (3 ut) amb cartel·les subjectes a la llosa de formigó amb cargols, sobre la que es col·locarà xapa estriada galvanitzada de mides encaixades en pati (1,20 m x 2,00 m)  i pintat d'estructura amb IPN amb imprimació antioxidant color gris. </t>
    </r>
    <r>
      <rPr>
        <b/>
        <sz val="11"/>
        <rFont val="Arial"/>
        <family val="2"/>
      </rPr>
      <t>Plataformes suportació SAI's en patis instal·lacions.</t>
    </r>
  </si>
  <si>
    <t>conj.</t>
  </si>
  <si>
    <t>SUBTOTAL O.4 ALTRES</t>
  </si>
  <si>
    <t>O.5</t>
  </si>
  <si>
    <t>IMPREVISTOS OBRA</t>
  </si>
  <si>
    <t>O.5.1</t>
  </si>
  <si>
    <t>p.a. Partida alçada d'imprevistos d'obra</t>
  </si>
  <si>
    <t>SUBTOTAL O.5 IMPREVISTOS OBRA</t>
  </si>
  <si>
    <t xml:space="preserve">TOTAL P.E.M OBRA </t>
  </si>
  <si>
    <t>SEGURETAT I SALUT(2%)</t>
  </si>
  <si>
    <t>CONTROL QUALITAT (1%)</t>
  </si>
  <si>
    <t>DESPESES GENERALS (13%)</t>
  </si>
  <si>
    <t>BENEFICI INDUSTRIAL (6%)</t>
  </si>
  <si>
    <t xml:space="preserve">TOTAL P.E.C OBRA  </t>
  </si>
  <si>
    <t>IVA no inclòs</t>
  </si>
  <si>
    <t>Nota: El preu de la partida d'imprevistos no es pot modificar. Els imprevistos s'hauran de justificar i aprovar per la Direcció Facultativa.</t>
  </si>
  <si>
    <t>REFORMA NOUS LABORATORIS I OFICINES IDIBAPS  CL04D6_CL04CD61 _CL04CD76_CL04CD75_ CL04D8 - OBRA -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</si>
</sst>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3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top" wrapText="1"/>
    </xf>
    <xf numFmtId="44" fontId="1" fillId="0" borderId="0" xfId="1" applyFont="1" applyFill="1" applyBorder="1" applyAlignment="1">
      <alignment vertical="top" wrapText="1"/>
    </xf>
    <xf numFmtId="0" fontId="8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4" fontId="6" fillId="0" borderId="0" xfId="1" applyFont="1" applyFill="1" applyBorder="1" applyAlignment="1">
      <alignment vertical="top" wrapText="1"/>
    </xf>
    <xf numFmtId="44" fontId="5" fillId="0" borderId="0" xfId="1" applyFont="1" applyFill="1" applyBorder="1" applyAlignment="1">
      <alignment vertical="top" wrapText="1"/>
    </xf>
    <xf numFmtId="8" fontId="1" fillId="0" borderId="0" xfId="1" applyNumberFormat="1" applyFont="1" applyFill="1" applyBorder="1" applyAlignment="1">
      <alignment vertical="top" wrapText="1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2" fillId="6" borderId="7" xfId="0" applyFont="1" applyFill="1" applyBorder="1" applyAlignment="1">
      <alignment horizontal="left" vertical="center"/>
    </xf>
    <xf numFmtId="2" fontId="2" fillId="6" borderId="8" xfId="0" applyNumberFormat="1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44" fontId="2" fillId="6" borderId="8" xfId="1" applyFont="1" applyFill="1" applyBorder="1" applyAlignment="1">
      <alignment horizontal="left" vertical="center"/>
    </xf>
    <xf numFmtId="44" fontId="2" fillId="6" borderId="9" xfId="1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right" vertical="center" wrapText="1"/>
    </xf>
    <xf numFmtId="44" fontId="2" fillId="7" borderId="10" xfId="1" applyFont="1" applyFill="1" applyBorder="1" applyAlignment="1">
      <alignment horizontal="left" vertical="center" wrapText="1"/>
    </xf>
    <xf numFmtId="2" fontId="1" fillId="7" borderId="0" xfId="1" applyNumberFormat="1" applyFont="1" applyFill="1" applyBorder="1" applyAlignment="1">
      <alignment vertical="center" wrapText="1"/>
    </xf>
    <xf numFmtId="44" fontId="1" fillId="7" borderId="0" xfId="1" applyFont="1" applyFill="1" applyBorder="1" applyAlignment="1">
      <alignment horizontal="left" vertical="center" wrapText="1"/>
    </xf>
    <xf numFmtId="44" fontId="1" fillId="7" borderId="0" xfId="1" applyFont="1" applyFill="1" applyBorder="1" applyAlignment="1">
      <alignment vertical="center" wrapText="1"/>
    </xf>
    <xf numFmtId="44" fontId="1" fillId="7" borderId="11" xfId="1" applyFont="1" applyFill="1" applyBorder="1" applyAlignment="1">
      <alignment vertical="center" wrapText="1"/>
    </xf>
    <xf numFmtId="44" fontId="5" fillId="7" borderId="10" xfId="1" applyFont="1" applyFill="1" applyBorder="1" applyAlignment="1">
      <alignment horizontal="left" vertical="center" wrapText="1"/>
    </xf>
    <xf numFmtId="44" fontId="5" fillId="7" borderId="12" xfId="1" applyFont="1" applyFill="1" applyBorder="1" applyAlignment="1">
      <alignment horizontal="left" vertical="center" wrapText="1"/>
    </xf>
    <xf numFmtId="2" fontId="1" fillId="7" borderId="13" xfId="1" applyNumberFormat="1" applyFont="1" applyFill="1" applyBorder="1" applyAlignment="1">
      <alignment vertical="center" wrapText="1"/>
    </xf>
    <xf numFmtId="44" fontId="1" fillId="7" borderId="13" xfId="1" applyFont="1" applyFill="1" applyBorder="1" applyAlignment="1">
      <alignment horizontal="left" vertical="center" wrapText="1"/>
    </xf>
    <xf numFmtId="44" fontId="1" fillId="7" borderId="13" xfId="1" applyFont="1" applyFill="1" applyBorder="1" applyAlignment="1">
      <alignment vertical="center" wrapText="1"/>
    </xf>
    <xf numFmtId="44" fontId="1" fillId="7" borderId="14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4" borderId="18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left" vertical="center" wrapText="1"/>
    </xf>
    <xf numFmtId="2" fontId="5" fillId="4" borderId="3" xfId="0" applyNumberFormat="1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2" fontId="0" fillId="0" borderId="2" xfId="0" applyNumberFormat="1" applyBorder="1" applyAlignment="1">
      <alignment vertical="center" wrapText="1"/>
    </xf>
    <xf numFmtId="44" fontId="1" fillId="0" borderId="5" xfId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44" fontId="5" fillId="3" borderId="1" xfId="1" applyFont="1" applyFill="1" applyBorder="1" applyAlignment="1">
      <alignment horizontal="right" vertical="center" wrapText="1"/>
    </xf>
    <xf numFmtId="44" fontId="5" fillId="3" borderId="21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2" fontId="4" fillId="0" borderId="2" xfId="0" applyNumberFormat="1" applyFont="1" applyBorder="1" applyAlignment="1">
      <alignment vertical="center" wrapText="1"/>
    </xf>
    <xf numFmtId="44" fontId="1" fillId="0" borderId="2" xfId="1" applyFont="1" applyFill="1" applyBorder="1" applyAlignment="1">
      <alignment horizontal="right" vertical="center" wrapText="1"/>
    </xf>
    <xf numFmtId="44" fontId="1" fillId="0" borderId="22" xfId="1" applyFont="1" applyFill="1" applyBorder="1" applyAlignment="1">
      <alignment horizontal="left" vertical="center" wrapText="1"/>
    </xf>
    <xf numFmtId="44" fontId="6" fillId="0" borderId="2" xfId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4" fillId="0" borderId="2" xfId="1" applyNumberFormat="1" applyFont="1" applyFill="1" applyBorder="1" applyAlignment="1" applyProtection="1">
      <alignment horizontal="right" vertical="center" wrapText="1"/>
      <protection hidden="1"/>
    </xf>
    <xf numFmtId="44" fontId="5" fillId="3" borderId="17" xfId="1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righ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right" vertical="center" wrapText="1"/>
    </xf>
    <xf numFmtId="0" fontId="5" fillId="4" borderId="24" xfId="0" applyFont="1" applyFill="1" applyBorder="1" applyAlignment="1">
      <alignment horizontal="left" vertical="center" wrapText="1"/>
    </xf>
    <xf numFmtId="8" fontId="1" fillId="0" borderId="2" xfId="1" applyNumberFormat="1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44" fontId="5" fillId="3" borderId="1" xfId="1" applyFont="1" applyFill="1" applyBorder="1" applyAlignment="1">
      <alignment horizontal="left" vertical="center" wrapText="1"/>
    </xf>
    <xf numFmtId="44" fontId="1" fillId="0" borderId="2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5" fillId="3" borderId="26" xfId="0" applyFont="1" applyFill="1" applyBorder="1" applyAlignment="1">
      <alignment horizontal="right" vertical="center" wrapText="1"/>
    </xf>
    <xf numFmtId="0" fontId="5" fillId="3" borderId="16" xfId="0" applyFont="1" applyFill="1" applyBorder="1" applyAlignment="1">
      <alignment horizontal="left" vertical="center" wrapText="1"/>
    </xf>
    <xf numFmtId="2" fontId="1" fillId="3" borderId="0" xfId="0" applyNumberFormat="1" applyFont="1" applyFill="1" applyAlignment="1">
      <alignment vertical="center" wrapText="1"/>
    </xf>
    <xf numFmtId="2" fontId="5" fillId="3" borderId="16" xfId="0" applyNumberFormat="1" applyFont="1" applyFill="1" applyBorder="1" applyAlignment="1">
      <alignment horizontal="left" vertical="center" wrapText="1"/>
    </xf>
    <xf numFmtId="44" fontId="5" fillId="3" borderId="0" xfId="1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2" fontId="1" fillId="7" borderId="13" xfId="1" applyNumberFormat="1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 wrapText="1"/>
    </xf>
    <xf numFmtId="44" fontId="1" fillId="7" borderId="14" xfId="1" applyFont="1" applyFill="1" applyBorder="1" applyAlignment="1">
      <alignment horizontal="left" vertical="center" wrapText="1"/>
    </xf>
    <xf numFmtId="0" fontId="2" fillId="7" borderId="27" xfId="0" applyFont="1" applyFill="1" applyBorder="1" applyAlignment="1">
      <alignment horizontal="left" vertical="center" wrapText="1"/>
    </xf>
    <xf numFmtId="4" fontId="1" fillId="0" borderId="2" xfId="1" applyNumberFormat="1" applyFont="1" applyFill="1" applyBorder="1" applyAlignment="1" applyProtection="1">
      <alignment horizontal="right" vertical="top" wrapText="1"/>
      <protection hidden="1"/>
    </xf>
    <xf numFmtId="44" fontId="6" fillId="0" borderId="2" xfId="1" applyFont="1" applyFill="1" applyBorder="1" applyAlignment="1">
      <alignment horizontal="right" vertical="top" wrapText="1"/>
    </xf>
    <xf numFmtId="4" fontId="6" fillId="0" borderId="2" xfId="1" applyNumberFormat="1" applyFont="1" applyFill="1" applyBorder="1" applyAlignment="1" applyProtection="1">
      <alignment horizontal="right" vertical="top" wrapText="1"/>
      <protection hidden="1"/>
    </xf>
    <xf numFmtId="2" fontId="4" fillId="0" borderId="2" xfId="0" applyNumberFormat="1" applyFont="1" applyBorder="1" applyAlignment="1">
      <alignment horizontal="right" vertical="top" wrapText="1"/>
    </xf>
    <xf numFmtId="0" fontId="0" fillId="0" borderId="2" xfId="0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29" xfId="0" applyFont="1" applyFill="1" applyBorder="1" applyAlignment="1">
      <alignment horizontal="righ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righ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1" fillId="3" borderId="33" xfId="0" applyFont="1" applyFill="1" applyBorder="1" applyAlignment="1">
      <alignment horizontal="right" vertical="center" wrapText="1"/>
    </xf>
    <xf numFmtId="44" fontId="1" fillId="0" borderId="34" xfId="1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right" vertical="center" wrapText="1"/>
    </xf>
    <xf numFmtId="44" fontId="5" fillId="3" borderId="35" xfId="1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right" vertical="center" wrapText="1"/>
    </xf>
    <xf numFmtId="0" fontId="5" fillId="5" borderId="32" xfId="0" applyFont="1" applyFill="1" applyBorder="1" applyAlignment="1">
      <alignment horizontal="left" vertical="center" wrapText="1"/>
    </xf>
    <xf numFmtId="0" fontId="0" fillId="3" borderId="33" xfId="0" applyFill="1" applyBorder="1" applyAlignment="1">
      <alignment horizontal="right" vertical="center" wrapText="1"/>
    </xf>
    <xf numFmtId="44" fontId="1" fillId="0" borderId="36" xfId="1" applyFont="1" applyFill="1" applyBorder="1" applyAlignment="1">
      <alignment horizontal="left" vertical="center" wrapText="1"/>
    </xf>
    <xf numFmtId="44" fontId="6" fillId="0" borderId="36" xfId="1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left" vertical="center" wrapText="1"/>
    </xf>
    <xf numFmtId="2" fontId="5" fillId="3" borderId="13" xfId="0" applyNumberFormat="1" applyFont="1" applyFill="1" applyBorder="1" applyAlignment="1">
      <alignment horizontal="left" vertical="center" wrapText="1"/>
    </xf>
    <xf numFmtId="44" fontId="5" fillId="3" borderId="13" xfId="1" applyFont="1" applyFill="1" applyBorder="1" applyAlignment="1">
      <alignment horizontal="right" vertical="center" wrapText="1"/>
    </xf>
    <xf numFmtId="44" fontId="5" fillId="3" borderId="14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2" fontId="5" fillId="3" borderId="13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114300</xdr:rowOff>
    </xdr:from>
    <xdr:to>
      <xdr:col>5</xdr:col>
      <xdr:colOff>987425</xdr:colOff>
      <xdr:row>3</xdr:row>
      <xdr:rowOff>410727</xdr:rowOff>
    </xdr:to>
    <xdr:pic>
      <xdr:nvPicPr>
        <xdr:cNvPr id="2" name="Imatge 2073844137" descr="Text&#10;&#10;Descripció generada automàticament">
          <a:extLst>
            <a:ext uri="{FF2B5EF4-FFF2-40B4-BE49-F238E27FC236}">
              <a16:creationId xmlns:a16="http://schemas.microsoft.com/office/drawing/2014/main" id="{A9E8E32C-628B-4BEF-B27C-1A3606C5E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250" y="114300"/>
          <a:ext cx="1241425" cy="826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755D-5933-4A05-BBB7-BBED40DA20C4}">
  <sheetPr>
    <pageSetUpPr fitToPage="1"/>
  </sheetPr>
  <dimension ref="A1:M39"/>
  <sheetViews>
    <sheetView tabSelected="1" zoomScaleNormal="100" workbookViewId="0">
      <selection activeCell="H5" sqref="H5"/>
    </sheetView>
  </sheetViews>
  <sheetFormatPr baseColWidth="10" defaultColWidth="11" defaultRowHeight="14" x14ac:dyDescent="0.3"/>
  <cols>
    <col min="1" max="1" width="6.83203125" customWidth="1"/>
    <col min="2" max="2" width="77.83203125" customWidth="1"/>
    <col min="3" max="3" width="11.08203125" customWidth="1"/>
    <col min="4" max="4" width="6.08203125" customWidth="1"/>
    <col min="5" max="5" width="11.08203125" customWidth="1"/>
    <col min="6" max="6" width="14.83203125" customWidth="1"/>
    <col min="8" max="8" width="12.58203125" bestFit="1" customWidth="1"/>
    <col min="11" max="11" width="45.58203125" customWidth="1"/>
    <col min="12" max="12" width="13" style="10" customWidth="1"/>
    <col min="13" max="13" width="14.58203125" style="12" customWidth="1"/>
  </cols>
  <sheetData>
    <row r="1" spans="1:12" x14ac:dyDescent="0.3">
      <c r="A1" s="30"/>
      <c r="B1" s="31"/>
      <c r="C1" s="32"/>
      <c r="D1" s="31"/>
      <c r="E1" s="33"/>
      <c r="F1" s="33"/>
      <c r="K1" s="4"/>
    </row>
    <row r="2" spans="1:12" x14ac:dyDescent="0.3">
      <c r="A2" s="33"/>
      <c r="B2" s="31"/>
      <c r="C2" s="32"/>
      <c r="D2" s="31"/>
      <c r="E2" s="31"/>
      <c r="F2" s="31"/>
      <c r="K2" s="1"/>
    </row>
    <row r="3" spans="1:12" x14ac:dyDescent="0.3">
      <c r="A3" s="33"/>
      <c r="B3" s="34"/>
      <c r="C3" s="32"/>
      <c r="D3" s="31"/>
      <c r="E3" s="31"/>
      <c r="F3" s="31"/>
      <c r="K3" s="1"/>
    </row>
    <row r="4" spans="1:12" ht="44.25" customHeight="1" x14ac:dyDescent="0.3">
      <c r="A4" s="33"/>
      <c r="B4" s="31"/>
      <c r="C4" s="32"/>
      <c r="D4" s="31"/>
      <c r="E4" s="31"/>
      <c r="F4" s="31"/>
      <c r="K4" s="1"/>
    </row>
    <row r="5" spans="1:12" ht="14.5" thickBot="1" x14ac:dyDescent="0.35">
      <c r="A5" s="109" t="s">
        <v>58</v>
      </c>
      <c r="B5" s="109"/>
      <c r="C5" s="109"/>
      <c r="D5" s="109"/>
      <c r="E5" s="109"/>
      <c r="F5" s="109"/>
    </row>
    <row r="6" spans="1:12" x14ac:dyDescent="0.3">
      <c r="A6" s="86"/>
      <c r="B6" s="87" t="s">
        <v>0</v>
      </c>
      <c r="C6" s="88" t="s">
        <v>1</v>
      </c>
      <c r="D6" s="87" t="s">
        <v>2</v>
      </c>
      <c r="E6" s="87" t="s">
        <v>3</v>
      </c>
      <c r="F6" s="89" t="s">
        <v>4</v>
      </c>
      <c r="K6" s="5"/>
    </row>
    <row r="7" spans="1:12" x14ac:dyDescent="0.3">
      <c r="A7" s="90"/>
      <c r="B7" s="91" t="s">
        <v>5</v>
      </c>
      <c r="C7" s="91"/>
      <c r="D7" s="91"/>
      <c r="E7" s="91"/>
      <c r="F7" s="92"/>
    </row>
    <row r="8" spans="1:12" x14ac:dyDescent="0.3">
      <c r="A8" s="93" t="s">
        <v>6</v>
      </c>
      <c r="B8" s="36" t="s">
        <v>7</v>
      </c>
      <c r="C8" s="37"/>
      <c r="D8" s="36"/>
      <c r="E8" s="36"/>
      <c r="F8" s="94"/>
    </row>
    <row r="9" spans="1:12" ht="42" x14ac:dyDescent="0.3">
      <c r="A9" s="95" t="s">
        <v>8</v>
      </c>
      <c r="B9" s="40" t="s">
        <v>9</v>
      </c>
      <c r="C9" s="41">
        <v>11.85</v>
      </c>
      <c r="D9" s="110" t="s">
        <v>10</v>
      </c>
      <c r="E9" s="42">
        <v>13.2</v>
      </c>
      <c r="F9" s="96">
        <f>C9*E9</f>
        <v>156.41999999999999</v>
      </c>
    </row>
    <row r="10" spans="1:12" x14ac:dyDescent="0.3">
      <c r="A10" s="97"/>
      <c r="B10" s="43" t="s">
        <v>11</v>
      </c>
      <c r="C10" s="44"/>
      <c r="D10" s="111"/>
      <c r="E10" s="45"/>
      <c r="F10" s="98">
        <f>SUM(F9:F9)</f>
        <v>156.41999999999999</v>
      </c>
    </row>
    <row r="11" spans="1:12" x14ac:dyDescent="0.3">
      <c r="A11" s="93" t="s">
        <v>12</v>
      </c>
      <c r="B11" s="36" t="s">
        <v>13</v>
      </c>
      <c r="C11" s="37"/>
      <c r="D11" s="112"/>
      <c r="E11" s="47"/>
      <c r="F11" s="94"/>
    </row>
    <row r="12" spans="1:12" ht="42" x14ac:dyDescent="0.3">
      <c r="A12" s="95" t="s">
        <v>14</v>
      </c>
      <c r="B12" s="40" t="s">
        <v>15</v>
      </c>
      <c r="C12" s="48">
        <v>5.65</v>
      </c>
      <c r="D12" s="110" t="s">
        <v>10</v>
      </c>
      <c r="E12" s="42">
        <v>250</v>
      </c>
      <c r="F12" s="96">
        <f>C12*E12</f>
        <v>1412.5</v>
      </c>
      <c r="G12" s="3"/>
      <c r="H12" s="3"/>
      <c r="I12" s="3"/>
    </row>
    <row r="13" spans="1:12" x14ac:dyDescent="0.3">
      <c r="A13" s="97"/>
      <c r="B13" s="43" t="s">
        <v>16</v>
      </c>
      <c r="C13" s="44"/>
      <c r="D13" s="111"/>
      <c r="E13" s="45"/>
      <c r="F13" s="98">
        <f>SUM(F12:F12)</f>
        <v>1412.5</v>
      </c>
      <c r="G13" s="3"/>
      <c r="H13" s="3"/>
      <c r="I13" s="3"/>
    </row>
    <row r="14" spans="1:12" x14ac:dyDescent="0.3">
      <c r="A14" s="99" t="s">
        <v>17</v>
      </c>
      <c r="B14" s="49" t="s">
        <v>18</v>
      </c>
      <c r="C14" s="49"/>
      <c r="D14" s="113"/>
      <c r="E14" s="50"/>
      <c r="F14" s="100"/>
      <c r="K14" s="8"/>
      <c r="L14" s="11"/>
    </row>
    <row r="15" spans="1:12" ht="28" x14ac:dyDescent="0.3">
      <c r="A15" s="101" t="s">
        <v>19</v>
      </c>
      <c r="B15" s="51" t="s">
        <v>20</v>
      </c>
      <c r="C15" s="52">
        <v>1</v>
      </c>
      <c r="D15" s="114" t="s">
        <v>2</v>
      </c>
      <c r="E15" s="53">
        <v>1450</v>
      </c>
      <c r="F15" s="102">
        <f>C15*E15</f>
        <v>1450</v>
      </c>
      <c r="K15" s="2"/>
      <c r="L15" s="11"/>
    </row>
    <row r="16" spans="1:12" x14ac:dyDescent="0.3">
      <c r="A16" s="97"/>
      <c r="B16" s="43" t="s">
        <v>21</v>
      </c>
      <c r="C16" s="44"/>
      <c r="D16" s="111"/>
      <c r="E16" s="45"/>
      <c r="F16" s="98">
        <f>SUM(F15:F15)</f>
        <v>1450</v>
      </c>
      <c r="K16" s="2"/>
      <c r="L16" s="11"/>
    </row>
    <row r="17" spans="1:12" x14ac:dyDescent="0.3">
      <c r="A17" s="93"/>
      <c r="B17" s="36" t="s">
        <v>22</v>
      </c>
      <c r="C17" s="36"/>
      <c r="D17" s="112"/>
      <c r="E17" s="47"/>
      <c r="F17" s="94"/>
      <c r="K17" s="7"/>
      <c r="L17" s="11"/>
    </row>
    <row r="18" spans="1:12" x14ac:dyDescent="0.3">
      <c r="A18" s="95" t="s">
        <v>23</v>
      </c>
      <c r="B18" s="57" t="s">
        <v>24</v>
      </c>
      <c r="C18" s="58">
        <v>50</v>
      </c>
      <c r="D18" s="114" t="s">
        <v>10</v>
      </c>
      <c r="E18" s="55">
        <v>13.2</v>
      </c>
      <c r="F18" s="103">
        <f>C18*E18</f>
        <v>660</v>
      </c>
      <c r="K18" s="7"/>
      <c r="L18" s="11"/>
    </row>
    <row r="19" spans="1:12" x14ac:dyDescent="0.3">
      <c r="A19" s="95" t="s">
        <v>25</v>
      </c>
      <c r="B19" s="57" t="s">
        <v>26</v>
      </c>
      <c r="C19" s="58">
        <v>1</v>
      </c>
      <c r="D19" s="114" t="s">
        <v>27</v>
      </c>
      <c r="E19" s="55">
        <v>137.5</v>
      </c>
      <c r="F19" s="103">
        <f t="shared" ref="F19:F23" si="0">C19*E19</f>
        <v>137.5</v>
      </c>
      <c r="K19" s="7"/>
      <c r="L19" s="11"/>
    </row>
    <row r="20" spans="1:12" x14ac:dyDescent="0.3">
      <c r="A20" s="95" t="s">
        <v>28</v>
      </c>
      <c r="B20" s="51" t="s">
        <v>29</v>
      </c>
      <c r="C20" s="58">
        <v>1</v>
      </c>
      <c r="D20" s="114" t="s">
        <v>27</v>
      </c>
      <c r="E20" s="55">
        <v>560</v>
      </c>
      <c r="F20" s="103">
        <f t="shared" si="0"/>
        <v>560</v>
      </c>
      <c r="K20" s="7"/>
      <c r="L20" s="11"/>
    </row>
    <row r="21" spans="1:12" ht="70" x14ac:dyDescent="0.3">
      <c r="A21" s="95" t="s">
        <v>30</v>
      </c>
      <c r="B21" s="84" t="s">
        <v>31</v>
      </c>
      <c r="C21" s="79">
        <v>600</v>
      </c>
      <c r="D21" s="115" t="s">
        <v>10</v>
      </c>
      <c r="E21" s="80">
        <v>13.2</v>
      </c>
      <c r="F21" s="103">
        <f t="shared" si="0"/>
        <v>7920</v>
      </c>
      <c r="K21" s="7"/>
      <c r="L21" s="11"/>
    </row>
    <row r="22" spans="1:12" ht="112" x14ac:dyDescent="0.3">
      <c r="A22" s="95" t="s">
        <v>32</v>
      </c>
      <c r="B22" s="83" t="s">
        <v>33</v>
      </c>
      <c r="C22" s="81">
        <v>415</v>
      </c>
      <c r="D22" s="116" t="s">
        <v>10</v>
      </c>
      <c r="E22" s="80">
        <v>16.5</v>
      </c>
      <c r="F22" s="103">
        <f t="shared" si="0"/>
        <v>6847.5</v>
      </c>
      <c r="K22" s="8"/>
      <c r="L22" s="11"/>
    </row>
    <row r="23" spans="1:12" ht="28" x14ac:dyDescent="0.3">
      <c r="A23" s="95" t="s">
        <v>34</v>
      </c>
      <c r="B23" s="85" t="s">
        <v>35</v>
      </c>
      <c r="C23" s="82">
        <v>50</v>
      </c>
      <c r="D23" s="117" t="s">
        <v>10</v>
      </c>
      <c r="E23" s="80">
        <v>8.8000000000000007</v>
      </c>
      <c r="F23" s="103">
        <f t="shared" si="0"/>
        <v>440.00000000000006</v>
      </c>
      <c r="K23" s="9"/>
      <c r="L23" s="11"/>
    </row>
    <row r="24" spans="1:12" ht="14.5" thickBot="1" x14ac:dyDescent="0.35">
      <c r="A24" s="104"/>
      <c r="B24" s="105" t="s">
        <v>36</v>
      </c>
      <c r="C24" s="106"/>
      <c r="D24" s="118"/>
      <c r="E24" s="107"/>
      <c r="F24" s="108">
        <f>SUM(F18:F23)</f>
        <v>16565</v>
      </c>
      <c r="K24" s="9"/>
      <c r="L24" s="11"/>
    </row>
    <row r="25" spans="1:12" x14ac:dyDescent="0.3">
      <c r="A25" s="60" t="s">
        <v>37</v>
      </c>
      <c r="B25" s="61" t="s">
        <v>38</v>
      </c>
      <c r="C25" s="61"/>
      <c r="D25" s="119"/>
      <c r="E25" s="62"/>
      <c r="F25" s="63"/>
      <c r="K25" s="8"/>
    </row>
    <row r="26" spans="1:12" x14ac:dyDescent="0.3">
      <c r="A26" s="39" t="s">
        <v>39</v>
      </c>
      <c r="B26" s="56" t="s">
        <v>40</v>
      </c>
      <c r="C26" s="52">
        <v>1</v>
      </c>
      <c r="D26" s="120" t="s">
        <v>27</v>
      </c>
      <c r="E26" s="53">
        <v>330</v>
      </c>
      <c r="F26" s="54">
        <f>C26*E26</f>
        <v>330</v>
      </c>
      <c r="K26" s="6"/>
    </row>
    <row r="27" spans="1:12" ht="56" x14ac:dyDescent="0.3">
      <c r="A27" s="39" t="s">
        <v>41</v>
      </c>
      <c r="B27" s="51" t="s">
        <v>42</v>
      </c>
      <c r="C27" s="52">
        <v>2</v>
      </c>
      <c r="D27" s="121" t="s">
        <v>43</v>
      </c>
      <c r="E27" s="64">
        <v>678.93</v>
      </c>
      <c r="F27" s="54">
        <f>C27*E27</f>
        <v>1357.86</v>
      </c>
      <c r="K27" s="2"/>
    </row>
    <row r="28" spans="1:12" x14ac:dyDescent="0.3">
      <c r="A28" s="65"/>
      <c r="B28" s="43" t="s">
        <v>44</v>
      </c>
      <c r="C28" s="44"/>
      <c r="D28" s="44"/>
      <c r="E28" s="66"/>
      <c r="F28" s="46">
        <f>SUM(F26:F27)</f>
        <v>1687.86</v>
      </c>
    </row>
    <row r="29" spans="1:12" x14ac:dyDescent="0.3">
      <c r="A29" s="35" t="s">
        <v>45</v>
      </c>
      <c r="B29" s="36" t="s">
        <v>46</v>
      </c>
      <c r="C29" s="36"/>
      <c r="D29" s="36"/>
      <c r="E29" s="36"/>
      <c r="F29" s="38"/>
    </row>
    <row r="30" spans="1:12" x14ac:dyDescent="0.3">
      <c r="A30" s="39" t="s">
        <v>47</v>
      </c>
      <c r="B30" s="56" t="s">
        <v>48</v>
      </c>
      <c r="C30" s="52">
        <v>1</v>
      </c>
      <c r="D30" s="56" t="s">
        <v>27</v>
      </c>
      <c r="E30" s="67"/>
      <c r="F30" s="54">
        <v>2500</v>
      </c>
    </row>
    <row r="31" spans="1:12" x14ac:dyDescent="0.3">
      <c r="A31" s="69"/>
      <c r="B31" s="70" t="s">
        <v>49</v>
      </c>
      <c r="C31" s="71"/>
      <c r="D31" s="72"/>
      <c r="E31" s="73"/>
      <c r="F31" s="59">
        <f>SUM(F30)</f>
        <v>2500</v>
      </c>
    </row>
    <row r="32" spans="1:12" ht="14.5" thickBot="1" x14ac:dyDescent="0.35">
      <c r="A32" s="74"/>
      <c r="B32" s="78" t="s">
        <v>50</v>
      </c>
      <c r="C32" s="75"/>
      <c r="D32" s="76"/>
      <c r="E32" s="27"/>
      <c r="F32" s="77">
        <f>SUM(F10+F13+F16+F24+F28+F31)</f>
        <v>23771.78</v>
      </c>
    </row>
    <row r="33" spans="1:6" x14ac:dyDescent="0.3">
      <c r="A33" s="18"/>
      <c r="B33" s="19" t="s">
        <v>51</v>
      </c>
      <c r="C33" s="20"/>
      <c r="D33" s="21"/>
      <c r="E33" s="22"/>
      <c r="F33" s="23">
        <f>PRODUCT(F32*2/100)</f>
        <v>475.43559999999997</v>
      </c>
    </row>
    <row r="34" spans="1:6" x14ac:dyDescent="0.3">
      <c r="A34" s="18"/>
      <c r="B34" s="19" t="s">
        <v>52</v>
      </c>
      <c r="C34" s="20"/>
      <c r="D34" s="21"/>
      <c r="E34" s="22"/>
      <c r="F34" s="23">
        <f>PRODUCT(F32*1/100)</f>
        <v>237.71779999999998</v>
      </c>
    </row>
    <row r="35" spans="1:6" x14ac:dyDescent="0.3">
      <c r="A35" s="18"/>
      <c r="B35" s="24" t="s">
        <v>53</v>
      </c>
      <c r="C35" s="20"/>
      <c r="D35" s="21"/>
      <c r="E35" s="22"/>
      <c r="F35" s="23">
        <f>PRODUCT(F32*13/100)</f>
        <v>3090.3314</v>
      </c>
    </row>
    <row r="36" spans="1:6" ht="14.5" thickBot="1" x14ac:dyDescent="0.35">
      <c r="A36" s="18"/>
      <c r="B36" s="25" t="s">
        <v>54</v>
      </c>
      <c r="C36" s="26"/>
      <c r="D36" s="27"/>
      <c r="E36" s="28"/>
      <c r="F36" s="29">
        <f>PRODUCT(F32*6/100)</f>
        <v>1426.3067999999998</v>
      </c>
    </row>
    <row r="37" spans="1:6" ht="14.5" thickBot="1" x14ac:dyDescent="0.35">
      <c r="A37" s="13"/>
      <c r="B37" s="13" t="s">
        <v>55</v>
      </c>
      <c r="C37" s="14"/>
      <c r="D37" s="15"/>
      <c r="E37" s="16"/>
      <c r="F37" s="17">
        <f>SUM(F32:F36)</f>
        <v>29001.571599999996</v>
      </c>
    </row>
    <row r="38" spans="1:6" x14ac:dyDescent="0.3">
      <c r="A38" s="33"/>
      <c r="B38" s="30"/>
      <c r="C38" s="30"/>
      <c r="D38" s="30"/>
      <c r="E38" s="30"/>
      <c r="F38" s="68" t="s">
        <v>56</v>
      </c>
    </row>
    <row r="39" spans="1:6" x14ac:dyDescent="0.3">
      <c r="B39" t="s">
        <v>57</v>
      </c>
    </row>
  </sheetData>
  <mergeCells count="1">
    <mergeCell ref="A5:F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3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D0B0A7D6088B4A883F051D13ABDF08" ma:contentTypeVersion="18" ma:contentTypeDescription="Crear nuevo documento." ma:contentTypeScope="" ma:versionID="639b9bbb2da40bdf024cbcc25ee1345a">
  <xsd:schema xmlns:xsd="http://www.w3.org/2001/XMLSchema" xmlns:xs="http://www.w3.org/2001/XMLSchema" xmlns:p="http://schemas.microsoft.com/office/2006/metadata/properties" xmlns:ns2="5b550b1f-e319-434d-abcd-ac0aae123205" xmlns:ns3="222ce16e-0b3b-448a-bcdb-498da3051b1c" targetNamespace="http://schemas.microsoft.com/office/2006/metadata/properties" ma:root="true" ma:fieldsID="63f3722e687b21ed83acd401500a0292" ns2:_="" ns3:_="">
    <xsd:import namespace="5b550b1f-e319-434d-abcd-ac0aae123205"/>
    <xsd:import namespace="222ce16e-0b3b-448a-bcdb-498da3051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50b1f-e319-434d-abcd-ac0aae1232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ce16e-0b3b-448a-bcdb-498da3051b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e02ff-05cd-403a-a294-088438188628}" ma:internalName="TaxCatchAll" ma:showField="CatchAllData" ma:web="222ce16e-0b3b-448a-bcdb-498da3051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550b1f-e319-434d-abcd-ac0aae123205">
      <Terms xmlns="http://schemas.microsoft.com/office/infopath/2007/PartnerControls"/>
    </lcf76f155ced4ddcb4097134ff3c332f>
    <TaxCatchAll xmlns="222ce16e-0b3b-448a-bcdb-498da3051b1c" xsi:nil="true"/>
    <_Flow_SignoffStatus xmlns="5b550b1f-e319-434d-abcd-ac0aae123205" xsi:nil="true"/>
  </documentManagement>
</p:properties>
</file>

<file path=customXml/itemProps1.xml><?xml version="1.0" encoding="utf-8"?>
<ds:datastoreItem xmlns:ds="http://schemas.openxmlformats.org/officeDocument/2006/customXml" ds:itemID="{662F417B-50D6-476A-83DD-F418895573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23D986-B0E0-482C-84AA-F4C6618B1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550b1f-e319-434d-abcd-ac0aae123205"/>
    <ds:schemaRef ds:uri="222ce16e-0b3b-448a-bcdb-498da3051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50C18A-55C8-4380-B526-FFC5B920D1F2}">
  <ds:schemaRefs>
    <ds:schemaRef ds:uri="http://purl.org/dc/dcmitype/"/>
    <ds:schemaRef ds:uri="http://purl.org/dc/terms/"/>
    <ds:schemaRef ds:uri="222ce16e-0b3b-448a-bcdb-498da3051b1c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b550b1f-e319-434d-abcd-ac0aae12320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PRESSUPOST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Mezquita</dc:creator>
  <cp:keywords/>
  <dc:description/>
  <cp:lastModifiedBy>GARCIA, SARA (FCRB)</cp:lastModifiedBy>
  <cp:revision/>
  <dcterms:created xsi:type="dcterms:W3CDTF">2021-01-07T14:05:03Z</dcterms:created>
  <dcterms:modified xsi:type="dcterms:W3CDTF">2025-07-25T11:04:45Z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0x010100A5D0B0A7D6088B4A883F051D13ABDF08</vt:lpwstr>
  </property>
  <property fmtid="{D5CDD505-2E9C-101B-9397-08002B2CF9AE}" pid="3" name="Order">
    <vt:r8>6339600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