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àlcul econòmic 1 equip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<sst xmlns="http://schemas.openxmlformats.org/spreadsheetml/2006/main" count="34" uniqueCount="26">
  <si>
    <t xml:space="preserve">COSTOS DIRECTES</t>
  </si>
  <si>
    <t xml:space="preserve">TOTAL</t>
  </si>
  <si>
    <t xml:space="preserve">SALARIS</t>
  </si>
  <si>
    <t xml:space="preserve">PREU UNITARI</t>
  </si>
  <si>
    <t xml:space="preserve">Mestres de taller</t>
  </si>
  <si>
    <t xml:space="preserve">Substitució, vacances i permís retribuit</t>
  </si>
  <si>
    <t xml:space="preserve">Treballadors / res</t>
  </si>
  <si>
    <t xml:space="preserve">Substitució de vacances</t>
  </si>
  <si>
    <t xml:space="preserve">SUMATORI COSTOS DIRECTES</t>
  </si>
  <si>
    <t xml:space="preserve">ALTRES COSTOS DIRECTES</t>
  </si>
  <si>
    <t xml:space="preserve">Vestuaris i EPIS</t>
  </si>
  <si>
    <t xml:space="preserve">Vehicles</t>
  </si>
  <si>
    <t xml:space="preserve">Manteniment i consum</t>
  </si>
  <si>
    <t xml:space="preserve">Maquinàries, eines, infraestructures</t>
  </si>
  <si>
    <t xml:space="preserve">Revisió mèdica i prevenció riscos</t>
  </si>
  <si>
    <t xml:space="preserve">Assegurances</t>
  </si>
  <si>
    <t xml:space="preserve">Auditoria ISO</t>
  </si>
  <si>
    <t xml:space="preserve">Formació del personal</t>
  </si>
  <si>
    <t xml:space="preserve">Coordinació àrea i unitat suport psicològic</t>
  </si>
  <si>
    <t xml:space="preserve">SUMATORI ALTRES COSTOS DIRECTES</t>
  </si>
  <si>
    <t xml:space="preserve">BI 6%</t>
  </si>
  <si>
    <t xml:space="preserve">DG 13%</t>
  </si>
  <si>
    <t xml:space="preserve">SUMA VEC</t>
  </si>
  <si>
    <t xml:space="preserve">Neteja (10% IVA)</t>
  </si>
  <si>
    <t xml:space="preserve">Manteniment (21% IVA)</t>
  </si>
  <si>
    <t xml:space="preserve">TOTAL IVA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</si>
</sst>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A9D18E"/>
        <bgColor rgb="FF99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B35" activeCellId="0" sqref="B35"/>
    </sheetView>
  </sheetViews>
  <sheetFormatPr defaultColWidth="8.70703125" defaultRowHeight="13.8" customHeight="true" zeroHeight="false" outlineLevelRow="0" outlineLevelCol="0"/>
  <cols>
    <col collapsed="false" customWidth="true" hidden="false" outlineLevel="0" max="2" min="2" style="1" width="38.17"/>
    <col collapsed="false" customWidth="true" hidden="false" outlineLevel="0" max="3" min="3" style="1" width="12.56"/>
    <col collapsed="false" customWidth="true" hidden="false" outlineLevel="0" max="4" min="4" style="1" width="15.35"/>
    <col collapsed="false" customWidth="true" hidden="false" outlineLevel="0" max="6" min="6" style="1" width="21.79"/>
    <col collapsed="false" customWidth="true" hidden="false" outlineLevel="0" max="8" min="8" style="1" width="13.74"/>
    <col collapsed="false" customWidth="true" hidden="false" outlineLevel="0" max="9" min="9" style="1" width="12.56"/>
    <col collapsed="false" customWidth="true" hidden="false" outlineLevel="0" max="10" min="10" style="1" width="14.91"/>
  </cols>
  <sheetData>
    <row r="1" customFormat="false" ht="15" hidden="false" customHeight="false" outlineLevel="0" collapsed="false">
      <c r="A1" s="2" t="s">
        <v>0</v>
      </c>
      <c r="B1" s="2" t="s">
        <v>0</v>
      </c>
      <c r="C1" s="2" t="s">
        <v>0</v>
      </c>
      <c r="D1" s="2" t="s">
        <v>1</v>
      </c>
    </row>
    <row r="2" customFormat="false" ht="25.3" hidden="false" customHeight="false" outlineLevel="0" collapsed="false">
      <c r="A2" s="3" t="s">
        <v>2</v>
      </c>
      <c r="B2" s="3"/>
      <c r="C2" s="4" t="s">
        <v>3</v>
      </c>
      <c r="D2" s="4" t="s">
        <v>1</v>
      </c>
    </row>
    <row r="3" customFormat="false" ht="15" hidden="false" customHeight="false" outlineLevel="0" collapsed="false">
      <c r="A3" s="5" t="n">
        <v>1</v>
      </c>
      <c r="B3" s="6" t="s">
        <v>4</v>
      </c>
      <c r="C3" s="7" t="n">
        <f aca="false">33955.8*1.25</f>
        <v>42444.75</v>
      </c>
      <c r="D3" s="7" t="n">
        <f aca="false">C3*A3</f>
        <v>42444.75</v>
      </c>
    </row>
    <row r="4" customFormat="false" ht="15" hidden="false" customHeight="false" outlineLevel="0" collapsed="false">
      <c r="A4" s="5" t="n">
        <v>1</v>
      </c>
      <c r="B4" s="6" t="s">
        <v>5</v>
      </c>
      <c r="C4" s="7" t="n">
        <f aca="false">3007.87*1.25</f>
        <v>3759.8375</v>
      </c>
      <c r="D4" s="7" t="n">
        <f aca="false">C4*A4</f>
        <v>3759.8375</v>
      </c>
    </row>
    <row r="5" customFormat="false" ht="15" hidden="false" customHeight="false" outlineLevel="0" collapsed="false">
      <c r="A5" s="5" t="n">
        <v>3</v>
      </c>
      <c r="B5" s="5" t="s">
        <v>6</v>
      </c>
      <c r="C5" s="7" t="n">
        <f aca="false">16000*1.25</f>
        <v>20000</v>
      </c>
      <c r="D5" s="7" t="n">
        <f aca="false">C5*A5</f>
        <v>60000</v>
      </c>
    </row>
    <row r="6" customFormat="false" ht="15" hidden="false" customHeight="false" outlineLevel="0" collapsed="false">
      <c r="A6" s="5" t="n">
        <v>3</v>
      </c>
      <c r="B6" s="5" t="s">
        <v>7</v>
      </c>
      <c r="C6" s="7" t="n">
        <f aca="false">2301.79*1.25</f>
        <v>2877.2375</v>
      </c>
      <c r="D6" s="7" t="n">
        <f aca="false">C6*A6</f>
        <v>8631.7125</v>
      </c>
    </row>
    <row r="7" s="10" customFormat="true" ht="15" hidden="false" customHeight="false" outlineLevel="0" collapsed="false">
      <c r="A7" s="8"/>
      <c r="B7" s="8" t="s">
        <v>8</v>
      </c>
      <c r="C7" s="9"/>
      <c r="D7" s="9" t="n">
        <f aca="false">SUM(D3:D6)</f>
        <v>114836.3</v>
      </c>
    </row>
    <row r="8" customFormat="false" ht="15" hidden="false" customHeight="false" outlineLevel="0" collapsed="false">
      <c r="A8" s="5"/>
      <c r="B8" s="5"/>
      <c r="C8" s="7"/>
      <c r="D8" s="7"/>
    </row>
    <row r="9" customFormat="false" ht="15" hidden="false" customHeight="false" outlineLevel="0" collapsed="false">
      <c r="A9" s="2" t="s">
        <v>9</v>
      </c>
      <c r="B9" s="2" t="s">
        <v>0</v>
      </c>
      <c r="C9" s="2" t="s">
        <v>0</v>
      </c>
      <c r="D9" s="2" t="s">
        <v>1</v>
      </c>
    </row>
    <row r="10" customFormat="false" ht="15" hidden="false" customHeight="false" outlineLevel="0" collapsed="false">
      <c r="A10" s="5" t="n">
        <v>4</v>
      </c>
      <c r="B10" s="6" t="s">
        <v>10</v>
      </c>
      <c r="C10" s="7" t="n">
        <f aca="false">155*1.15</f>
        <v>178.25</v>
      </c>
      <c r="D10" s="7" t="n">
        <f aca="false">C10*A10</f>
        <v>713</v>
      </c>
    </row>
    <row r="11" customFormat="false" ht="15" hidden="false" customHeight="false" outlineLevel="0" collapsed="false">
      <c r="A11" s="5" t="n">
        <v>1</v>
      </c>
      <c r="B11" s="6" t="s">
        <v>11</v>
      </c>
      <c r="C11" s="7" t="n">
        <f aca="false">3571.43*1.15</f>
        <v>4107.1445</v>
      </c>
      <c r="D11" s="7" t="n">
        <f aca="false">C11*A11</f>
        <v>4107.1445</v>
      </c>
    </row>
    <row r="12" customFormat="false" ht="15" hidden="false" customHeight="false" outlineLevel="0" collapsed="false">
      <c r="A12" s="5" t="n">
        <v>1</v>
      </c>
      <c r="B12" s="6" t="s">
        <v>12</v>
      </c>
      <c r="C12" s="7" t="n">
        <f aca="false">5000*1.15</f>
        <v>5750</v>
      </c>
      <c r="D12" s="7" t="n">
        <f aca="false">C12*A12</f>
        <v>5750</v>
      </c>
    </row>
    <row r="13" customFormat="false" ht="15" hidden="false" customHeight="false" outlineLevel="0" collapsed="false">
      <c r="A13" s="5" t="n">
        <v>1</v>
      </c>
      <c r="B13" s="5" t="s">
        <v>13</v>
      </c>
      <c r="C13" s="7" t="n">
        <f aca="false">1500*1.15</f>
        <v>1725</v>
      </c>
      <c r="D13" s="7" t="n">
        <f aca="false">C13*A13</f>
        <v>1725</v>
      </c>
    </row>
    <row r="14" customFormat="false" ht="15" hidden="false" customHeight="false" outlineLevel="0" collapsed="false">
      <c r="A14" s="5" t="n">
        <v>4</v>
      </c>
      <c r="B14" s="5" t="s">
        <v>14</v>
      </c>
      <c r="C14" s="7" t="n">
        <f aca="false">125*1.15</f>
        <v>143.75</v>
      </c>
      <c r="D14" s="7" t="n">
        <f aca="false">C14*A14</f>
        <v>575</v>
      </c>
    </row>
    <row r="15" customFormat="false" ht="15" hidden="false" customHeight="false" outlineLevel="0" collapsed="false">
      <c r="A15" s="5" t="n">
        <v>1</v>
      </c>
      <c r="B15" s="5" t="s">
        <v>15</v>
      </c>
      <c r="C15" s="7" t="n">
        <f aca="false">370*1.15</f>
        <v>425.5</v>
      </c>
      <c r="D15" s="7" t="n">
        <f aca="false">C15*A15</f>
        <v>425.5</v>
      </c>
    </row>
    <row r="16" customFormat="false" ht="15" hidden="false" customHeight="false" outlineLevel="0" collapsed="false">
      <c r="A16" s="5" t="n">
        <v>1</v>
      </c>
      <c r="B16" s="5" t="s">
        <v>16</v>
      </c>
      <c r="C16" s="7" t="n">
        <f aca="false">280*1.15</f>
        <v>322</v>
      </c>
      <c r="D16" s="7" t="n">
        <f aca="false">C16*A16</f>
        <v>322</v>
      </c>
    </row>
    <row r="17" customFormat="false" ht="15" hidden="false" customHeight="false" outlineLevel="0" collapsed="false">
      <c r="A17" s="5" t="n">
        <v>4</v>
      </c>
      <c r="B17" s="5" t="s">
        <v>17</v>
      </c>
      <c r="C17" s="7" t="n">
        <v>45</v>
      </c>
      <c r="D17" s="7" t="n">
        <f aca="false">C17*A17</f>
        <v>180</v>
      </c>
    </row>
    <row r="18" customFormat="false" ht="15" hidden="false" customHeight="false" outlineLevel="0" collapsed="false">
      <c r="A18" s="5" t="n">
        <v>1</v>
      </c>
      <c r="B18" s="5" t="s">
        <v>18</v>
      </c>
      <c r="C18" s="7" t="n">
        <f aca="false">2300*1.15</f>
        <v>2645</v>
      </c>
      <c r="D18" s="7" t="n">
        <f aca="false">C18*A18</f>
        <v>2645</v>
      </c>
    </row>
    <row r="19" s="10" customFormat="true" ht="15" hidden="false" customHeight="false" outlineLevel="0" collapsed="false">
      <c r="A19" s="8"/>
      <c r="B19" s="8" t="s">
        <v>19</v>
      </c>
      <c r="C19" s="9"/>
      <c r="D19" s="9" t="n">
        <f aca="false">SUM(D10:D18)</f>
        <v>16442.6445</v>
      </c>
    </row>
    <row r="20" customFormat="false" ht="15" hidden="false" customHeight="false" outlineLevel="0" collapsed="false">
      <c r="C20" s="11"/>
      <c r="D20" s="7"/>
    </row>
    <row r="21" s="10" customFormat="true" ht="15" hidden="false" customHeight="false" outlineLevel="0" collapsed="false">
      <c r="B21" s="10" t="s">
        <v>1</v>
      </c>
      <c r="C21" s="12"/>
      <c r="D21" s="9" t="n">
        <f aca="false">D7+D19</f>
        <v>131278.9445</v>
      </c>
    </row>
    <row r="22" customFormat="false" ht="15" hidden="false" customHeight="false" outlineLevel="0" collapsed="false">
      <c r="C22" s="11"/>
      <c r="D22" s="7"/>
    </row>
    <row r="23" customFormat="false" ht="15" hidden="false" customHeight="false" outlineLevel="0" collapsed="false">
      <c r="B23" s="1" t="s">
        <v>20</v>
      </c>
      <c r="C23" s="11"/>
      <c r="D23" s="7" t="n">
        <f aca="false">D21*0.06</f>
        <v>7876.73667</v>
      </c>
    </row>
    <row r="24" customFormat="false" ht="15" hidden="false" customHeight="false" outlineLevel="0" collapsed="false">
      <c r="C24" s="11"/>
      <c r="D24" s="7"/>
    </row>
    <row r="25" customFormat="false" ht="15" hidden="false" customHeight="false" outlineLevel="0" collapsed="false">
      <c r="B25" s="1" t="s">
        <v>21</v>
      </c>
      <c r="C25" s="11"/>
      <c r="D25" s="7" t="n">
        <f aca="false">D21*0.13</f>
        <v>17066.262785</v>
      </c>
    </row>
    <row r="26" customFormat="false" ht="15" hidden="false" customHeight="false" outlineLevel="0" collapsed="false">
      <c r="C26" s="11"/>
      <c r="D26" s="7"/>
    </row>
    <row r="27" customFormat="false" ht="15" hidden="false" customHeight="false" outlineLevel="0" collapsed="false">
      <c r="B27" s="1" t="s">
        <v>22</v>
      </c>
      <c r="C27" s="11"/>
      <c r="D27" s="7" t="n">
        <f aca="false">D21+D23+D25</f>
        <v>156221.943955</v>
      </c>
    </row>
    <row r="28" customFormat="false" ht="15" hidden="false" customHeight="false" outlineLevel="0" collapsed="false">
      <c r="C28" s="11"/>
      <c r="D28" s="7"/>
    </row>
    <row r="29" customFormat="false" ht="15" hidden="false" customHeight="false" outlineLevel="0" collapsed="false">
      <c r="B29" s="13" t="s">
        <v>23</v>
      </c>
      <c r="C29" s="0"/>
      <c r="D29" s="7" t="n">
        <f aca="false">D27*0.35*0.1</f>
        <v>5467.768038425</v>
      </c>
    </row>
    <row r="30" customFormat="false" ht="13.8" hidden="false" customHeight="false" outlineLevel="0" collapsed="false">
      <c r="B30" s="13"/>
      <c r="C30" s="0"/>
    </row>
    <row r="31" customFormat="false" ht="15" hidden="false" customHeight="false" outlineLevel="0" collapsed="false">
      <c r="B31" s="13" t="s">
        <v>24</v>
      </c>
      <c r="C31" s="0"/>
      <c r="D31" s="7" t="n">
        <f aca="false">D27*0.65*0.21</f>
        <v>21324.2953498575</v>
      </c>
    </row>
    <row r="32" customFormat="false" ht="13.8" hidden="false" customHeight="false" outlineLevel="0" collapsed="false">
      <c r="B32" s="13"/>
      <c r="C32" s="0"/>
    </row>
    <row r="34" customFormat="false" ht="15" hidden="false" customHeight="false" outlineLevel="0" collapsed="false">
      <c r="B34" s="1" t="s">
        <v>25</v>
      </c>
      <c r="D34" s="7" t="n">
        <f aca="false">D29+D31</f>
        <v>26792.0633882825</v>
      </c>
    </row>
    <row r="37" customFormat="false" ht="15" hidden="false" customHeight="false" outlineLevel="0" collapsed="false">
      <c r="B37" s="9" t="s">
        <v>1</v>
      </c>
      <c r="D37" s="9" t="n">
        <f aca="false">D27+D34</f>
        <v>183014.007343283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D1"/>
    <mergeCell ref="A2:B2"/>
    <mergeCell ref="A9:D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4303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2021-03-15T17:44:15Z</dcterms:created>
  <dc:creator>Sergi Massó</dc:creator>
  <dc:description/>
  <dc:language>es-ES</dc:language>
  <cp:lastModifiedBy/>
  <cp:lastPrinted>2025-04-07T10:49:48Z</cp:lastPrinted>
  <dcterms:modified xsi:type="dcterms:W3CDTF">2025-07-04T13:18:46Z</dcterms:modified>
  <cp:revision>117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