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Das\Comu\CONTRACTES\2025\25000861- AM submin. garrafes i dispensadors aigua\"/>
    </mc:Choice>
  </mc:AlternateContent>
  <xr:revisionPtr revIDLastSave="0" documentId="13_ncr:1_{44496E55-EA70-4901-9E98-019523B8C5B5}" xr6:coauthVersionLast="47" xr6:coauthVersionMax="47" xr10:uidLastSave="{00000000-0000-0000-0000-000000000000}"/>
  <workbookProtection lockStructure="1"/>
  <bookViews>
    <workbookView xWindow="-50" yWindow="-50" windowWidth="19300" windowHeight="10300" xr2:uid="{00000000-000D-0000-FFFF-FFFF00000000}"/>
  </bookViews>
  <sheets>
    <sheet name="Apartat a)" sheetId="10" r:id="rId1"/>
    <sheet name="Apartat b)" sheetId="5" r:id="rId2"/>
    <sheet name="Apartat c)" sheetId="6" r:id="rId3"/>
    <sheet name="Apartat d)" sheetId="7" r:id="rId4"/>
    <sheet name="Apartat e)" sheetId="8" r:id="rId5"/>
  </sheets>
  <definedNames>
    <definedName name="_xlnm.Print_Area" localSheetId="1">'Apartat b)'!$A$1:$I$18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5" l="1"/>
  <c r="G12" i="5" s="1"/>
  <c r="G13" i="5" s="1"/>
  <c r="G10" i="5"/>
  <c r="L8" i="10"/>
  <c r="L7" i="10"/>
  <c r="L6" i="10"/>
  <c r="L5" i="10"/>
  <c r="I8" i="10"/>
  <c r="I7" i="10"/>
  <c r="I6" i="10"/>
  <c r="I5" i="10"/>
  <c r="L9" i="10" l="1"/>
  <c r="I9" i="10" l="1"/>
  <c r="H5" i="8"/>
  <c r="I7" i="7" l="1"/>
  <c r="I8" i="7"/>
  <c r="I6" i="7"/>
  <c r="I7" i="6"/>
  <c r="I8" i="6"/>
  <c r="I9" i="6"/>
  <c r="I6" i="6"/>
  <c r="I9" i="7" l="1"/>
  <c r="I10" i="6"/>
</calcChain>
</file>

<file path=xl/sharedStrings.xml><?xml version="1.0" encoding="utf-8"?>
<sst xmlns="http://schemas.openxmlformats.org/spreadsheetml/2006/main" count="76" uniqueCount="40">
  <si>
    <t>EMPRESA</t>
  </si>
  <si>
    <t>LICITADORA:</t>
  </si>
  <si>
    <t>SIGNATURA:</t>
  </si>
  <si>
    <t xml:space="preserve">LOT 1.- Dispensadors d’aigua de xarxa amb sistemes de filtració (FB) </t>
  </si>
  <si>
    <t>Equips de filtració bàsica amb sortida frontal, sobretaula (FB/SF/ST)</t>
  </si>
  <si>
    <t>Equips de  filtració bàsica amb sortida frontal, cabal mig (FB/SF/CM)</t>
  </si>
  <si>
    <t>Equips amb sortida d’aigua per la part superior / polsador i/o pedal, cabal mig (FB/SSP/CM)</t>
  </si>
  <si>
    <t>Equips amb sortida d’aigua per la part superior / polsador i/o pedal, cabal alt (FB/SSP/CA)</t>
  </si>
  <si>
    <t>Valor aplicable</t>
  </si>
  <si>
    <t>Puntuació final</t>
  </si>
  <si>
    <t>Lot 1: Eficiència energètica de les màquines</t>
  </si>
  <si>
    <t>SI</t>
  </si>
  <si>
    <t>NO</t>
  </si>
  <si>
    <t>Lot 1: Filtratge UV</t>
  </si>
  <si>
    <t>Compromis temps màxim de resposta</t>
  </si>
  <si>
    <t>UNITATS</t>
  </si>
  <si>
    <t>Oferta Econòmica - Fins a 75 PUNTS</t>
  </si>
  <si>
    <t>Sistema d’estalvi d’energia programable - Fins a 5 PUNTS</t>
  </si>
  <si>
    <t>Eficiència energètica - Fins a 5 PUNTS</t>
  </si>
  <si>
    <t>Filtratge UV - Fins a 5 PUNTS</t>
  </si>
  <si>
    <t>Millora del temps de resposta - Fins a 10 PUNTS</t>
  </si>
  <si>
    <t>Sense Millora en el temps de resposta - 0 punts</t>
  </si>
  <si>
    <t>Temps màxim de resposta de 36 hores - 5 punts</t>
  </si>
  <si>
    <t>Temps màxim de resposta de 24 hores - 10 punts.</t>
  </si>
  <si>
    <t>Proposta</t>
  </si>
  <si>
    <t>Tipus de dispensadors</t>
  </si>
  <si>
    <t>Lloguer mensual</t>
  </si>
  <si>
    <t>Analítica</t>
  </si>
  <si>
    <t>Ponderació analitiques</t>
  </si>
  <si>
    <t>total analítiques</t>
  </si>
  <si>
    <t>TOTAL</t>
  </si>
  <si>
    <t>Total Preu net vigència (sense IVA)</t>
  </si>
  <si>
    <t>Pressupost net de licitació vigència
(sense IVA)</t>
  </si>
  <si>
    <t>Oferta del licitador
(sense IVA)</t>
  </si>
  <si>
    <t>Lot 1: Sistema d'estalvi d'energia programable</t>
  </si>
  <si>
    <t>Unitats</t>
  </si>
  <si>
    <t>Proposta licitador</t>
  </si>
  <si>
    <t>Total unitats</t>
  </si>
  <si>
    <t>% ofert respecte total de fonts</t>
  </si>
  <si>
    <t>Puntuació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</si>
</sst>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_ ;\-#,##0\ 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  <font>
      <sz val="11"/>
      <color theme="1"/>
      <name val="Calibri"/>
      <family val="2"/>
      <scheme val="minor"/>
    </font>
    <font>
      <b/>
      <u/>
      <sz val="12"/>
      <color theme="1"/>
      <name val="Verdana"/>
      <family val="2"/>
    </font>
    <font>
      <sz val="11"/>
      <color theme="1"/>
      <name val="Verdana"/>
      <family val="2"/>
    </font>
    <font>
      <b/>
      <sz val="9.5"/>
      <color rgb="FF000000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.5"/>
      <color theme="1"/>
      <name val="Verdana"/>
      <family val="2"/>
    </font>
    <font>
      <b/>
      <sz val="9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7">
    <xf numFmtId="0" fontId="0" fillId="0" borderId="0" xfId="0"/>
    <xf numFmtId="8" fontId="8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/>
    </xf>
    <xf numFmtId="0" fontId="1" fillId="0" borderId="0" xfId="0" applyFont="1" applyProtection="1"/>
    <xf numFmtId="0" fontId="10" fillId="0" borderId="7" xfId="0" applyFont="1" applyBorder="1" applyAlignment="1" applyProtection="1">
      <alignment vertical="center" wrapText="1"/>
    </xf>
    <xf numFmtId="4" fontId="0" fillId="0" borderId="7" xfId="0" applyNumberForma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 wrapText="1"/>
    </xf>
    <xf numFmtId="4" fontId="0" fillId="0" borderId="0" xfId="0" applyNumberForma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 wrapText="1"/>
    </xf>
    <xf numFmtId="43" fontId="8" fillId="0" borderId="7" xfId="2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43" fontId="8" fillId="0" borderId="0" xfId="2" applyFont="1" applyBorder="1" applyAlignment="1" applyProtection="1">
      <alignment horizontal="center" vertical="center" wrapText="1"/>
    </xf>
    <xf numFmtId="3" fontId="0" fillId="0" borderId="0" xfId="0" applyNumberFormat="1" applyProtection="1"/>
    <xf numFmtId="4" fontId="0" fillId="0" borderId="0" xfId="0" applyNumberFormat="1" applyProtection="1"/>
    <xf numFmtId="0" fontId="5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top"/>
    </xf>
    <xf numFmtId="8" fontId="8" fillId="0" borderId="7" xfId="0" applyNumberFormat="1" applyFont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164" fontId="2" fillId="0" borderId="0" xfId="1" applyNumberFormat="1" applyFont="1" applyProtection="1"/>
    <xf numFmtId="0" fontId="7" fillId="3" borderId="12" xfId="0" applyFont="1" applyFill="1" applyBorder="1" applyAlignment="1" applyProtection="1">
      <alignment horizontal="center" vertical="center" wrapText="1"/>
    </xf>
    <xf numFmtId="2" fontId="8" fillId="0" borderId="1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top" wrapText="1"/>
    </xf>
    <xf numFmtId="43" fontId="8" fillId="4" borderId="7" xfId="2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center" vertical="center" wrapText="1"/>
    </xf>
    <xf numFmtId="8" fontId="8" fillId="0" borderId="7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vertical="top" wrapText="1"/>
    </xf>
    <xf numFmtId="43" fontId="8" fillId="0" borderId="10" xfId="2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8" fillId="0" borderId="13" xfId="0" applyFont="1" applyBorder="1" applyAlignment="1" applyProtection="1">
      <alignment vertical="center" wrapText="1"/>
    </xf>
    <xf numFmtId="0" fontId="7" fillId="5" borderId="17" xfId="0" applyFont="1" applyFill="1" applyBorder="1" applyAlignment="1" applyProtection="1">
      <alignment horizontal="center" vertical="center" wrapText="1"/>
    </xf>
    <xf numFmtId="8" fontId="2" fillId="0" borderId="13" xfId="0" applyNumberFormat="1" applyFont="1" applyBorder="1" applyProtection="1"/>
    <xf numFmtId="8" fontId="8" fillId="0" borderId="21" xfId="0" applyNumberFormat="1" applyFont="1" applyBorder="1" applyAlignment="1" applyProtection="1">
      <alignment horizontal="center" vertical="center" wrapText="1"/>
    </xf>
    <xf numFmtId="0" fontId="2" fillId="0" borderId="13" xfId="0" applyFont="1" applyBorder="1" applyProtection="1"/>
    <xf numFmtId="8" fontId="8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right"/>
    </xf>
    <xf numFmtId="43" fontId="12" fillId="0" borderId="0" xfId="2" applyFont="1" applyBorder="1" applyAlignment="1" applyProtection="1">
      <alignment horizontal="right" vertical="center" wrapText="1"/>
    </xf>
    <xf numFmtId="43" fontId="12" fillId="0" borderId="5" xfId="2" applyFont="1" applyBorder="1" applyAlignment="1" applyProtection="1">
      <alignment horizontal="right" vertical="center" wrapText="1"/>
    </xf>
    <xf numFmtId="0" fontId="7" fillId="3" borderId="23" xfId="0" applyFont="1" applyFill="1" applyBorder="1" applyAlignment="1" applyProtection="1">
      <alignment horizontal="center" vertical="center" wrapText="1"/>
    </xf>
    <xf numFmtId="165" fontId="8" fillId="0" borderId="13" xfId="2" applyNumberFormat="1" applyFont="1" applyBorder="1" applyAlignment="1" applyProtection="1">
      <alignment horizontal="center" vertical="center" wrapText="1"/>
    </xf>
    <xf numFmtId="165" fontId="8" fillId="0" borderId="22" xfId="2" applyNumberFormat="1" applyFont="1" applyBorder="1" applyAlignment="1" applyProtection="1">
      <alignment horizontal="center" vertical="center" wrapText="1"/>
    </xf>
    <xf numFmtId="1" fontId="8" fillId="4" borderId="13" xfId="2" applyNumberFormat="1" applyFont="1" applyFill="1" applyBorder="1" applyAlignment="1" applyProtection="1">
      <alignment horizontal="center" vertical="center" wrapText="1"/>
      <protection locked="0"/>
    </xf>
    <xf numFmtId="1" fontId="8" fillId="4" borderId="22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/>
    <xf numFmtId="165" fontId="8" fillId="0" borderId="22" xfId="0" applyNumberFormat="1" applyFont="1" applyBorder="1" applyAlignment="1" applyProtection="1">
      <alignment horizontal="center" vertical="center"/>
    </xf>
    <xf numFmtId="1" fontId="8" fillId="0" borderId="22" xfId="0" applyNumberFormat="1" applyFont="1" applyBorder="1" applyAlignment="1" applyProtection="1">
      <alignment horizontal="center" vertical="center"/>
    </xf>
    <xf numFmtId="165" fontId="8" fillId="0" borderId="0" xfId="0" applyNumberFormat="1" applyFont="1" applyAlignment="1" applyProtection="1">
      <alignment horizontal="center" vertical="center"/>
    </xf>
    <xf numFmtId="43" fontId="8" fillId="0" borderId="0" xfId="0" applyNumberFormat="1" applyFont="1" applyProtection="1"/>
    <xf numFmtId="10" fontId="12" fillId="0" borderId="13" xfId="3" applyNumberFormat="1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8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11" fillId="5" borderId="18" xfId="0" applyFont="1" applyFill="1" applyBorder="1" applyAlignment="1" applyProtection="1">
      <alignment horizontal="center" vertical="center" wrapText="1"/>
    </xf>
    <xf numFmtId="0" fontId="11" fillId="5" borderId="19" xfId="0" applyFont="1" applyFill="1" applyBorder="1" applyAlignment="1" applyProtection="1">
      <alignment horizontal="center" vertical="center" wrapText="1"/>
    </xf>
    <xf numFmtId="0" fontId="11" fillId="5" borderId="20" xfId="0" applyFont="1" applyFill="1" applyBorder="1" applyAlignment="1" applyProtection="1">
      <alignment horizontal="center" vertical="center" wrapText="1"/>
    </xf>
    <xf numFmtId="0" fontId="11" fillId="5" borderId="19" xfId="0" applyFont="1" applyFill="1" applyBorder="1" applyAlignment="1" applyProtection="1">
      <alignment horizontal="center" vertical="center"/>
    </xf>
    <xf numFmtId="0" fontId="11" fillId="5" borderId="2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left" vertical="center" wrapText="1"/>
    </xf>
    <xf numFmtId="0" fontId="7" fillId="5" borderId="10" xfId="0" applyFont="1" applyFill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15" xfId="0" applyFont="1" applyFill="1" applyBorder="1" applyAlignment="1" applyProtection="1">
      <alignment horizontal="left" vertical="center" wrapText="1"/>
    </xf>
    <xf numFmtId="0" fontId="8" fillId="0" borderId="18" xfId="0" applyFont="1" applyBorder="1" applyAlignment="1" applyProtection="1">
      <alignment horizontal="left" vertical="center" wrapText="1"/>
    </xf>
    <xf numFmtId="0" fontId="8" fillId="0" borderId="19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16" xfId="0" applyFont="1" applyBorder="1" applyAlignment="1" applyProtection="1">
      <alignment horizontal="left" vertical="center" wrapText="1"/>
    </xf>
    <xf numFmtId="0" fontId="12" fillId="0" borderId="18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left" vertical="center" wrapText="1"/>
    </xf>
    <xf numFmtId="0" fontId="7" fillId="2" borderId="9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right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10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0" fillId="4" borderId="7" xfId="0" applyFill="1" applyBorder="1" applyAlignment="1" applyProtection="1">
      <alignment horizontal="center" vertical="center" wrapText="1"/>
      <protection locked="0"/>
    </xf>
  </cellXfs>
  <cellStyles count="4">
    <cellStyle name="Coma" xfId="2" builtinId="3"/>
    <cellStyle name="Moneda" xfId="1" builtinId="4"/>
    <cellStyle name="Normal" xfId="0" builtinId="0"/>
    <cellStyle name="Percentat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showGridLines="0" tabSelected="1" view="pageLayout" topLeftCell="A2" zoomScale="85" zoomScaleNormal="100" zoomScalePageLayoutView="85" workbookViewId="0">
      <selection activeCell="L5" sqref="L5"/>
    </sheetView>
  </sheetViews>
  <sheetFormatPr defaultColWidth="9.1796875" defaultRowHeight="15" x14ac:dyDescent="0.3"/>
  <cols>
    <col min="1" max="1" width="7" style="3" customWidth="1"/>
    <col min="2" max="2" width="4.54296875" style="3" customWidth="1"/>
    <col min="3" max="3" width="20.26953125" style="3" customWidth="1"/>
    <col min="4" max="4" width="11" style="3" customWidth="1"/>
    <col min="5" max="5" width="12.54296875" style="3" hidden="1" customWidth="1"/>
    <col min="6" max="6" width="9.81640625" style="3" hidden="1" customWidth="1"/>
    <col min="7" max="7" width="10.453125" style="3" customWidth="1"/>
    <col min="8" max="8" width="10" style="3" customWidth="1"/>
    <col min="9" max="9" width="19.54296875" style="3" bestFit="1" customWidth="1"/>
    <col min="10" max="10" width="8.81640625" style="3" customWidth="1"/>
    <col min="11" max="11" width="8.26953125" style="3" bestFit="1" customWidth="1"/>
    <col min="12" max="12" width="19.54296875" style="3" bestFit="1" customWidth="1"/>
    <col min="13" max="16384" width="9.1796875" style="3"/>
  </cols>
  <sheetData>
    <row r="1" spans="1:12" ht="22" customHeight="1" x14ac:dyDescent="0.3">
      <c r="B1" s="2" t="s">
        <v>3</v>
      </c>
    </row>
    <row r="2" spans="1:12" ht="31" customHeight="1" thickBot="1" x14ac:dyDescent="0.35">
      <c r="B2" s="2" t="s">
        <v>16</v>
      </c>
    </row>
    <row r="3" spans="1:12" ht="25.5" customHeight="1" thickBot="1" x14ac:dyDescent="0.35">
      <c r="G3" s="64" t="s">
        <v>32</v>
      </c>
      <c r="H3" s="65"/>
      <c r="I3" s="66"/>
      <c r="J3" s="64" t="s">
        <v>33</v>
      </c>
      <c r="K3" s="67"/>
      <c r="L3" s="68"/>
    </row>
    <row r="4" spans="1:12" ht="57.65" customHeight="1" thickTop="1" thickBot="1" x14ac:dyDescent="0.35">
      <c r="A4" s="19"/>
      <c r="B4" s="69" t="s">
        <v>25</v>
      </c>
      <c r="C4" s="70"/>
      <c r="D4" s="28" t="s">
        <v>15</v>
      </c>
      <c r="E4" s="34" t="s">
        <v>28</v>
      </c>
      <c r="F4" s="34" t="s">
        <v>29</v>
      </c>
      <c r="G4" s="34" t="s">
        <v>26</v>
      </c>
      <c r="H4" s="34" t="s">
        <v>27</v>
      </c>
      <c r="I4" s="34" t="s">
        <v>31</v>
      </c>
      <c r="J4" s="34" t="s">
        <v>26</v>
      </c>
      <c r="K4" s="34" t="s">
        <v>27</v>
      </c>
      <c r="L4" s="34" t="s">
        <v>31</v>
      </c>
    </row>
    <row r="5" spans="1:12" ht="37" customHeight="1" thickTop="1" thickBot="1" x14ac:dyDescent="0.35">
      <c r="A5" s="21"/>
      <c r="B5" s="71" t="s">
        <v>4</v>
      </c>
      <c r="C5" s="72"/>
      <c r="D5" s="27">
        <v>2</v>
      </c>
      <c r="E5" s="27">
        <v>2</v>
      </c>
      <c r="F5" s="27">
        <v>1</v>
      </c>
      <c r="G5" s="20">
        <v>25</v>
      </c>
      <c r="H5" s="20">
        <v>120</v>
      </c>
      <c r="I5" s="29">
        <f>ROUND((G5*$D5*24)+(H5*F5*2),2)</f>
        <v>1440</v>
      </c>
      <c r="J5" s="1"/>
      <c r="K5" s="1"/>
      <c r="L5" s="29">
        <f>ROUND((J5*$D5*24)+(K5*F5*2),2)</f>
        <v>0</v>
      </c>
    </row>
    <row r="6" spans="1:12" ht="37" customHeight="1" thickTop="1" thickBot="1" x14ac:dyDescent="0.35">
      <c r="A6" s="21"/>
      <c r="B6" s="71" t="s">
        <v>5</v>
      </c>
      <c r="C6" s="72"/>
      <c r="D6" s="27">
        <v>211</v>
      </c>
      <c r="E6" s="27">
        <v>228</v>
      </c>
      <c r="F6" s="27">
        <v>57</v>
      </c>
      <c r="G6" s="20">
        <v>30</v>
      </c>
      <c r="H6" s="20">
        <v>120</v>
      </c>
      <c r="I6" s="29">
        <f t="shared" ref="I6:I8" si="0">ROUND((G6*$D6*24)+(H6*F6*2),2)</f>
        <v>165600</v>
      </c>
      <c r="J6" s="1"/>
      <c r="K6" s="1"/>
      <c r="L6" s="29">
        <f>ROUND((J6*$D6*24)+(K6*F6*2),2)</f>
        <v>0</v>
      </c>
    </row>
    <row r="7" spans="1:12" ht="37" customHeight="1" thickTop="1" thickBot="1" x14ac:dyDescent="0.35">
      <c r="B7" s="71" t="s">
        <v>6</v>
      </c>
      <c r="C7" s="72"/>
      <c r="D7" s="27">
        <v>187</v>
      </c>
      <c r="E7" s="27">
        <v>202</v>
      </c>
      <c r="F7" s="27">
        <v>51</v>
      </c>
      <c r="G7" s="20">
        <v>32</v>
      </c>
      <c r="H7" s="20">
        <v>120</v>
      </c>
      <c r="I7" s="29">
        <f t="shared" si="0"/>
        <v>155856</v>
      </c>
      <c r="J7" s="1"/>
      <c r="K7" s="1"/>
      <c r="L7" s="29">
        <f>ROUND((J7*$D7*24)+(K7*F7*2),2)</f>
        <v>0</v>
      </c>
    </row>
    <row r="8" spans="1:12" ht="37" customHeight="1" thickTop="1" thickBot="1" x14ac:dyDescent="0.35">
      <c r="B8" s="71" t="s">
        <v>7</v>
      </c>
      <c r="C8" s="72"/>
      <c r="D8" s="27">
        <v>244</v>
      </c>
      <c r="E8" s="27">
        <v>260</v>
      </c>
      <c r="F8" s="27">
        <v>65</v>
      </c>
      <c r="G8" s="20">
        <v>35</v>
      </c>
      <c r="H8" s="36">
        <v>120</v>
      </c>
      <c r="I8" s="29">
        <f t="shared" si="0"/>
        <v>220560</v>
      </c>
      <c r="J8" s="1"/>
      <c r="K8" s="38"/>
      <c r="L8" s="29">
        <f>ROUND((J8*$D8*24)+(K8*F8*2),2)</f>
        <v>0</v>
      </c>
    </row>
    <row r="9" spans="1:12" ht="16" thickTop="1" thickBot="1" x14ac:dyDescent="0.35">
      <c r="G9" s="22"/>
      <c r="H9" s="37" t="s">
        <v>30</v>
      </c>
      <c r="I9" s="35">
        <f>SUM(I5:I8)</f>
        <v>543456</v>
      </c>
      <c r="K9" s="37" t="s">
        <v>30</v>
      </c>
      <c r="L9" s="35">
        <f>SUM(L5:L8)</f>
        <v>0</v>
      </c>
    </row>
    <row r="10" spans="1:12" x14ac:dyDescent="0.3">
      <c r="G10" s="22"/>
    </row>
    <row r="11" spans="1:12" ht="15.5" thickBot="1" x14ac:dyDescent="0.35">
      <c r="G11" s="22"/>
    </row>
    <row r="12" spans="1:12" ht="15.65" customHeight="1" x14ac:dyDescent="0.3">
      <c r="C12" s="16" t="s">
        <v>0</v>
      </c>
      <c r="D12" s="54"/>
      <c r="E12" s="55"/>
      <c r="F12" s="55"/>
      <c r="G12" s="55"/>
      <c r="H12" s="56"/>
      <c r="I12" s="39" t="s">
        <v>2</v>
      </c>
      <c r="J12" s="63"/>
      <c r="K12" s="55"/>
      <c r="L12" s="56"/>
    </row>
    <row r="13" spans="1:12" ht="15.65" customHeight="1" x14ac:dyDescent="0.3">
      <c r="C13" s="16" t="s">
        <v>1</v>
      </c>
      <c r="D13" s="57"/>
      <c r="E13" s="58"/>
      <c r="F13" s="58"/>
      <c r="G13" s="58"/>
      <c r="H13" s="59"/>
      <c r="I13" s="30"/>
      <c r="J13" s="57"/>
      <c r="K13" s="58"/>
      <c r="L13" s="59"/>
    </row>
    <row r="14" spans="1:12" ht="15.65" customHeight="1" x14ac:dyDescent="0.3">
      <c r="C14" s="30"/>
      <c r="D14" s="57"/>
      <c r="E14" s="58"/>
      <c r="F14" s="58"/>
      <c r="G14" s="58"/>
      <c r="H14" s="59"/>
      <c r="I14" s="30"/>
      <c r="J14" s="57"/>
      <c r="K14" s="58"/>
      <c r="L14" s="59"/>
    </row>
    <row r="15" spans="1:12" ht="15.65" customHeight="1" x14ac:dyDescent="0.3">
      <c r="C15" s="30"/>
      <c r="D15" s="57"/>
      <c r="E15" s="58"/>
      <c r="F15" s="58"/>
      <c r="G15" s="58"/>
      <c r="H15" s="59"/>
      <c r="I15" s="30"/>
      <c r="J15" s="57"/>
      <c r="K15" s="58"/>
      <c r="L15" s="59"/>
    </row>
    <row r="16" spans="1:12" ht="15.65" customHeight="1" x14ac:dyDescent="0.3">
      <c r="D16" s="57"/>
      <c r="E16" s="58"/>
      <c r="F16" s="58"/>
      <c r="G16" s="58"/>
      <c r="H16" s="59"/>
      <c r="J16" s="57"/>
      <c r="K16" s="58"/>
      <c r="L16" s="59"/>
    </row>
    <row r="17" spans="4:12" ht="16" customHeight="1" thickBot="1" x14ac:dyDescent="0.35">
      <c r="D17" s="60"/>
      <c r="E17" s="61"/>
      <c r="F17" s="61"/>
      <c r="G17" s="61"/>
      <c r="H17" s="62"/>
      <c r="J17" s="60"/>
      <c r="K17" s="61"/>
      <c r="L17" s="62"/>
    </row>
    <row r="18" spans="4:12" ht="15.65" customHeight="1" x14ac:dyDescent="0.3"/>
  </sheetData>
  <sheetProtection algorithmName="SHA-512" hashValue="Yq88wOxRKABEgKJrbzB7r/6Ceyea/xL45VmeldPBicNjXU9EPWPGo7OLUWM0fzPcTwfTtZwge+5YrMvzk6xqGQ==" saltValue="uMsC9nB6UTJxn5MvIuu7nw==" spinCount="100000" sheet="1" objects="1" scenarios="1"/>
  <mergeCells count="9">
    <mergeCell ref="D12:H17"/>
    <mergeCell ref="J12:L17"/>
    <mergeCell ref="G3:I3"/>
    <mergeCell ref="J3:L3"/>
    <mergeCell ref="B4:C4"/>
    <mergeCell ref="B5:C5"/>
    <mergeCell ref="B6:C6"/>
    <mergeCell ref="B7:C7"/>
    <mergeCell ref="B8:C8"/>
  </mergeCells>
  <dataValidations count="3">
    <dataValidation type="decimal" operator="lessThanOrEqual" allowBlank="1" showInputMessage="1" showErrorMessage="1" sqref="K5:K8" xr:uid="{00000000-0002-0000-0000-000000000000}">
      <formula1>H5</formula1>
    </dataValidation>
    <dataValidation type="decimal" operator="lessThanOrEqual" allowBlank="1" showErrorMessage="1" errorTitle="Oferta incorrecte" error="L'oferta no pot ser superior al preu unitari de sortida ni tenir valor negatiu_x000a_" promptTitle="Oferta Incorrecte" sqref="J6" xr:uid="{00000000-0002-0000-0000-000001000000}">
      <formula1>G6</formula1>
    </dataValidation>
    <dataValidation type="decimal" operator="lessThanOrEqual" allowBlank="1" showErrorMessage="1" errorTitle="Oferta incorrecte" error="L'oferta no pot ser superior al preu unitari de sortida ni tenir valor negatiu" promptTitle="Oferta Incorrecte" sqref="J5 J7:J8" xr:uid="{00000000-0002-0000-0000-000002000000}">
      <formula1>G5</formula1>
    </dataValidation>
  </dataValidations>
  <pageMargins left="0.7" right="0.7" top="1.4236111111111112" bottom="0.75" header="0.3" footer="0.3"/>
  <pageSetup paperSize="9" orientation="landscape" r:id="rId1"/>
  <headerFooter alignWithMargins="0">
    <oddHeader xml:space="preserve">&amp;L&amp;14&amp;G
&amp;"-,Negreta"
CONTRACTE 25000861&amp;C&amp;"-,Negreta"&amp;12ACORD MARC PER A LA CONTRACTACIÓ MIXTA
 DEL SUBMINISTRAMENT DE GARRAFES, DE
DISPENSADORS D’AIGUA I EL SEU 
POSTERIOR SERVEI DE MANTENIMENT
 I HIGIENITZACIÓ &amp;R&amp;"-,Negreta"&amp;12MODEL D'OFERTA
Apartat a)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I18"/>
  <sheetViews>
    <sheetView showGridLines="0" view="pageLayout" topLeftCell="A3" zoomScaleNormal="100" workbookViewId="0">
      <selection activeCell="H10" sqref="H10"/>
    </sheetView>
  </sheetViews>
  <sheetFormatPr defaultColWidth="9.1796875" defaultRowHeight="15" x14ac:dyDescent="0.3"/>
  <cols>
    <col min="1" max="1" width="7" style="3" customWidth="1"/>
    <col min="2" max="2" width="4.54296875" style="3" customWidth="1"/>
    <col min="3" max="3" width="19.1796875" style="3" customWidth="1"/>
    <col min="4" max="4" width="14.81640625" style="3" customWidth="1"/>
    <col min="5" max="5" width="18.453125" style="3" customWidth="1"/>
    <col min="6" max="6" width="21.1796875" style="3" customWidth="1"/>
    <col min="7" max="7" width="11.81640625" style="3" customWidth="1"/>
    <col min="8" max="8" width="11.1796875" style="3" customWidth="1"/>
    <col min="9" max="9" width="21" style="3" bestFit="1" customWidth="1"/>
    <col min="10" max="10" width="18.1796875" style="3" bestFit="1" customWidth="1"/>
    <col min="11" max="11" width="20.453125" style="3" bestFit="1" customWidth="1"/>
    <col min="12" max="16384" width="9.1796875" style="3"/>
  </cols>
  <sheetData>
    <row r="2" spans="3:9" ht="20.149999999999999" customHeight="1" x14ac:dyDescent="0.3">
      <c r="C2" s="2" t="s">
        <v>3</v>
      </c>
    </row>
    <row r="3" spans="3:9" ht="26.15" customHeight="1" x14ac:dyDescent="0.3">
      <c r="C3" s="2" t="s">
        <v>17</v>
      </c>
    </row>
    <row r="4" spans="3:9" ht="8.5" customHeight="1" thickBot="1" x14ac:dyDescent="0.35"/>
    <row r="5" spans="3:9" ht="31" customHeight="1" thickBot="1" x14ac:dyDescent="0.35">
      <c r="C5" s="79" t="s">
        <v>34</v>
      </c>
      <c r="D5" s="80"/>
      <c r="E5" s="80"/>
      <c r="F5" s="80"/>
      <c r="G5" s="42" t="s">
        <v>35</v>
      </c>
      <c r="H5" s="42" t="s">
        <v>36</v>
      </c>
    </row>
    <row r="6" spans="3:9" ht="31" customHeight="1" thickBot="1" x14ac:dyDescent="0.35">
      <c r="C6" s="81" t="s">
        <v>4</v>
      </c>
      <c r="D6" s="82"/>
      <c r="E6" s="82"/>
      <c r="F6" s="82"/>
      <c r="G6" s="43">
        <v>2</v>
      </c>
      <c r="H6" s="45"/>
    </row>
    <row r="7" spans="3:9" ht="31" customHeight="1" thickBot="1" x14ac:dyDescent="0.35">
      <c r="C7" s="81" t="s">
        <v>5</v>
      </c>
      <c r="D7" s="82"/>
      <c r="E7" s="82"/>
      <c r="F7" s="82"/>
      <c r="G7" s="43">
        <v>211</v>
      </c>
      <c r="H7" s="45"/>
    </row>
    <row r="8" spans="3:9" ht="31" customHeight="1" thickBot="1" x14ac:dyDescent="0.35">
      <c r="C8" s="81" t="s">
        <v>6</v>
      </c>
      <c r="D8" s="82"/>
      <c r="E8" s="82"/>
      <c r="F8" s="82"/>
      <c r="G8" s="43">
        <v>187</v>
      </c>
      <c r="H8" s="45"/>
    </row>
    <row r="9" spans="3:9" ht="31" customHeight="1" thickBot="1" x14ac:dyDescent="0.35">
      <c r="C9" s="83" t="s">
        <v>7</v>
      </c>
      <c r="D9" s="84"/>
      <c r="E9" s="84"/>
      <c r="F9" s="84"/>
      <c r="G9" s="44">
        <v>244</v>
      </c>
      <c r="H9" s="46"/>
    </row>
    <row r="10" spans="3:9" ht="31" customHeight="1" thickBot="1" x14ac:dyDescent="0.35">
      <c r="C10" s="47"/>
      <c r="D10" s="47"/>
      <c r="E10" s="47"/>
      <c r="F10" s="41" t="s">
        <v>37</v>
      </c>
      <c r="G10" s="48">
        <f>SUM(G6:G9)</f>
        <v>644</v>
      </c>
      <c r="H10" s="49">
        <f>SUM(H6:H9)</f>
        <v>0</v>
      </c>
    </row>
    <row r="11" spans="3:9" ht="16.5" customHeight="1" thickBot="1" x14ac:dyDescent="0.35">
      <c r="C11" s="47"/>
      <c r="D11" s="47"/>
      <c r="E11" s="47"/>
      <c r="F11" s="40"/>
      <c r="G11" s="50"/>
      <c r="H11" s="51"/>
    </row>
    <row r="12" spans="3:9" ht="31" customHeight="1" thickBot="1" x14ac:dyDescent="0.35">
      <c r="C12" s="47"/>
      <c r="D12" s="47"/>
      <c r="E12" s="85" t="s">
        <v>38</v>
      </c>
      <c r="F12" s="86"/>
      <c r="G12" s="52">
        <f>ROUND(H10/G10,2)</f>
        <v>0</v>
      </c>
      <c r="H12" s="47"/>
    </row>
    <row r="13" spans="3:9" ht="31" customHeight="1" thickBot="1" x14ac:dyDescent="0.35">
      <c r="C13" s="47"/>
      <c r="D13" s="47"/>
      <c r="E13" s="85" t="s">
        <v>39</v>
      </c>
      <c r="F13" s="86"/>
      <c r="G13" s="53">
        <f>IF(G12=0,0,IF(G12&lt;=0.25,1.25,IF(G12&lt;=0.5,2.5,IF(G12&lt;=0.75,3.75,5))))</f>
        <v>0</v>
      </c>
      <c r="H13" s="47"/>
    </row>
    <row r="14" spans="3:9" ht="16" thickBot="1" x14ac:dyDescent="0.4">
      <c r="F14" s="14"/>
      <c r="G14" s="15"/>
    </row>
    <row r="15" spans="3:9" ht="15.65" customHeight="1" x14ac:dyDescent="0.3">
      <c r="C15" s="16" t="s">
        <v>0</v>
      </c>
      <c r="D15" s="73"/>
      <c r="E15" s="74"/>
      <c r="F15" s="17" t="s">
        <v>2</v>
      </c>
      <c r="G15" s="63"/>
      <c r="H15" s="55"/>
      <c r="I15" s="56"/>
    </row>
    <row r="16" spans="3:9" ht="29.15" customHeight="1" x14ac:dyDescent="0.3">
      <c r="C16" s="16" t="s">
        <v>1</v>
      </c>
      <c r="D16" s="75"/>
      <c r="E16" s="76"/>
      <c r="G16" s="57"/>
      <c r="H16" s="58"/>
      <c r="I16" s="59"/>
    </row>
    <row r="17" spans="4:9" ht="15.65" customHeight="1" x14ac:dyDescent="0.3">
      <c r="D17" s="75"/>
      <c r="E17" s="76"/>
      <c r="G17" s="57"/>
      <c r="H17" s="58"/>
      <c r="I17" s="59"/>
    </row>
    <row r="18" spans="4:9" ht="16" customHeight="1" thickBot="1" x14ac:dyDescent="0.35">
      <c r="D18" s="77"/>
      <c r="E18" s="78"/>
      <c r="G18" s="60"/>
      <c r="H18" s="61"/>
      <c r="I18" s="62"/>
    </row>
  </sheetData>
  <sheetProtection algorithmName="SHA-512" hashValue="f2SX7e5iGsbZeu/B+VPx8uADYdOu3SG111/UBLQ+E6QEqEyXfrJCBHBLx39SyqBD/jOqBh0FLciJMbeRGHwcNg==" saltValue="0HNO07bEORB/xmWzSoJKew==" spinCount="100000" sheet="1" objects="1" scenarios="1"/>
  <mergeCells count="9">
    <mergeCell ref="G15:I18"/>
    <mergeCell ref="D15:E18"/>
    <mergeCell ref="C5:F5"/>
    <mergeCell ref="C6:F6"/>
    <mergeCell ref="C7:F7"/>
    <mergeCell ref="C8:F8"/>
    <mergeCell ref="C9:F9"/>
    <mergeCell ref="E12:F12"/>
    <mergeCell ref="E13:F13"/>
  </mergeCells>
  <dataValidations count="1">
    <dataValidation type="whole" operator="lessThanOrEqual" allowBlank="1" showInputMessage="1" showErrorMessage="1" sqref="H6 H7 H8 H9" xr:uid="{B9502F7E-65EF-4599-ACC4-7032662CC1AF}">
      <formula1>G6</formula1>
    </dataValidation>
  </dataValidations>
  <pageMargins left="0.70866141732283472" right="0.70866141732283472" top="1.4173228346456694" bottom="0.74803149606299213" header="0.31496062992125984" footer="0.31496062992125984"/>
  <pageSetup paperSize="9" orientation="landscape" r:id="rId1"/>
  <headerFooter alignWithMargins="0">
    <oddHeader xml:space="preserve">&amp;L&amp;14&amp;G
&amp;"-,Negreta"
CONTRACTE 25000861&amp;C&amp;"-,Negreta"&amp;12ACORD MARC PER A LA CONTRACTACIÓ MIXTA
 DEL SUBMINISTRAMENT DE GARRAFES, DE
DISPENSADORS D’AIGUA I EL SEU 
POSTERIOR SERVEI DE MANTENIMENT
 I HIGIENITZACIÓ &amp;R&amp;"-,Negreta"&amp;12MODEL D'OFERTA
Apartat b)
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I24"/>
  <sheetViews>
    <sheetView showGridLines="0" view="pageLayout" topLeftCell="A2" zoomScale="85" zoomScaleNormal="100" zoomScalePageLayoutView="85" workbookViewId="0">
      <selection activeCell="H16" sqref="H16"/>
    </sheetView>
  </sheetViews>
  <sheetFormatPr defaultColWidth="9.1796875" defaultRowHeight="15" x14ac:dyDescent="0.3"/>
  <cols>
    <col min="1" max="1" width="7" style="3" customWidth="1"/>
    <col min="2" max="2" width="4.54296875" style="3" customWidth="1"/>
    <col min="3" max="3" width="19.1796875" style="3" customWidth="1"/>
    <col min="4" max="4" width="18.453125" style="3" customWidth="1"/>
    <col min="5" max="5" width="17" style="3" customWidth="1"/>
    <col min="6" max="6" width="14.81640625" style="3" customWidth="1"/>
    <col min="7" max="7" width="9.81640625" style="3" customWidth="1"/>
    <col min="8" max="8" width="18.453125" style="3" customWidth="1"/>
    <col min="9" max="9" width="17.81640625" style="3" customWidth="1"/>
    <col min="10" max="10" width="23" style="3" bestFit="1" customWidth="1"/>
    <col min="11" max="11" width="22.453125" style="3" bestFit="1" customWidth="1"/>
    <col min="12" max="12" width="21" style="3" bestFit="1" customWidth="1"/>
    <col min="13" max="13" width="18.1796875" style="3" bestFit="1" customWidth="1"/>
    <col min="14" max="14" width="20.453125" style="3" bestFit="1" customWidth="1"/>
    <col min="15" max="16384" width="9.1796875" style="3"/>
  </cols>
  <sheetData>
    <row r="2" spans="3:9" ht="20.149999999999999" customHeight="1" x14ac:dyDescent="0.3">
      <c r="C2" s="2" t="s">
        <v>3</v>
      </c>
    </row>
    <row r="3" spans="3:9" ht="22" customHeight="1" x14ac:dyDescent="0.3">
      <c r="C3" s="2" t="s">
        <v>18</v>
      </c>
    </row>
    <row r="4" spans="3:9" ht="31" customHeight="1" thickBot="1" x14ac:dyDescent="0.35"/>
    <row r="5" spans="3:9" ht="25" customHeight="1" thickTop="1" thickBot="1" x14ac:dyDescent="0.35">
      <c r="C5" s="87" t="s">
        <v>10</v>
      </c>
      <c r="D5" s="88"/>
      <c r="E5" s="88"/>
      <c r="F5" s="89"/>
      <c r="G5" s="18" t="s">
        <v>8</v>
      </c>
      <c r="H5" s="18" t="s">
        <v>24</v>
      </c>
      <c r="I5" s="23" t="s">
        <v>9</v>
      </c>
    </row>
    <row r="6" spans="3:9" ht="16" customHeight="1" thickTop="1" thickBot="1" x14ac:dyDescent="0.35">
      <c r="C6" s="92" t="s">
        <v>4</v>
      </c>
      <c r="D6" s="93"/>
      <c r="E6" s="93"/>
      <c r="F6" s="94"/>
      <c r="G6" s="11">
        <v>0.5</v>
      </c>
      <c r="H6" s="26"/>
      <c r="I6" s="24">
        <f>IF(H6=$G$12,G6,0)</f>
        <v>0</v>
      </c>
    </row>
    <row r="7" spans="3:9" ht="16" customHeight="1" thickTop="1" thickBot="1" x14ac:dyDescent="0.35">
      <c r="C7" s="92" t="s">
        <v>5</v>
      </c>
      <c r="D7" s="93"/>
      <c r="E7" s="93"/>
      <c r="F7" s="94"/>
      <c r="G7" s="11">
        <v>1</v>
      </c>
      <c r="H7" s="26"/>
      <c r="I7" s="24">
        <f t="shared" ref="I7:I9" si="0">IF(H7=$G$12,G7,0)</f>
        <v>0</v>
      </c>
    </row>
    <row r="8" spans="3:9" ht="33.65" customHeight="1" thickTop="1" thickBot="1" x14ac:dyDescent="0.35">
      <c r="C8" s="92" t="s">
        <v>6</v>
      </c>
      <c r="D8" s="93"/>
      <c r="E8" s="93"/>
      <c r="F8" s="94"/>
      <c r="G8" s="11">
        <v>1.5</v>
      </c>
      <c r="H8" s="26"/>
      <c r="I8" s="24">
        <f t="shared" si="0"/>
        <v>0</v>
      </c>
    </row>
    <row r="9" spans="3:9" ht="16" customHeight="1" thickTop="1" thickBot="1" x14ac:dyDescent="0.35">
      <c r="C9" s="92" t="s">
        <v>7</v>
      </c>
      <c r="D9" s="93"/>
      <c r="E9" s="93"/>
      <c r="F9" s="94"/>
      <c r="G9" s="11">
        <v>2</v>
      </c>
      <c r="H9" s="26"/>
      <c r="I9" s="24">
        <f t="shared" si="0"/>
        <v>0</v>
      </c>
    </row>
    <row r="10" spans="3:9" ht="16" thickTop="1" thickBot="1" x14ac:dyDescent="0.35">
      <c r="H10" s="12"/>
      <c r="I10" s="24">
        <f>SUM(I6:I9)</f>
        <v>0</v>
      </c>
    </row>
    <row r="11" spans="3:9" ht="15.5" thickTop="1" x14ac:dyDescent="0.3">
      <c r="H11" s="12"/>
      <c r="I11" s="13"/>
    </row>
    <row r="12" spans="3:9" hidden="1" x14ac:dyDescent="0.3">
      <c r="G12" s="3" t="s">
        <v>11</v>
      </c>
      <c r="H12" s="12"/>
      <c r="I12" s="13"/>
    </row>
    <row r="13" spans="3:9" hidden="1" x14ac:dyDescent="0.3">
      <c r="G13" s="3" t="s">
        <v>12</v>
      </c>
      <c r="H13" s="12"/>
      <c r="I13" s="13"/>
    </row>
    <row r="14" spans="3:9" x14ac:dyDescent="0.3">
      <c r="H14" s="12"/>
      <c r="I14" s="13"/>
    </row>
    <row r="15" spans="3:9" x14ac:dyDescent="0.3">
      <c r="H15" s="12"/>
      <c r="I15" s="13"/>
    </row>
    <row r="16" spans="3:9" x14ac:dyDescent="0.3">
      <c r="H16" s="12"/>
      <c r="I16" s="13"/>
    </row>
    <row r="17" spans="3:9" ht="16" thickBot="1" x14ac:dyDescent="0.4">
      <c r="H17" s="14"/>
      <c r="I17" s="15"/>
    </row>
    <row r="18" spans="3:9" ht="15.65" customHeight="1" x14ac:dyDescent="0.3">
      <c r="C18" s="16" t="s">
        <v>0</v>
      </c>
      <c r="D18" s="73"/>
      <c r="E18" s="74"/>
      <c r="F18" s="90" t="s">
        <v>2</v>
      </c>
      <c r="G18" s="91"/>
      <c r="H18" s="73"/>
      <c r="I18" s="74"/>
    </row>
    <row r="19" spans="3:9" x14ac:dyDescent="0.3">
      <c r="C19" s="16" t="s">
        <v>1</v>
      </c>
      <c r="D19" s="75"/>
      <c r="E19" s="76"/>
      <c r="F19" s="25"/>
      <c r="H19" s="75"/>
      <c r="I19" s="76"/>
    </row>
    <row r="20" spans="3:9" x14ac:dyDescent="0.3">
      <c r="D20" s="75"/>
      <c r="E20" s="76"/>
      <c r="F20" s="25"/>
      <c r="H20" s="75"/>
      <c r="I20" s="76"/>
    </row>
    <row r="21" spans="3:9" x14ac:dyDescent="0.3">
      <c r="D21" s="75"/>
      <c r="E21" s="76"/>
      <c r="F21" s="25"/>
      <c r="H21" s="75"/>
      <c r="I21" s="76"/>
    </row>
    <row r="22" spans="3:9" x14ac:dyDescent="0.3">
      <c r="D22" s="75"/>
      <c r="E22" s="76"/>
      <c r="F22" s="25"/>
      <c r="H22" s="75"/>
      <c r="I22" s="76"/>
    </row>
    <row r="23" spans="3:9" x14ac:dyDescent="0.3">
      <c r="D23" s="75"/>
      <c r="E23" s="76"/>
      <c r="F23" s="25"/>
      <c r="H23" s="75"/>
      <c r="I23" s="76"/>
    </row>
    <row r="24" spans="3:9" ht="15.5" thickBot="1" x14ac:dyDescent="0.35">
      <c r="D24" s="77"/>
      <c r="E24" s="78"/>
      <c r="F24" s="25"/>
      <c r="H24" s="77"/>
      <c r="I24" s="78"/>
    </row>
  </sheetData>
  <sheetProtection algorithmName="SHA-512" hashValue="Qoy2GrjDbGFe3j+7hS6RQoL/vF/qGC0ZEr0cd6J0pP/VPMZxWWaKzzBcxyhUdEKbc/2/FBiuQS3/YzIHbFBhOw==" saltValue="mV4NAl/Oe6B0jJzrNtEQRg==" spinCount="100000" sheet="1" objects="1" scenarios="1"/>
  <mergeCells count="8">
    <mergeCell ref="C5:F5"/>
    <mergeCell ref="F18:G18"/>
    <mergeCell ref="D18:E24"/>
    <mergeCell ref="H18:I24"/>
    <mergeCell ref="C6:F6"/>
    <mergeCell ref="C7:F7"/>
    <mergeCell ref="C8:F8"/>
    <mergeCell ref="C9:F9"/>
  </mergeCells>
  <dataValidations count="1">
    <dataValidation type="list" allowBlank="1" showInputMessage="1" showErrorMessage="1" sqref="H6:H9" xr:uid="{00000000-0002-0000-0200-000000000000}">
      <formula1>$G$12:$G$13</formula1>
    </dataValidation>
  </dataValidations>
  <pageMargins left="0.7" right="0.7" top="1.4236111111111112" bottom="0.75" header="0.3" footer="0.3"/>
  <pageSetup paperSize="9" orientation="landscape" r:id="rId1"/>
  <headerFooter alignWithMargins="0">
    <oddHeader xml:space="preserve">&amp;L&amp;14&amp;G
&amp;"-,Negreta"
CONTRACTE 25000861&amp;C&amp;"-,Negreta"&amp;12ACORD MARC PER A LA CONTRACTACIÓ MIXTA
 DEL SUBMINISTRAMENT DE GARRAFES, DE
DISPENSADORS D’AIGUA I EL SEU 
POSTERIOR SERVEI DE MANTENIMENT
 I HIGIENITZACIÓ &amp;R&amp;"-,Negreta"&amp;12MODEL D'OFERTA
Apartat c)
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I23"/>
  <sheetViews>
    <sheetView showGridLines="0" view="pageLayout" zoomScale="85" zoomScaleNormal="100" zoomScalePageLayoutView="85" workbookViewId="0">
      <selection activeCell="H7" sqref="H7:H8"/>
    </sheetView>
  </sheetViews>
  <sheetFormatPr defaultColWidth="9.1796875" defaultRowHeight="15" x14ac:dyDescent="0.3"/>
  <cols>
    <col min="1" max="1" width="7" style="3" customWidth="1"/>
    <col min="2" max="2" width="4.54296875" style="3" customWidth="1"/>
    <col min="3" max="3" width="19.1796875" style="3" customWidth="1"/>
    <col min="4" max="4" width="18.453125" style="3" customWidth="1"/>
    <col min="5" max="5" width="16.54296875" style="3" customWidth="1"/>
    <col min="6" max="6" width="16.1796875" style="3" customWidth="1"/>
    <col min="7" max="7" width="9.81640625" style="3" customWidth="1"/>
    <col min="8" max="8" width="18.453125" style="3" customWidth="1"/>
    <col min="9" max="9" width="19.54296875" style="3" customWidth="1"/>
    <col min="10" max="10" width="23" style="3" bestFit="1" customWidth="1"/>
    <col min="11" max="11" width="22.453125" style="3" bestFit="1" customWidth="1"/>
    <col min="12" max="12" width="21" style="3" bestFit="1" customWidth="1"/>
    <col min="13" max="13" width="18.1796875" style="3" bestFit="1" customWidth="1"/>
    <col min="14" max="14" width="20.453125" style="3" bestFit="1" customWidth="1"/>
    <col min="15" max="16384" width="9.1796875" style="3"/>
  </cols>
  <sheetData>
    <row r="2" spans="3:9" ht="20.149999999999999" customHeight="1" x14ac:dyDescent="0.3">
      <c r="C2" s="2" t="s">
        <v>3</v>
      </c>
    </row>
    <row r="3" spans="3:9" ht="22" customHeight="1" x14ac:dyDescent="0.3">
      <c r="C3" s="2" t="s">
        <v>19</v>
      </c>
    </row>
    <row r="4" spans="3:9" ht="31" customHeight="1" thickBot="1" x14ac:dyDescent="0.35"/>
    <row r="5" spans="3:9" ht="25" customHeight="1" thickTop="1" thickBot="1" x14ac:dyDescent="0.35">
      <c r="C5" s="87" t="s">
        <v>13</v>
      </c>
      <c r="D5" s="88"/>
      <c r="E5" s="88"/>
      <c r="F5" s="89"/>
      <c r="G5" s="18" t="s">
        <v>8</v>
      </c>
      <c r="H5" s="18" t="s">
        <v>24</v>
      </c>
      <c r="I5" s="23" t="s">
        <v>9</v>
      </c>
    </row>
    <row r="6" spans="3:9" ht="16" customHeight="1" thickTop="1" thickBot="1" x14ac:dyDescent="0.35">
      <c r="C6" s="95" t="s">
        <v>4</v>
      </c>
      <c r="D6" s="93"/>
      <c r="E6" s="93"/>
      <c r="F6" s="94"/>
      <c r="G6" s="11">
        <v>1</v>
      </c>
      <c r="H6" s="26"/>
      <c r="I6" s="24">
        <f>IF(H6=$G$11,G6,0)</f>
        <v>0</v>
      </c>
    </row>
    <row r="7" spans="3:9" ht="16" customHeight="1" thickTop="1" thickBot="1" x14ac:dyDescent="0.35">
      <c r="C7" s="95" t="s">
        <v>5</v>
      </c>
      <c r="D7" s="93"/>
      <c r="E7" s="93"/>
      <c r="F7" s="94"/>
      <c r="G7" s="11">
        <v>1.5</v>
      </c>
      <c r="H7" s="26"/>
      <c r="I7" s="24">
        <f t="shared" ref="I7:I8" si="0">IF(H7=$G$11,G7,0)</f>
        <v>0</v>
      </c>
    </row>
    <row r="8" spans="3:9" ht="16" customHeight="1" thickTop="1" thickBot="1" x14ac:dyDescent="0.35">
      <c r="C8" s="95" t="s">
        <v>6</v>
      </c>
      <c r="D8" s="93"/>
      <c r="E8" s="93"/>
      <c r="F8" s="94"/>
      <c r="G8" s="11">
        <v>2.5</v>
      </c>
      <c r="H8" s="26"/>
      <c r="I8" s="24">
        <f t="shared" si="0"/>
        <v>0</v>
      </c>
    </row>
    <row r="9" spans="3:9" ht="16" thickTop="1" thickBot="1" x14ac:dyDescent="0.35">
      <c r="H9" s="12"/>
      <c r="I9" s="24">
        <f>SUM(I6:I8)</f>
        <v>0</v>
      </c>
    </row>
    <row r="10" spans="3:9" ht="15.5" thickTop="1" x14ac:dyDescent="0.3">
      <c r="H10" s="12"/>
      <c r="I10" s="13"/>
    </row>
    <row r="11" spans="3:9" hidden="1" x14ac:dyDescent="0.3">
      <c r="G11" s="3" t="s">
        <v>11</v>
      </c>
      <c r="H11" s="12"/>
      <c r="I11" s="13"/>
    </row>
    <row r="12" spans="3:9" hidden="1" x14ac:dyDescent="0.3">
      <c r="G12" s="3" t="s">
        <v>12</v>
      </c>
      <c r="H12" s="12"/>
      <c r="I12" s="13"/>
    </row>
    <row r="13" spans="3:9" hidden="1" x14ac:dyDescent="0.3">
      <c r="H13" s="12"/>
      <c r="I13" s="13"/>
    </row>
    <row r="14" spans="3:9" x14ac:dyDescent="0.3">
      <c r="H14" s="12"/>
      <c r="I14" s="13"/>
    </row>
    <row r="15" spans="3:9" x14ac:dyDescent="0.3">
      <c r="H15" s="12"/>
      <c r="I15" s="13"/>
    </row>
    <row r="16" spans="3:9" ht="16" thickBot="1" x14ac:dyDescent="0.4">
      <c r="H16" s="14"/>
      <c r="I16" s="15"/>
    </row>
    <row r="17" spans="3:9" ht="15.65" customHeight="1" x14ac:dyDescent="0.3">
      <c r="C17" s="16" t="s">
        <v>0</v>
      </c>
      <c r="D17" s="73"/>
      <c r="E17" s="74"/>
      <c r="F17" s="90" t="s">
        <v>2</v>
      </c>
      <c r="G17" s="91"/>
      <c r="H17" s="73"/>
      <c r="I17" s="74"/>
    </row>
    <row r="18" spans="3:9" x14ac:dyDescent="0.3">
      <c r="C18" s="16" t="s">
        <v>1</v>
      </c>
      <c r="D18" s="75"/>
      <c r="E18" s="76"/>
      <c r="F18" s="25"/>
      <c r="H18" s="75"/>
      <c r="I18" s="76"/>
    </row>
    <row r="19" spans="3:9" x14ac:dyDescent="0.3">
      <c r="D19" s="75"/>
      <c r="E19" s="76"/>
      <c r="F19" s="25"/>
      <c r="H19" s="75"/>
      <c r="I19" s="76"/>
    </row>
    <row r="20" spans="3:9" x14ac:dyDescent="0.3">
      <c r="D20" s="75"/>
      <c r="E20" s="76"/>
      <c r="F20" s="25"/>
      <c r="H20" s="75"/>
      <c r="I20" s="76"/>
    </row>
    <row r="21" spans="3:9" x14ac:dyDescent="0.3">
      <c r="D21" s="75"/>
      <c r="E21" s="76"/>
      <c r="F21" s="25"/>
      <c r="H21" s="75"/>
      <c r="I21" s="76"/>
    </row>
    <row r="22" spans="3:9" x14ac:dyDescent="0.3">
      <c r="D22" s="75"/>
      <c r="E22" s="76"/>
      <c r="F22" s="25"/>
      <c r="H22" s="75"/>
      <c r="I22" s="76"/>
    </row>
    <row r="23" spans="3:9" ht="15.5" thickBot="1" x14ac:dyDescent="0.35">
      <c r="D23" s="77"/>
      <c r="E23" s="78"/>
      <c r="F23" s="25"/>
      <c r="H23" s="77"/>
      <c r="I23" s="78"/>
    </row>
  </sheetData>
  <sheetProtection algorithmName="SHA-512" hashValue="8g8lMO9xaAfJmJhflkUi2B/ayDPfhpi7yTlfucFfs5Y5CLccsy/UcktP82BDGEK8D8CWScaDOtXz/R711CbcnA==" saltValue="ZGiMdjHn2OZ0Gex54XohSA==" spinCount="100000" sheet="1" objects="1" scenarios="1"/>
  <mergeCells count="7">
    <mergeCell ref="H17:I23"/>
    <mergeCell ref="C5:F5"/>
    <mergeCell ref="C6:F6"/>
    <mergeCell ref="C7:F7"/>
    <mergeCell ref="C8:F8"/>
    <mergeCell ref="D17:E23"/>
    <mergeCell ref="F17:G17"/>
  </mergeCells>
  <dataValidations count="1">
    <dataValidation type="list" allowBlank="1" showInputMessage="1" showErrorMessage="1" sqref="H6:H8" xr:uid="{00000000-0002-0000-0300-000000000000}">
      <formula1>$G$11:$G$12</formula1>
    </dataValidation>
  </dataValidations>
  <pageMargins left="0.7" right="0.7" top="1.4236111111111112" bottom="0.75" header="0.3" footer="0.3"/>
  <pageSetup paperSize="9" orientation="landscape" r:id="rId1"/>
  <headerFooter alignWithMargins="0">
    <oddHeader xml:space="preserve">&amp;L&amp;14&amp;G
&amp;"-,Negreta"
CONTRACTE 25000861&amp;C&amp;"-,Negreta"&amp;12ACORD MARC PER A LA CONTRACTACIÓ MIXTA
 DEL SUBMINISTRAMENT DE GARRAFES, DE
DISPENSADORS D’AIGUA I EL SEU 
POSTERIOR SERVEI DE MANTENIMENT
 I HIGIENITZACIÓ &amp;R&amp;"-,Negreta"&amp;12MODEL D'OFERTA
Apartat d)
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H22"/>
  <sheetViews>
    <sheetView showGridLines="0" view="pageLayout" zoomScale="85" zoomScaleNormal="100" zoomScalePageLayoutView="85" workbookViewId="0">
      <selection activeCell="E5" sqref="E5:G5"/>
    </sheetView>
  </sheetViews>
  <sheetFormatPr defaultColWidth="9.1796875" defaultRowHeight="15" x14ac:dyDescent="0.3"/>
  <cols>
    <col min="1" max="1" width="7" style="3" customWidth="1"/>
    <col min="2" max="2" width="4.54296875" style="3" customWidth="1"/>
    <col min="3" max="3" width="19.1796875" style="3" customWidth="1"/>
    <col min="4" max="4" width="18.453125" style="3" customWidth="1"/>
    <col min="5" max="5" width="13.54296875" style="3" customWidth="1"/>
    <col min="6" max="6" width="18.453125" style="3" customWidth="1"/>
    <col min="7" max="7" width="15.81640625" style="3" customWidth="1"/>
    <col min="8" max="8" width="18.1796875" style="3" customWidth="1"/>
    <col min="9" max="9" width="22.453125" style="3" bestFit="1" customWidth="1"/>
    <col min="10" max="10" width="21" style="3" bestFit="1" customWidth="1"/>
    <col min="11" max="11" width="18.1796875" style="3" bestFit="1" customWidth="1"/>
    <col min="12" max="12" width="20.453125" style="3" bestFit="1" customWidth="1"/>
    <col min="13" max="16384" width="9.1796875" style="3"/>
  </cols>
  <sheetData>
    <row r="2" spans="3:8" ht="20.149999999999999" customHeight="1" x14ac:dyDescent="0.3">
      <c r="C2" s="2" t="s">
        <v>3</v>
      </c>
    </row>
    <row r="3" spans="3:8" ht="22" customHeight="1" x14ac:dyDescent="0.3">
      <c r="C3" s="2" t="s">
        <v>20</v>
      </c>
    </row>
    <row r="4" spans="3:8" ht="31" customHeight="1" thickBot="1" x14ac:dyDescent="0.35"/>
    <row r="5" spans="3:8" ht="30" thickTop="1" thickBot="1" x14ac:dyDescent="0.35">
      <c r="D5" s="4" t="s">
        <v>14</v>
      </c>
      <c r="E5" s="96"/>
      <c r="F5" s="96"/>
      <c r="G5" s="96"/>
      <c r="H5" s="5">
        <f>IFERROR(VLOOKUP(E5,F7:G9,2,FALSE),0)</f>
        <v>0</v>
      </c>
    </row>
    <row r="6" spans="3:8" ht="15.5" thickTop="1" x14ac:dyDescent="0.3">
      <c r="C6" s="6"/>
      <c r="D6" s="7"/>
      <c r="G6" s="8"/>
      <c r="H6" s="9"/>
    </row>
    <row r="7" spans="3:8" ht="37" hidden="1" thickTop="1" thickBot="1" x14ac:dyDescent="0.35">
      <c r="C7" s="6"/>
      <c r="D7" s="7"/>
      <c r="F7" s="33" t="s">
        <v>21</v>
      </c>
      <c r="G7" s="31">
        <v>0</v>
      </c>
      <c r="H7" s="9"/>
    </row>
    <row r="8" spans="3:8" ht="37" hidden="1" thickTop="1" thickBot="1" x14ac:dyDescent="0.35">
      <c r="C8" s="6"/>
      <c r="D8" s="7"/>
      <c r="F8" s="32" t="s">
        <v>22</v>
      </c>
      <c r="G8" s="11">
        <v>5</v>
      </c>
      <c r="H8" s="9"/>
    </row>
    <row r="9" spans="3:8" ht="37" hidden="1" thickTop="1" thickBot="1" x14ac:dyDescent="0.35">
      <c r="C9" s="6"/>
      <c r="D9" s="7"/>
      <c r="F9" s="10" t="s">
        <v>23</v>
      </c>
      <c r="G9" s="11">
        <v>10</v>
      </c>
      <c r="H9" s="9"/>
    </row>
    <row r="10" spans="3:8" x14ac:dyDescent="0.3">
      <c r="C10" s="6"/>
      <c r="D10" s="7"/>
      <c r="F10" s="12"/>
      <c r="G10" s="13"/>
      <c r="H10" s="9"/>
    </row>
    <row r="11" spans="3:8" x14ac:dyDescent="0.3">
      <c r="F11" s="12"/>
      <c r="G11" s="13"/>
    </row>
    <row r="12" spans="3:8" x14ac:dyDescent="0.3">
      <c r="F12" s="12"/>
      <c r="G12" s="13"/>
    </row>
    <row r="13" spans="3:8" x14ac:dyDescent="0.3">
      <c r="G13" s="13"/>
    </row>
    <row r="14" spans="3:8" x14ac:dyDescent="0.3">
      <c r="F14" s="12"/>
      <c r="G14" s="13"/>
    </row>
    <row r="15" spans="3:8" ht="16" thickBot="1" x14ac:dyDescent="0.4">
      <c r="F15" s="14"/>
      <c r="G15" s="15"/>
    </row>
    <row r="16" spans="3:8" x14ac:dyDescent="0.3">
      <c r="C16" s="16" t="s">
        <v>0</v>
      </c>
      <c r="D16" s="73"/>
      <c r="E16" s="74"/>
      <c r="F16" s="17" t="s">
        <v>2</v>
      </c>
      <c r="G16" s="73"/>
      <c r="H16" s="74"/>
    </row>
    <row r="17" spans="3:8" x14ac:dyDescent="0.3">
      <c r="C17" s="16" t="s">
        <v>1</v>
      </c>
      <c r="D17" s="75"/>
      <c r="E17" s="76"/>
      <c r="G17" s="75"/>
      <c r="H17" s="76"/>
    </row>
    <row r="18" spans="3:8" x14ac:dyDescent="0.3">
      <c r="D18" s="75"/>
      <c r="E18" s="76"/>
      <c r="G18" s="75"/>
      <c r="H18" s="76"/>
    </row>
    <row r="19" spans="3:8" x14ac:dyDescent="0.3">
      <c r="D19" s="75"/>
      <c r="E19" s="76"/>
      <c r="G19" s="75"/>
      <c r="H19" s="76"/>
    </row>
    <row r="20" spans="3:8" x14ac:dyDescent="0.3">
      <c r="D20" s="75"/>
      <c r="E20" s="76"/>
      <c r="G20" s="75"/>
      <c r="H20" s="76"/>
    </row>
    <row r="21" spans="3:8" x14ac:dyDescent="0.3">
      <c r="D21" s="75"/>
      <c r="E21" s="76"/>
      <c r="G21" s="75"/>
      <c r="H21" s="76"/>
    </row>
    <row r="22" spans="3:8" ht="15.5" thickBot="1" x14ac:dyDescent="0.35">
      <c r="D22" s="77"/>
      <c r="E22" s="78"/>
      <c r="G22" s="77"/>
      <c r="H22" s="78"/>
    </row>
  </sheetData>
  <sheetProtection algorithmName="SHA-512" hashValue="Fc9f1Q18Yr4qsWv//sJCcmeYneV2Amj7TOafJ4I+Z/L4Wv0oTb+njPh7Pdq8oHn55n+mx2kmFXf3vj1VJai0pw==" saltValue="sJHbXogVbmRCuJLM0t6kKg==" spinCount="100000" sheet="1" objects="1" scenarios="1"/>
  <mergeCells count="3">
    <mergeCell ref="E5:G5"/>
    <mergeCell ref="D16:E22"/>
    <mergeCell ref="G16:H22"/>
  </mergeCells>
  <dataValidations count="2">
    <dataValidation type="list" allowBlank="1" showInputMessage="1" showErrorMessage="1" sqref="G6" xr:uid="{00000000-0002-0000-0400-000000000000}">
      <formula1>$B$5:$B$8</formula1>
    </dataValidation>
    <dataValidation type="list" allowBlank="1" showInputMessage="1" showErrorMessage="1" sqref="E5:G5" xr:uid="{00000000-0002-0000-0400-000001000000}">
      <formula1>$F$7:$F$9</formula1>
    </dataValidation>
  </dataValidations>
  <pageMargins left="0.7" right="0.7" top="1.4236111111111112" bottom="0.75" header="0.3" footer="0.3"/>
  <pageSetup paperSize="9" orientation="landscape" r:id="rId1"/>
  <headerFooter alignWithMargins="0">
    <oddHeader xml:space="preserve">&amp;L&amp;14&amp;G
&amp;"-,Negreta"
CONTRACTE 25000861&amp;C&amp;"-,Negreta"&amp;12ACORD MARC PER A LA CONTRACTACIÓ MIXTA
 DEL SUBMINISTRAMENT DE GARRAFES, DE
DISPENSADORS D’AIGUA I EL SEU 
POSTERIOR SERVEI DE MANTENIMENT
 I HIGIENITZACIÓ &amp;R&amp;"-,Negreta"&amp;12MODEL D'OFERTA
Apartat e)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1</vt:i4>
      </vt:variant>
    </vt:vector>
  </HeadingPairs>
  <TitlesOfParts>
    <vt:vector size="6" baseType="lpstr">
      <vt:lpstr>Apartat a)</vt:lpstr>
      <vt:lpstr>Apartat b)</vt:lpstr>
      <vt:lpstr>Apartat c)</vt:lpstr>
      <vt:lpstr>Apartat d)</vt:lpstr>
      <vt:lpstr>Apartat e)</vt:lpstr>
      <vt:lpstr>'Apartat b)'!Àrea_d'impressió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LOPEZ VILAPLANA, FRANCISCA</cp:lastModifiedBy>
  <cp:lastPrinted>2025-03-10T12:13:36Z</cp:lastPrinted>
  <dcterms:created xsi:type="dcterms:W3CDTF">2017-06-27T11:16:02Z</dcterms:created>
  <dcterms:modified xsi:type="dcterms:W3CDTF">2025-07-16T09:52:26Z</dcterms:modified>
</cp:coreProperties>
</file>