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LICITACIONS/Shared Documents/2025-33 REFREDADORA EDIFICI HÈLIX/"/>
    </mc:Choice>
  </mc:AlternateContent>
  <xr:revisionPtr revIDLastSave="23" documentId="8_{2B720F91-CB70-438C-B109-4A7D7987FC02}" xr6:coauthVersionLast="47" xr6:coauthVersionMax="47" xr10:uidLastSave="{479E9380-8E85-4E50-AD81-BF44F4D87B4E}"/>
  <bookViews>
    <workbookView xWindow="28680" yWindow="-240" windowWidth="29040" windowHeight="15720" xr2:uid="{00000000-000D-0000-FFFF-FFFF00000000}"/>
  </bookViews>
  <sheets>
    <sheet name="Full calcu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28" i="2"/>
  <c r="F22" i="2"/>
  <c r="F18" i="2"/>
  <c r="F15" i="2"/>
  <c r="F36" i="2"/>
  <c r="F14" i="2"/>
  <c r="F13" i="2" l="1"/>
  <c r="F21" i="2"/>
  <c r="F23" i="2"/>
  <c r="F17" i="2"/>
  <c r="F16" i="2"/>
  <c r="F7" i="2"/>
  <c r="F29" i="2"/>
  <c r="F27" i="2"/>
  <c r="F12" i="2"/>
  <c r="F8" i="2"/>
  <c r="F32" i="2"/>
  <c r="F26" i="2"/>
  <c r="F30" i="2" s="1"/>
  <c r="F24" i="2" l="1"/>
  <c r="F5" i="2"/>
  <c r="F9" i="2" s="1"/>
  <c r="F37" i="2" l="1"/>
  <c r="F38" i="2" s="1"/>
  <c r="F11" i="2"/>
  <c r="F19" i="2" s="1"/>
  <c r="F33" i="2" l="1"/>
  <c r="F34" i="2" s="1"/>
  <c r="F40" i="2" l="1"/>
  <c r="F42" i="2" s="1"/>
  <c r="F41" i="2" l="1"/>
  <c r="F43" i="2"/>
  <c r="F44" i="2"/>
  <c r="F45" i="2" l="1"/>
  <c r="F47" i="2" l="1"/>
  <c r="F49" i="2" s="1"/>
</calcChain>
</file>

<file path=xl/sharedStrings.xml><?xml version="1.0" encoding="utf-8"?>
<sst xmlns="http://schemas.openxmlformats.org/spreadsheetml/2006/main" count="101" uniqueCount="79">
  <si>
    <t>Pos.</t>
  </si>
  <si>
    <t>Descripció</t>
  </si>
  <si>
    <t>Quantitat</t>
  </si>
  <si>
    <t>Unitat</t>
  </si>
  <si>
    <t>Preu unitari</t>
  </si>
  <si>
    <t>Preu total</t>
  </si>
  <si>
    <t>I.1</t>
  </si>
  <si>
    <t>I.1.1</t>
  </si>
  <si>
    <t>p.a.</t>
  </si>
  <si>
    <t>I.1.2</t>
  </si>
  <si>
    <t>I.1.3</t>
  </si>
  <si>
    <t>Recuperació del gas refrigerant de la refredadora.</t>
  </si>
  <si>
    <t>Subtotal I.1</t>
  </si>
  <si>
    <t>I.2</t>
  </si>
  <si>
    <t>MUNTATGE NOVA REFREDADORA</t>
  </si>
  <si>
    <t>I.2.1</t>
  </si>
  <si>
    <t>ut.</t>
  </si>
  <si>
    <t>I.2.2</t>
  </si>
  <si>
    <t>I.2.3</t>
  </si>
  <si>
    <t>I.2.4</t>
  </si>
  <si>
    <t>Subministrament de mitjans de transport per la retirada de la refredadora vella.</t>
  </si>
  <si>
    <t>I.2.5</t>
  </si>
  <si>
    <t>I.2.6</t>
  </si>
  <si>
    <t>I.2.7</t>
  </si>
  <si>
    <t>Recuperació i connexió de les línies elèctriques de potencia i maniobra existents a la nova refredadora, inclou safates de reixeta en el nou recorregut fins a connectar a la refredadora.</t>
  </si>
  <si>
    <t>I.2.8</t>
  </si>
  <si>
    <t>Subministrament instal·lació de comptador d'energia i comptador elèctric en quadre amb sistema MODBUS.</t>
  </si>
  <si>
    <t>Subtotal I.2</t>
  </si>
  <si>
    <t>I.3</t>
  </si>
  <si>
    <t>POSADA EN SERVEI</t>
  </si>
  <si>
    <t>I.3.1</t>
  </si>
  <si>
    <t>Proves d'estanqueïtat de canonades.</t>
  </si>
  <si>
    <t>I.3.2</t>
  </si>
  <si>
    <t>Ajust de cabal d'aigua a la refredadora.</t>
  </si>
  <si>
    <t>I.3.3</t>
  </si>
  <si>
    <t>Subtotal I.4</t>
  </si>
  <si>
    <t>I.4</t>
  </si>
  <si>
    <t>INTEGRACIÓ REFREDADORA AL SISTEMA DE CONTROL D'INSTAL.LACIONS (BMS)</t>
  </si>
  <si>
    <t>I.4.1</t>
  </si>
  <si>
    <t>Connexió de la refredadora a la xarxa de comunicacions del PCB, inclou pasarel.la per adaptar els protocols de comunicació de refredadora i BMS si fos necessari. El punt de xarxa per comunicar la refredadora amb  el sistema de control de instal·lacions (BMS) de l’edifici serà facilitat pel PCB.</t>
  </si>
  <si>
    <t>I.4.2</t>
  </si>
  <si>
    <t>Configuració de la refredadora per permetre la comunicació amb el sistema de control</t>
  </si>
  <si>
    <t>Subministrament i muntatge de cablejat i canalitzacions secundàries de control necessari per a la integració de la refredadora format per:
Cable de 2x1 mm2. per a les entrades i sortides digitals.
Cable de 3x1 amb pantalla per a les entrades i sortides analògiques.
Cable de 3x1 o 2x2 trenat i amb pantalla per a bus N2.
S'hi inclou material auxiliar de muntatge.</t>
  </si>
  <si>
    <t>I.4.3</t>
  </si>
  <si>
    <t>Treballs d'enginyeria, programació i posada en marxa del sistema de control, incloent-hi lloc central, gràfics, comprovació de punts, proves funcionals i documentació.</t>
  </si>
  <si>
    <t>Subtotal I.3</t>
  </si>
  <si>
    <t>I.5</t>
  </si>
  <si>
    <t>DOCUMENTACIÓ</t>
  </si>
  <si>
    <t>I.5.1</t>
  </si>
  <si>
    <t>Partida alçada per la legalització de les instal·lacions (projecte, certificats, etc). Inclou les taxes necessàries.</t>
  </si>
  <si>
    <t>I.5.2</t>
  </si>
  <si>
    <t>Partida alçada per generar tota la documentació tècnica de les instal·lacions (memòria, manuals, plànols, esquemes, etc).</t>
  </si>
  <si>
    <t>Subtotal I.5</t>
  </si>
  <si>
    <t>I.6</t>
  </si>
  <si>
    <t>ALTRES</t>
  </si>
  <si>
    <t>I.6.1</t>
  </si>
  <si>
    <t>Gestió de residus de desmuntatge i muntatge:
Tractament de residus segons legislació vigent.
Certificats de destrucció d'olis i gasos refrigerants.</t>
  </si>
  <si>
    <t>I.6.2</t>
  </si>
  <si>
    <t>Imprevistos (a justificar)</t>
  </si>
  <si>
    <t>TOTAL P.E.M  INSTAL·LACIONS</t>
  </si>
  <si>
    <t>SEGURETAT I SALUT(2%)</t>
  </si>
  <si>
    <t>CONTROL QUALITAT (1%)</t>
  </si>
  <si>
    <t>DESPESES GENERALS (13%)</t>
  </si>
  <si>
    <t>BENEFICI INDUSTRIAL (6%)</t>
  </si>
  <si>
    <t>TOTAL P.E.C INSTAL·LACIONS</t>
  </si>
  <si>
    <t>IVA (21%)</t>
  </si>
  <si>
    <t>Total PEC amb IVA</t>
  </si>
  <si>
    <t>Treballs d'adequació de la bancada existent a la nova refredadora (reparació, reforç, tractament anticorrosiu i pintat).</t>
  </si>
  <si>
    <t>Desconnexió hidràulica de la refredadora i retirada canonades. Aïllament de circuit hidràulic, buidatge.</t>
  </si>
  <si>
    <t>Subministrament de mitjans de transport pel trasllat de la nova refredadora fins a l’edifici, incloent possible magatzematge temporal.</t>
  </si>
  <si>
    <t>Subministrament de mitjans d’elevació (grua) per a retirar la refredadora existent i posar la nova refredadora a la seva ubicació incloent gestió de permisos i pagament de taxes.</t>
  </si>
  <si>
    <t>Proves funcionament de la planta refredadora pel servei tècnic oficial del fabricant .</t>
  </si>
  <si>
    <t>PRESSUPOST SUBSTITUCIÓ REFREDADORA CARRIER EDIFICI HELIX</t>
  </si>
  <si>
    <t>DESMUNTATGE REFREDADORA EXISTENT</t>
  </si>
  <si>
    <t>Desconnexió elèctrica de la refredadora. Desconnexió d'elements de control, retirada per posterior recol·locació.</t>
  </si>
  <si>
    <r>
      <t xml:space="preserve">Subministrament i muntatge de canonades d’aigua acer negre S195T sense soldadura </t>
    </r>
    <r>
      <rPr>
        <sz val="11"/>
        <rFont val="Arial"/>
        <family val="2"/>
      </rPr>
      <t xml:space="preserve">del diàmetre requerit per la nova refredadora </t>
    </r>
    <r>
      <rPr>
        <sz val="11"/>
        <color rgb="FF000000"/>
        <rFont val="Arial"/>
        <family val="2"/>
      </rPr>
      <t>des de la canonada existent fins a les brides de connexió de la nova refredadora, inclou vàlvules de tall noves de seient i papallona amb volant, maniguets antivibratoris, filtre, termòmetres i manòmetres a l'entrada i sortida, interruptor de flux. Subministrament i muntatge d'aïllament tèrmic d'escuma elastòmera per personal especialista en totes les canonades afectades per la intervenció  i recobriment en xapa d’alumini de les canonades.</t>
    </r>
  </si>
  <si>
    <t>I.1.4</t>
  </si>
  <si>
    <t>Desmuntatge de les bombes primàries, col·lectors de aspiració i impulsió, i vàlvules existent. Substitució per un tram de canonada de 5” amb tub d’acer negre estirat S195T sense soldadures.</t>
  </si>
  <si>
    <t>Subministrament de planta refredadora d'aigua amb gas refrigerant R-1234ze (ODP:0 i PCA:7) per una potència frigorífica nominal superior a 290 kW en condicions estàndard, temperatura d'entrada/sortida de l'aigua: 7/12ºC i temperatura exterior: 35ºC, amb recuperació total de calor i amb grup hidràulic amb doble bomba amb variador de freqüència, marca Daikin model EWAH295TZSSD1 de 296,5 kW de potencia frigorífica nominal, versió SILVER de alta eficiència o unitat amb prestacions equivalents.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</si>
</sst>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44" fontId="0" fillId="0" borderId="0" xfId="1" applyFont="1" applyAlignment="1">
      <alignment horizontal="left" vertical="top"/>
    </xf>
    <xf numFmtId="44" fontId="0" fillId="0" borderId="0" xfId="1" applyFont="1" applyAlignment="1">
      <alignment vertical="top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wrapText="1"/>
    </xf>
    <xf numFmtId="0" fontId="1" fillId="0" borderId="5" xfId="0" applyFont="1" applyBorder="1" applyAlignment="1">
      <alignment horizontal="left" vertical="top"/>
    </xf>
    <xf numFmtId="0" fontId="4" fillId="8" borderId="8" xfId="0" applyFont="1" applyFill="1" applyBorder="1" applyAlignment="1">
      <alignment wrapText="1"/>
    </xf>
    <xf numFmtId="44" fontId="3" fillId="8" borderId="9" xfId="1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/>
    </xf>
    <xf numFmtId="44" fontId="1" fillId="5" borderId="3" xfId="1" applyFont="1" applyFill="1" applyBorder="1" applyAlignment="1">
      <alignment vertical="top"/>
    </xf>
    <xf numFmtId="44" fontId="1" fillId="5" borderId="4" xfId="1" applyFont="1" applyFill="1" applyBorder="1" applyAlignment="1">
      <alignment horizontal="left" vertical="top"/>
    </xf>
    <xf numFmtId="2" fontId="1" fillId="0" borderId="1" xfId="0" applyNumberFormat="1" applyFont="1" applyBorder="1" applyAlignment="1">
      <alignment vertical="top"/>
    </xf>
    <xf numFmtId="44" fontId="1" fillId="0" borderId="1" xfId="1" applyFont="1" applyBorder="1" applyAlignment="1">
      <alignment horizontal="left" vertical="top"/>
    </xf>
    <xf numFmtId="0" fontId="1" fillId="8" borderId="7" xfId="0" applyFont="1" applyFill="1" applyBorder="1" applyAlignment="1">
      <alignment horizontal="left" vertical="top"/>
    </xf>
    <xf numFmtId="0" fontId="1" fillId="8" borderId="8" xfId="0" applyFont="1" applyFill="1" applyBorder="1" applyAlignment="1">
      <alignment vertical="top"/>
    </xf>
    <xf numFmtId="44" fontId="1" fillId="8" borderId="8" xfId="1" applyFont="1" applyFill="1" applyBorder="1" applyAlignment="1">
      <alignment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top"/>
    </xf>
    <xf numFmtId="44" fontId="0" fillId="0" borderId="3" xfId="1" applyFont="1" applyBorder="1" applyAlignment="1">
      <alignment vertical="top"/>
    </xf>
    <xf numFmtId="44" fontId="0" fillId="0" borderId="4" xfId="1" applyFont="1" applyBorder="1" applyAlignment="1">
      <alignment horizontal="left" vertical="top"/>
    </xf>
    <xf numFmtId="0" fontId="3" fillId="7" borderId="10" xfId="0" applyFont="1" applyFill="1" applyBorder="1" applyAlignment="1">
      <alignment horizontal="left" vertical="top"/>
    </xf>
    <xf numFmtId="0" fontId="3" fillId="7" borderId="0" xfId="0" applyFont="1" applyFill="1" applyAlignment="1">
      <alignment wrapText="1"/>
    </xf>
    <xf numFmtId="0" fontId="3" fillId="7" borderId="0" xfId="0" applyFont="1" applyFill="1" applyAlignment="1">
      <alignment vertical="top"/>
    </xf>
    <xf numFmtId="0" fontId="3" fillId="7" borderId="0" xfId="0" applyFont="1" applyFill="1" applyAlignment="1">
      <alignment horizontal="left" vertical="top"/>
    </xf>
    <xf numFmtId="44" fontId="3" fillId="7" borderId="0" xfId="1" applyFont="1" applyFill="1" applyBorder="1" applyAlignment="1">
      <alignment horizontal="left" vertical="top"/>
    </xf>
    <xf numFmtId="44" fontId="3" fillId="7" borderId="11" xfId="1" applyFont="1" applyFill="1" applyBorder="1" applyAlignment="1">
      <alignment horizontal="left" vertical="top"/>
    </xf>
    <xf numFmtId="44" fontId="1" fillId="0" borderId="6" xfId="1" applyFont="1" applyBorder="1" applyAlignment="1">
      <alignment horizontal="left" vertical="top"/>
    </xf>
    <xf numFmtId="0" fontId="4" fillId="0" borderId="0" xfId="0" applyFont="1" applyAlignment="1">
      <alignment wrapText="1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vertical="top"/>
    </xf>
    <xf numFmtId="44" fontId="3" fillId="5" borderId="0" xfId="1" applyFont="1" applyFill="1" applyBorder="1" applyAlignment="1">
      <alignment vertical="top"/>
    </xf>
    <xf numFmtId="44" fontId="3" fillId="5" borderId="11" xfId="1" applyFont="1" applyFill="1" applyBorder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44" fontId="3" fillId="3" borderId="0" xfId="1" applyFont="1" applyFill="1" applyBorder="1" applyAlignment="1">
      <alignment vertical="top"/>
    </xf>
    <xf numFmtId="44" fontId="3" fillId="3" borderId="11" xfId="1" applyFont="1" applyFill="1" applyBorder="1" applyAlignment="1">
      <alignment vertical="top"/>
    </xf>
    <xf numFmtId="0" fontId="3" fillId="4" borderId="0" xfId="0" applyFont="1" applyFill="1" applyAlignment="1">
      <alignment horizontal="left" vertical="top"/>
    </xf>
    <xf numFmtId="0" fontId="3" fillId="4" borderId="0" xfId="0" applyFont="1" applyFill="1" applyAlignment="1">
      <alignment vertical="top"/>
    </xf>
    <xf numFmtId="44" fontId="3" fillId="4" borderId="0" xfId="1" applyFont="1" applyFill="1" applyBorder="1" applyAlignment="1">
      <alignment vertical="top"/>
    </xf>
    <xf numFmtId="44" fontId="3" fillId="4" borderId="11" xfId="1" applyFont="1" applyFill="1" applyBorder="1" applyAlignment="1">
      <alignment vertical="top"/>
    </xf>
    <xf numFmtId="0" fontId="3" fillId="6" borderId="0" xfId="0" applyFont="1" applyFill="1" applyAlignment="1">
      <alignment horizontal="left" vertical="top"/>
    </xf>
    <xf numFmtId="0" fontId="3" fillId="6" borderId="0" xfId="0" applyFont="1" applyFill="1" applyAlignment="1">
      <alignment vertical="top"/>
    </xf>
    <xf numFmtId="44" fontId="3" fillId="6" borderId="0" xfId="1" applyFont="1" applyFill="1" applyBorder="1" applyAlignment="1">
      <alignment vertical="top"/>
    </xf>
    <xf numFmtId="44" fontId="3" fillId="6" borderId="11" xfId="1" applyFont="1" applyFill="1" applyBorder="1" applyAlignment="1">
      <alignment vertical="top"/>
    </xf>
    <xf numFmtId="0" fontId="4" fillId="2" borderId="8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44" fontId="4" fillId="2" borderId="8" xfId="1" applyFont="1" applyFill="1" applyBorder="1" applyAlignment="1">
      <alignment vertical="top"/>
    </xf>
    <xf numFmtId="44" fontId="4" fillId="2" borderId="9" xfId="1" applyFont="1" applyFill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44" fontId="1" fillId="0" borderId="0" xfId="1" applyFont="1" applyFill="1" applyBorder="1" applyAlignment="1">
      <alignment vertical="top"/>
    </xf>
    <xf numFmtId="44" fontId="1" fillId="0" borderId="11" xfId="1" applyFont="1" applyFill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4" fontId="1" fillId="0" borderId="1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44" fontId="7" fillId="0" borderId="0" xfId="1" applyFont="1" applyAlignment="1">
      <alignment vertical="top"/>
    </xf>
    <xf numFmtId="44" fontId="7" fillId="0" borderId="0" xfId="1" applyFont="1" applyAlignment="1">
      <alignment horizontal="left" vertical="top"/>
    </xf>
    <xf numFmtId="44" fontId="0" fillId="0" borderId="0" xfId="0" applyNumberFormat="1"/>
    <xf numFmtId="0" fontId="3" fillId="4" borderId="10" xfId="0" applyFont="1" applyFill="1" applyBorder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3" fillId="4" borderId="11" xfId="0" applyFont="1" applyFill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21166</xdr:rowOff>
    </xdr:from>
    <xdr:to>
      <xdr:col>1</xdr:col>
      <xdr:colOff>1950773</xdr:colOff>
      <xdr:row>0</xdr:row>
      <xdr:rowOff>960470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4FA30D-24BE-46D7-9297-39BE649B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21166"/>
          <a:ext cx="2235200" cy="93930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670A-AA47-41DC-A71D-6E104D6DDBD1}">
  <sheetPr>
    <pageSetUpPr fitToPage="1"/>
  </sheetPr>
  <dimension ref="A1:H62"/>
  <sheetViews>
    <sheetView tabSelected="1" topLeftCell="A28" zoomScaleNormal="100" workbookViewId="0">
      <selection activeCell="E47" sqref="E47"/>
    </sheetView>
  </sheetViews>
  <sheetFormatPr baseColWidth="10" defaultColWidth="11.42578125" defaultRowHeight="15" x14ac:dyDescent="0.25"/>
  <cols>
    <col min="1" max="1" width="6.5703125" style="6" bestFit="1" customWidth="1"/>
    <col min="2" max="2" width="84.7109375" style="1" customWidth="1"/>
    <col min="3" max="3" width="11.5703125" style="2" bestFit="1" customWidth="1"/>
    <col min="4" max="4" width="8.42578125" style="2" customWidth="1"/>
    <col min="5" max="5" width="14.7109375" style="4" customWidth="1"/>
    <col min="6" max="6" width="16.28515625" style="3" bestFit="1" customWidth="1"/>
  </cols>
  <sheetData>
    <row r="1" spans="1:8" ht="76.5" customHeight="1" x14ac:dyDescent="0.25">
      <c r="A1" s="21"/>
      <c r="B1" s="22"/>
      <c r="C1" s="23"/>
      <c r="D1" s="23"/>
      <c r="E1" s="24"/>
      <c r="F1" s="25"/>
    </row>
    <row r="2" spans="1:8" ht="15" customHeight="1" x14ac:dyDescent="0.25">
      <c r="A2" s="65" t="s">
        <v>72</v>
      </c>
      <c r="B2" s="66"/>
      <c r="C2" s="66"/>
      <c r="D2" s="66"/>
      <c r="E2" s="66"/>
      <c r="F2" s="67"/>
    </row>
    <row r="3" spans="1:8" ht="15.75" thickBot="1" x14ac:dyDescent="0.3">
      <c r="A3" s="26" t="s">
        <v>0</v>
      </c>
      <c r="B3" s="27" t="s">
        <v>1</v>
      </c>
      <c r="C3" s="28" t="s">
        <v>2</v>
      </c>
      <c r="D3" s="29" t="s">
        <v>3</v>
      </c>
      <c r="E3" s="30" t="s">
        <v>4</v>
      </c>
      <c r="F3" s="31" t="s">
        <v>5</v>
      </c>
    </row>
    <row r="4" spans="1:8" x14ac:dyDescent="0.25">
      <c r="A4" s="8" t="s">
        <v>6</v>
      </c>
      <c r="B4" s="9" t="s">
        <v>73</v>
      </c>
      <c r="C4" s="13"/>
      <c r="D4" s="13"/>
      <c r="E4" s="14"/>
      <c r="F4" s="15"/>
    </row>
    <row r="5" spans="1:8" ht="28.5" x14ac:dyDescent="0.25">
      <c r="A5" s="10" t="s">
        <v>7</v>
      </c>
      <c r="B5" s="60" t="s">
        <v>68</v>
      </c>
      <c r="C5" s="16">
        <v>1</v>
      </c>
      <c r="D5" s="7" t="s">
        <v>8</v>
      </c>
      <c r="E5" s="59">
        <v>0</v>
      </c>
      <c r="F5" s="32">
        <f t="shared" ref="F5:F8" si="0">PRODUCT(C5,E5)</f>
        <v>0</v>
      </c>
    </row>
    <row r="6" spans="1:8" ht="42.75" x14ac:dyDescent="0.25">
      <c r="A6" s="10" t="s">
        <v>9</v>
      </c>
      <c r="B6" s="60" t="s">
        <v>77</v>
      </c>
      <c r="C6" s="16">
        <v>1</v>
      </c>
      <c r="D6" s="7" t="s">
        <v>8</v>
      </c>
      <c r="E6" s="59">
        <v>0</v>
      </c>
      <c r="F6" s="32">
        <f t="shared" si="0"/>
        <v>0</v>
      </c>
    </row>
    <row r="7" spans="1:8" ht="28.5" x14ac:dyDescent="0.25">
      <c r="A7" s="10" t="s">
        <v>10</v>
      </c>
      <c r="B7" s="60" t="s">
        <v>74</v>
      </c>
      <c r="C7" s="16">
        <v>1</v>
      </c>
      <c r="D7" s="7" t="s">
        <v>8</v>
      </c>
      <c r="E7" s="59">
        <v>0</v>
      </c>
      <c r="F7" s="32">
        <f t="shared" si="0"/>
        <v>0</v>
      </c>
    </row>
    <row r="8" spans="1:8" x14ac:dyDescent="0.25">
      <c r="A8" s="10" t="s">
        <v>76</v>
      </c>
      <c r="B8" s="60" t="s">
        <v>11</v>
      </c>
      <c r="C8" s="16">
        <v>1</v>
      </c>
      <c r="D8" s="7" t="s">
        <v>8</v>
      </c>
      <c r="E8" s="59">
        <v>0</v>
      </c>
      <c r="F8" s="32">
        <f t="shared" si="0"/>
        <v>0</v>
      </c>
    </row>
    <row r="9" spans="1:8" ht="15.75" thickBot="1" x14ac:dyDescent="0.3">
      <c r="A9" s="18"/>
      <c r="B9" s="11" t="s">
        <v>12</v>
      </c>
      <c r="C9" s="19"/>
      <c r="D9" s="19"/>
      <c r="E9" s="20"/>
      <c r="F9" s="12">
        <f>SUM(F5:F8)</f>
        <v>0</v>
      </c>
    </row>
    <row r="10" spans="1:8" x14ac:dyDescent="0.25">
      <c r="A10" s="8" t="s">
        <v>13</v>
      </c>
      <c r="B10" s="9" t="s">
        <v>14</v>
      </c>
      <c r="C10" s="13"/>
      <c r="D10" s="13"/>
      <c r="E10" s="14"/>
      <c r="F10" s="15"/>
    </row>
    <row r="11" spans="1:8" ht="85.5" x14ac:dyDescent="0.25">
      <c r="A11" s="10" t="s">
        <v>15</v>
      </c>
      <c r="B11" s="61" t="s">
        <v>78</v>
      </c>
      <c r="C11" s="16">
        <v>1</v>
      </c>
      <c r="D11" s="7" t="s">
        <v>16</v>
      </c>
      <c r="E11" s="59">
        <v>0</v>
      </c>
      <c r="F11" s="32">
        <f t="shared" ref="F11:F16" si="1">PRODUCT(C11,E11)</f>
        <v>0</v>
      </c>
    </row>
    <row r="12" spans="1:8" ht="28.5" x14ac:dyDescent="0.25">
      <c r="A12" s="10" t="s">
        <v>17</v>
      </c>
      <c r="B12" s="60" t="s">
        <v>69</v>
      </c>
      <c r="C12" s="16">
        <v>1</v>
      </c>
      <c r="D12" s="7" t="s">
        <v>8</v>
      </c>
      <c r="E12" s="59">
        <v>0</v>
      </c>
      <c r="F12" s="32">
        <f t="shared" si="1"/>
        <v>0</v>
      </c>
    </row>
    <row r="13" spans="1:8" ht="28.5" x14ac:dyDescent="0.25">
      <c r="A13" s="10" t="s">
        <v>18</v>
      </c>
      <c r="B13" s="60" t="s">
        <v>70</v>
      </c>
      <c r="C13" s="16">
        <v>1</v>
      </c>
      <c r="D13" s="7" t="s">
        <v>8</v>
      </c>
      <c r="E13" s="59">
        <v>0</v>
      </c>
      <c r="F13" s="32">
        <f t="shared" si="1"/>
        <v>0</v>
      </c>
      <c r="H13" s="64"/>
    </row>
    <row r="14" spans="1:8" x14ac:dyDescent="0.25">
      <c r="A14" s="10" t="s">
        <v>19</v>
      </c>
      <c r="B14" s="60" t="s">
        <v>20</v>
      </c>
      <c r="C14" s="16">
        <v>1</v>
      </c>
      <c r="D14" s="7" t="s">
        <v>8</v>
      </c>
      <c r="E14" s="59">
        <v>0</v>
      </c>
      <c r="F14" s="32">
        <f t="shared" ref="F14" si="2">PRODUCT(C14,E14)</f>
        <v>0</v>
      </c>
    </row>
    <row r="15" spans="1:8" ht="28.5" x14ac:dyDescent="0.25">
      <c r="A15" s="10" t="s">
        <v>21</v>
      </c>
      <c r="B15" s="60" t="s">
        <v>67</v>
      </c>
      <c r="C15" s="16">
        <v>1</v>
      </c>
      <c r="D15" s="7" t="s">
        <v>8</v>
      </c>
      <c r="E15" s="59">
        <v>0</v>
      </c>
      <c r="F15" s="32">
        <f t="shared" ref="F15" si="3">PRODUCT(C15,E15)</f>
        <v>0</v>
      </c>
    </row>
    <row r="16" spans="1:8" ht="99.75" x14ac:dyDescent="0.25">
      <c r="A16" s="10" t="s">
        <v>22</v>
      </c>
      <c r="B16" s="60" t="s">
        <v>75</v>
      </c>
      <c r="C16" s="16">
        <v>1</v>
      </c>
      <c r="D16" s="7" t="s">
        <v>8</v>
      </c>
      <c r="E16" s="59">
        <v>0</v>
      </c>
      <c r="F16" s="32">
        <f t="shared" si="1"/>
        <v>0</v>
      </c>
    </row>
    <row r="17" spans="1:6" ht="42.75" x14ac:dyDescent="0.25">
      <c r="A17" s="10" t="s">
        <v>23</v>
      </c>
      <c r="B17" s="60" t="s">
        <v>24</v>
      </c>
      <c r="C17" s="16">
        <v>1</v>
      </c>
      <c r="D17" s="7" t="s">
        <v>8</v>
      </c>
      <c r="E17" s="59">
        <v>0</v>
      </c>
      <c r="F17" s="32">
        <f t="shared" ref="F17:F18" si="4">PRODUCT(C17,E17)</f>
        <v>0</v>
      </c>
    </row>
    <row r="18" spans="1:6" ht="28.5" x14ac:dyDescent="0.25">
      <c r="A18" s="10" t="s">
        <v>25</v>
      </c>
      <c r="B18" s="60" t="s">
        <v>26</v>
      </c>
      <c r="C18" s="16">
        <v>1</v>
      </c>
      <c r="D18" s="7" t="s">
        <v>8</v>
      </c>
      <c r="E18" s="59">
        <v>0</v>
      </c>
      <c r="F18" s="32">
        <f t="shared" si="4"/>
        <v>0</v>
      </c>
    </row>
    <row r="19" spans="1:6" ht="15.75" thickBot="1" x14ac:dyDescent="0.3">
      <c r="A19" s="18"/>
      <c r="B19" s="11" t="s">
        <v>27</v>
      </c>
      <c r="C19" s="19"/>
      <c r="D19" s="19"/>
      <c r="E19" s="20"/>
      <c r="F19" s="12">
        <f>SUM(F11:F18)</f>
        <v>0</v>
      </c>
    </row>
    <row r="20" spans="1:6" x14ac:dyDescent="0.25">
      <c r="A20" s="8" t="s">
        <v>28</v>
      </c>
      <c r="B20" s="9" t="s">
        <v>29</v>
      </c>
      <c r="C20" s="13"/>
      <c r="D20" s="13"/>
      <c r="E20" s="14"/>
      <c r="F20" s="15"/>
    </row>
    <row r="21" spans="1:6" x14ac:dyDescent="0.25">
      <c r="A21" s="10" t="s">
        <v>30</v>
      </c>
      <c r="B21" s="60" t="s">
        <v>31</v>
      </c>
      <c r="C21" s="16">
        <v>1</v>
      </c>
      <c r="D21" s="7" t="s">
        <v>8</v>
      </c>
      <c r="E21" s="59">
        <v>0</v>
      </c>
      <c r="F21" s="32">
        <f>PRODUCT(C21,E21)</f>
        <v>0</v>
      </c>
    </row>
    <row r="22" spans="1:6" x14ac:dyDescent="0.25">
      <c r="A22" s="10" t="s">
        <v>32</v>
      </c>
      <c r="B22" s="60" t="s">
        <v>33</v>
      </c>
      <c r="C22" s="16">
        <v>1</v>
      </c>
      <c r="D22" s="7" t="s">
        <v>8</v>
      </c>
      <c r="E22" s="59">
        <v>0</v>
      </c>
      <c r="F22" s="32">
        <f>PRODUCT(C22,E22)</f>
        <v>0</v>
      </c>
    </row>
    <row r="23" spans="1:6" x14ac:dyDescent="0.25">
      <c r="A23" s="10" t="s">
        <v>34</v>
      </c>
      <c r="B23" s="60" t="s">
        <v>71</v>
      </c>
      <c r="C23" s="16">
        <v>1</v>
      </c>
      <c r="D23" s="7" t="s">
        <v>8</v>
      </c>
      <c r="E23" s="59">
        <v>0</v>
      </c>
      <c r="F23" s="32">
        <f>PRODUCT(C23,E23)</f>
        <v>0</v>
      </c>
    </row>
    <row r="24" spans="1:6" ht="15.75" thickBot="1" x14ac:dyDescent="0.3">
      <c r="A24" s="18"/>
      <c r="B24" s="11" t="s">
        <v>35</v>
      </c>
      <c r="C24" s="19"/>
      <c r="D24" s="19"/>
      <c r="E24" s="20"/>
      <c r="F24" s="12">
        <f>SUM(F21:F23)</f>
        <v>0</v>
      </c>
    </row>
    <row r="25" spans="1:6" ht="30" x14ac:dyDescent="0.25">
      <c r="A25" s="8" t="s">
        <v>36</v>
      </c>
      <c r="B25" s="9" t="s">
        <v>37</v>
      </c>
      <c r="C25" s="13"/>
      <c r="D25" s="13"/>
      <c r="E25" s="14"/>
      <c r="F25" s="15"/>
    </row>
    <row r="26" spans="1:6" ht="57" x14ac:dyDescent="0.25">
      <c r="A26" s="10" t="s">
        <v>38</v>
      </c>
      <c r="B26" s="60" t="s">
        <v>39</v>
      </c>
      <c r="C26" s="16">
        <v>1</v>
      </c>
      <c r="D26" s="7" t="s">
        <v>8</v>
      </c>
      <c r="E26" s="59">
        <v>0</v>
      </c>
      <c r="F26" s="32">
        <f>PRODUCT(C26,E26)</f>
        <v>0</v>
      </c>
    </row>
    <row r="27" spans="1:6" x14ac:dyDescent="0.25">
      <c r="A27" s="10" t="s">
        <v>40</v>
      </c>
      <c r="B27" s="60" t="s">
        <v>41</v>
      </c>
      <c r="C27" s="16">
        <v>1</v>
      </c>
      <c r="D27" s="7" t="s">
        <v>8</v>
      </c>
      <c r="E27" s="59">
        <v>0</v>
      </c>
      <c r="F27" s="32">
        <f t="shared" ref="F27:F29" si="5">PRODUCT(C27,E27)</f>
        <v>0</v>
      </c>
    </row>
    <row r="28" spans="1:6" ht="85.5" x14ac:dyDescent="0.25">
      <c r="A28" s="10"/>
      <c r="B28" s="61" t="s">
        <v>42</v>
      </c>
      <c r="C28" s="16">
        <v>1</v>
      </c>
      <c r="D28" s="7" t="s">
        <v>8</v>
      </c>
      <c r="E28" s="59">
        <v>0</v>
      </c>
      <c r="F28" s="32">
        <f t="shared" ref="F28" si="6">PRODUCT(C28,E28)</f>
        <v>0</v>
      </c>
    </row>
    <row r="29" spans="1:6" ht="28.5" x14ac:dyDescent="0.25">
      <c r="A29" s="10" t="s">
        <v>43</v>
      </c>
      <c r="B29" s="60" t="s">
        <v>44</v>
      </c>
      <c r="C29" s="16">
        <v>1</v>
      </c>
      <c r="D29" s="7" t="s">
        <v>8</v>
      </c>
      <c r="E29" s="59">
        <v>0</v>
      </c>
      <c r="F29" s="32">
        <f t="shared" si="5"/>
        <v>0</v>
      </c>
    </row>
    <row r="30" spans="1:6" ht="15.75" thickBot="1" x14ac:dyDescent="0.3">
      <c r="A30" s="18"/>
      <c r="B30" s="11" t="s">
        <v>45</v>
      </c>
      <c r="C30" s="19"/>
      <c r="D30" s="19"/>
      <c r="E30" s="20"/>
      <c r="F30" s="12">
        <f>SUM(F26:F29)</f>
        <v>0</v>
      </c>
    </row>
    <row r="31" spans="1:6" x14ac:dyDescent="0.25">
      <c r="A31" s="8" t="s">
        <v>46</v>
      </c>
      <c r="B31" s="9" t="s">
        <v>47</v>
      </c>
      <c r="C31" s="13"/>
      <c r="D31" s="13"/>
      <c r="E31" s="14"/>
      <c r="F31" s="15"/>
    </row>
    <row r="32" spans="1:6" ht="29.25" x14ac:dyDescent="0.25">
      <c r="A32" s="10" t="s">
        <v>48</v>
      </c>
      <c r="B32" s="5" t="s">
        <v>49</v>
      </c>
      <c r="C32" s="16">
        <v>1</v>
      </c>
      <c r="D32" s="7" t="s">
        <v>8</v>
      </c>
      <c r="E32" s="17">
        <v>0</v>
      </c>
      <c r="F32" s="32">
        <f t="shared" ref="F32" si="7">PRODUCT(C32,E32)</f>
        <v>0</v>
      </c>
    </row>
    <row r="33" spans="1:6" ht="29.25" x14ac:dyDescent="0.25">
      <c r="A33" s="10" t="s">
        <v>50</v>
      </c>
      <c r="B33" s="5" t="s">
        <v>51</v>
      </c>
      <c r="C33" s="16">
        <v>1</v>
      </c>
      <c r="D33" s="7" t="s">
        <v>8</v>
      </c>
      <c r="E33" s="17">
        <v>0</v>
      </c>
      <c r="F33" s="32">
        <f t="shared" ref="F33" si="8">PRODUCT(C33,E33)</f>
        <v>0</v>
      </c>
    </row>
    <row r="34" spans="1:6" ht="15.75" thickBot="1" x14ac:dyDescent="0.3">
      <c r="A34" s="18"/>
      <c r="B34" s="11" t="s">
        <v>52</v>
      </c>
      <c r="C34" s="19"/>
      <c r="D34" s="19"/>
      <c r="E34" s="20"/>
      <c r="F34" s="12">
        <f>SUM(F32:F33)</f>
        <v>0</v>
      </c>
    </row>
    <row r="35" spans="1:6" x14ac:dyDescent="0.25">
      <c r="A35" s="8" t="s">
        <v>53</v>
      </c>
      <c r="B35" s="9" t="s">
        <v>54</v>
      </c>
      <c r="C35" s="13"/>
      <c r="D35" s="13"/>
      <c r="E35" s="14"/>
      <c r="F35" s="15"/>
    </row>
    <row r="36" spans="1:6" ht="42.75" x14ac:dyDescent="0.25">
      <c r="A36" s="10" t="s">
        <v>55</v>
      </c>
      <c r="B36" s="61" t="s">
        <v>56</v>
      </c>
      <c r="C36" s="16">
        <v>1</v>
      </c>
      <c r="D36" s="7" t="s">
        <v>8</v>
      </c>
      <c r="E36" s="59">
        <v>0</v>
      </c>
      <c r="F36" s="32">
        <f>PRODUCT(C36,E36)</f>
        <v>0</v>
      </c>
    </row>
    <row r="37" spans="1:6" x14ac:dyDescent="0.25">
      <c r="A37" s="10" t="s">
        <v>57</v>
      </c>
      <c r="B37" s="60" t="s">
        <v>58</v>
      </c>
      <c r="C37" s="16">
        <v>1</v>
      </c>
      <c r="D37" s="7" t="s">
        <v>8</v>
      </c>
      <c r="E37" s="59">
        <v>0</v>
      </c>
      <c r="F37" s="32">
        <f>PRODUCT(C37,E37)</f>
        <v>0</v>
      </c>
    </row>
    <row r="38" spans="1:6" ht="15.75" thickBot="1" x14ac:dyDescent="0.3">
      <c r="A38" s="18"/>
      <c r="B38" s="11" t="s">
        <v>35</v>
      </c>
      <c r="C38" s="19"/>
      <c r="D38" s="19"/>
      <c r="E38" s="20"/>
      <c r="F38" s="12">
        <f>SUM(F36:F37)</f>
        <v>0</v>
      </c>
    </row>
    <row r="39" spans="1:6" x14ac:dyDescent="0.25">
      <c r="A39" s="54"/>
      <c r="B39" s="33"/>
      <c r="C39" s="55"/>
      <c r="D39" s="55"/>
      <c r="E39" s="56"/>
      <c r="F39" s="57"/>
    </row>
    <row r="40" spans="1:6" x14ac:dyDescent="0.25">
      <c r="A40" s="54"/>
      <c r="B40" s="34" t="s">
        <v>59</v>
      </c>
      <c r="C40" s="35"/>
      <c r="D40" s="35"/>
      <c r="E40" s="36"/>
      <c r="F40" s="37">
        <f>SUM(F9,F19,F24,F30,F38,F34)</f>
        <v>0</v>
      </c>
    </row>
    <row r="41" spans="1:6" x14ac:dyDescent="0.25">
      <c r="A41" s="54"/>
      <c r="B41" s="38" t="s">
        <v>60</v>
      </c>
      <c r="C41" s="39"/>
      <c r="D41" s="39"/>
      <c r="E41" s="40"/>
      <c r="F41" s="41">
        <f>PRODUCT(F40*2/100)</f>
        <v>0</v>
      </c>
    </row>
    <row r="42" spans="1:6" x14ac:dyDescent="0.25">
      <c r="A42" s="54"/>
      <c r="B42" s="34" t="s">
        <v>61</v>
      </c>
      <c r="C42" s="35"/>
      <c r="D42" s="35"/>
      <c r="E42" s="36"/>
      <c r="F42" s="37">
        <f>PRODUCT(F40*1/100)</f>
        <v>0</v>
      </c>
    </row>
    <row r="43" spans="1:6" x14ac:dyDescent="0.25">
      <c r="A43" s="54"/>
      <c r="B43" s="42" t="s">
        <v>62</v>
      </c>
      <c r="C43" s="43"/>
      <c r="D43" s="43"/>
      <c r="E43" s="44"/>
      <c r="F43" s="45">
        <f>PRODUCT(F40*13/100)</f>
        <v>0</v>
      </c>
    </row>
    <row r="44" spans="1:6" x14ac:dyDescent="0.25">
      <c r="A44" s="54"/>
      <c r="B44" s="46" t="s">
        <v>63</v>
      </c>
      <c r="C44" s="47"/>
      <c r="D44" s="47"/>
      <c r="E44" s="48"/>
      <c r="F44" s="49">
        <f>PRODUCT(F40*6/100)</f>
        <v>0</v>
      </c>
    </row>
    <row r="45" spans="1:6" ht="15.75" thickBot="1" x14ac:dyDescent="0.3">
      <c r="A45" s="58"/>
      <c r="B45" s="50" t="s">
        <v>64</v>
      </c>
      <c r="C45" s="51"/>
      <c r="D45" s="51"/>
      <c r="E45" s="52"/>
      <c r="F45" s="53">
        <f>SUM(F40+F41+F42+F43+F44)</f>
        <v>0</v>
      </c>
    </row>
    <row r="47" spans="1:6" x14ac:dyDescent="0.25">
      <c r="D47" s="62" t="s">
        <v>65</v>
      </c>
      <c r="F47" s="3">
        <f>F45*0.21</f>
        <v>0</v>
      </c>
    </row>
    <row r="48" spans="1:6" x14ac:dyDescent="0.25">
      <c r="D48" s="62"/>
    </row>
    <row r="49" spans="4:6" x14ac:dyDescent="0.25">
      <c r="D49" s="62" t="s">
        <v>66</v>
      </c>
      <c r="F49" s="63">
        <f>F45+F47</f>
        <v>0</v>
      </c>
    </row>
    <row r="60" spans="4:6" ht="18.75" customHeight="1" x14ac:dyDescent="0.25"/>
    <row r="61" spans="4:6" ht="18.75" customHeight="1" x14ac:dyDescent="0.25"/>
    <row r="62" spans="4:6" ht="18.75" customHeight="1" x14ac:dyDescent="0.25"/>
  </sheetData>
  <mergeCells count="1">
    <mergeCell ref="A2:F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2" orientation="portrait" horizontalDpi="1200" verticalDpi="1200" r:id="rId1"/>
  <headerFooter>
    <oddHeader xml:space="preserve">&amp;CANNEX 1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CEF996417C85D438C9313A06A87DF0C" ma:contentTypeVersion="16" ma:contentTypeDescription="Crear nuevo documento." ma:contentTypeScope="" ma:versionID="92427d33fc1c836103b1e2ceafe972a1">
  <xsd:schema xmlns:xsd="http://www.w3.org/2001/XMLSchema" xmlns:xs="http://www.w3.org/2001/XMLSchema" xmlns:p="http://schemas.microsoft.com/office/2006/metadata/properties" xmlns:ns2="998c2c50-f5b5-4ab0-8781-1eb47101982b" xmlns:ns3="f24ca8a9-3b5b-4deb-8b72-c9ea17dbc3d7" targetNamespace="http://schemas.microsoft.com/office/2006/metadata/properties" ma:root="true" ma:fieldsID="fdcebe9a7462c4ddd19667a87ec3db3c" ns2:_="" ns3:_="">
    <xsd:import namespace="998c2c50-f5b5-4ab0-8781-1eb47101982b"/>
    <xsd:import namespace="f24ca8a9-3b5b-4deb-8b72-c9ea17dbc3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c2c50-f5b5-4ab0-8781-1eb4710198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43c1524-3fb5-4364-b89a-e5ce6f5f7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ca8a9-3b5b-4deb-8b72-c9ea17dbc3d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ba90757-9edc-49da-869b-87c655332270}" ma:internalName="TaxCatchAll" ma:showField="CatchAllData" ma:web="f24ca8a9-3b5b-4deb-8b72-c9ea17dbc3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98c2c50-f5b5-4ab0-8781-1eb47101982b">
      <Terms xmlns="http://schemas.microsoft.com/office/infopath/2007/PartnerControls"/>
    </lcf76f155ced4ddcb4097134ff3c332f>
    <TaxCatchAll xmlns="f24ca8a9-3b5b-4deb-8b72-c9ea17dbc3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5323FC-6B22-4BB7-909A-8722DA3E718E}"/>
</file>

<file path=customXml/itemProps2.xml><?xml version="1.0" encoding="utf-8"?>
<ds:datastoreItem xmlns:ds="http://schemas.openxmlformats.org/officeDocument/2006/customXml" ds:itemID="{F6444EB2-56F1-419B-BF39-245DD462D4C5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998c2c50-f5b5-4ab0-8781-1eb47101982b"/>
    <ds:schemaRef ds:uri="http://www.w3.org/XML/1998/namespace"/>
    <ds:schemaRef ds:uri="http://purl.org/dc/terms/"/>
    <ds:schemaRef ds:uri="f24ca8a9-3b5b-4deb-8b72-c9ea17dbc3d7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149B31C-01BE-4180-B204-6FBCC95CB7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 calcul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Lara</dc:creator>
  <cp:keywords/>
  <dc:description/>
  <cp:lastModifiedBy>Andrés Lara</cp:lastModifiedBy>
  <cp:revision/>
  <dcterms:created xsi:type="dcterms:W3CDTF">2018-10-01T14:23:17Z</dcterms:created>
  <dcterms:modified xsi:type="dcterms:W3CDTF">2025-07-29T09:41:04Z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0x0101004CEF996417C85D438C9313A06A87DF0C</vt:lpwstr>
  </property>
  <property fmtid="{D5CDD505-2E9C-101B-9397-08002B2CF9AE}" pid="3" name="MediaServiceImageTags">
    <vt:lpwstr/>
  </property>
  <property fmtid="{D5CDD505-2E9C-101B-9397-08002B2CF9AE}" pid="4" name="Order">
    <vt:r8>7400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