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Y:\37_DIRTEC_EDIF\02.DADES GENERALS\25-19-C-FiC_NauF_Museografia2-pb-ca\03_Museografia2-xxx-XXX\01_Licitacio\26151_20250716_Abast_Museografia2_nauF_FiC\"/>
    </mc:Choice>
  </mc:AlternateContent>
  <bookViews>
    <workbookView xWindow="0" yWindow="0" windowWidth="28800" windowHeight="12000"/>
  </bookViews>
  <sheets>
    <sheet name="Page1" sheetId="2" r:id="rId1"/>
  </sheets>
  <calcPr calcId="162913"/>
</workbook>
</file>

<file path=xl/calcChain.xml><?xml version="1.0" encoding="utf-8"?>
<calcChain xmlns="http://schemas.openxmlformats.org/spreadsheetml/2006/main">
  <c r="G9" i="2" l="1"/>
  <c r="G10" i="2"/>
  <c r="G11" i="2"/>
  <c r="G12" i="2"/>
  <c r="G13" i="2"/>
  <c r="G14" i="2"/>
  <c r="G15" i="2"/>
  <c r="G16" i="2"/>
  <c r="G17" i="2"/>
  <c r="G18" i="2"/>
  <c r="G19" i="2"/>
  <c r="G20" i="2"/>
  <c r="G21" i="2"/>
  <c r="G22" i="2"/>
  <c r="G23" i="2"/>
  <c r="G24" i="2"/>
  <c r="G25" i="2"/>
  <c r="G26" i="2"/>
  <c r="G27" i="2" l="1"/>
  <c r="H18" i="2" s="1"/>
  <c r="H17" i="2" l="1"/>
  <c r="H14" i="2"/>
  <c r="H19" i="2"/>
  <c r="H12" i="2"/>
  <c r="H20" i="2"/>
  <c r="H9" i="2"/>
  <c r="H21" i="2"/>
  <c r="H25" i="2"/>
  <c r="H15" i="2"/>
  <c r="H22" i="2"/>
  <c r="H16" i="2"/>
  <c r="H24" i="2"/>
  <c r="H11" i="2"/>
  <c r="H10" i="2"/>
  <c r="H13" i="2"/>
  <c r="H26" i="2"/>
  <c r="H23" i="2"/>
  <c r="H27" i="2" l="1"/>
</calcChain>
</file>

<file path=xl/sharedStrings.xml><?xml version="1.0" encoding="utf-8"?>
<sst xmlns="http://schemas.openxmlformats.org/spreadsheetml/2006/main" count="120" uniqueCount="70">
  <si>
    <t xml:space="preserve">AMPLIACIÓ DEL PROJECTE MUSEÍSTIC DE LA NAU F DE FABRA I COATS, DEL MUSEU D'HISTÒRIA DE BARCELONA.  </t>
  </si>
  <si>
    <t>PRODUCCIÓ DELS RECURSOS MUSEOGRÀFICS I TRACTAMENT DELS NOUS ELEMENTS PATRIMONIALS.</t>
  </si>
  <si>
    <t>(LOT 1) MUSEOGRAFIA</t>
  </si>
  <si>
    <t>ESTADÍSTICA DE PARTIDES</t>
  </si>
  <si>
    <t>Data:22/07/25</t>
  </si>
  <si>
    <t>Màscara: * (Ordenació per import)</t>
  </si>
  <si>
    <t>NUM.</t>
  </si>
  <si>
    <t>CODI</t>
  </si>
  <si>
    <t>UA</t>
  </si>
  <si>
    <t>DESCRIPCIÓ</t>
  </si>
  <si>
    <t>PREU</t>
  </si>
  <si>
    <t>AMIDAMENT</t>
  </si>
  <si>
    <t>IMPORT</t>
  </si>
  <si>
    <t>%</t>
  </si>
  <si>
    <t>PQ76-QXH2</t>
  </si>
  <si>
    <t>u</t>
  </si>
  <si>
    <t>Suports instal·lació Bar Brusi: Construcció i subministrament de: S01) Mòdul realitzat amb tauler de Dm de 19mm laminat blanc i estructura realitzada amb llistó de pi de 50x50mm, acabat envernissar incolor mat. (Dimensions: Base 170x62cm; Alçada 90cm); S02) Mòdul realitzat amb tauler de Dm de 19mm laminat blanc i estructura realitzada amb llistó de pi de 50x50mm, acabat envernissar incolor mat. Amb encaix de aigüera en tauler superior. (Dimensions: Base 170x62cm; Alçada 90cm); S03) Mòdul realitzat amb tauler de Dm de 19mm laminat blanc i estructura realitzada amb llistó de pi de 50x50mm, acabat envernissar incolor mat. (Dimensions: Base 100x62cm; Alçada 90cm); S04) Mòdul realitzat amb tauler aglomerat de 19mm, amb calaix superposats (sense obertura), segons esecejament projecte. Acabat frontal laminat efecte fusta antiga. Revestiment superior taulell xapa d’acer inox. (Dimensions totals: Base 240x62cm; Alçada 102cm); S05) Mòdul realitzat amb tauler de Dm de 19mm, acabat lacat color vermell. (Dimensions totals: Base 62x62cm; Alçada 250cm); S06) Estructura superior realitzada amb tauler de Dm de 19mm, acabat lacat color negre. Amb pas per cablejat. Fixat a paret existent de maó vist. (Dimensions totals: Base 240x76cm; Alçada 50cm); Tauler de Dm de 10mm per fixar a paret existent de maó vist. (Dimensions 240x98cm); Mirall de 5mm fixat amb cargols a tauler de Dm (Dimensions 240x98cm), sobre peus regulables de PVC, amb tiradors, ferratges i elements de subjecció o fixació. Element complet segons plànol de detall.
(Tots els materials utilitzats no estan inclosos en el llistat de materials perillosos del reglament de la UE. Han de complir el reglament 1907/2006 i el llistat de substàncies subjecte a autorització del reglament 2022/586, l’annex II de la Directiva 2004/42/CE i l’annex II de la Directiva 2011/65/UE)</t>
  </si>
  <si>
    <t>14,60</t>
  </si>
  <si>
    <t>PG8P-QXX2</t>
  </si>
  <si>
    <t>Subministre i col.locació de PC per gestió d’enceses/apagats i gestió de continguts. MiniPC amb processador Intel Core 3 N355 (6M Cache, fins a 3.90 GHz), Adite 3 pantalles 4K: HDMI, DisplayPort i Type-C DP, targeta gràfica Intel Graphics, 8 GB de memòria Ram, 250 GB de memòria SSDn + cablejat HDMI, USB, per pantalla tàctil existent. InstalLació inclosa
(Tots els materials utilitzats no estan inclosos en el llistat de materials perillosos del reglament de la UE. Han de complir el reglament 1907/2006 i el llistat de substàncies subjecte a autorització del reglament 2022/586, l’annex II de la Directiva 2004/42/CE i l’annex II de la Directiva 2011/65/UE)</t>
  </si>
  <si>
    <t>39,81</t>
  </si>
  <si>
    <t>P864-QX17</t>
  </si>
  <si>
    <t>Subminsitre i instal·lació de Vitrina amb tancaments de vidre laminat 5+5 mm, perfils inferios en U d'acer inox de 20 x 16 x 2 mm, marc superior amb perfils en U (20 x 16 x 2 mm) i L (20 x 16 x 2 mm) soldat, per recolzar-hi el vidre superior. Per col·locar damunt de tarima existent. Mides totals: (amplada x fondària x alçada): 1450 x 600 x 2030 mm. Element complet segons plànol de detall.
(Tots els materials utilitzats no estan inclosos en el llistat de materials perillosos del reglament de la UE. Han de complir el reglament 1907/2006 i el llistat de substàncies subjecte a autorització del reglament 2022/586, l’annex II de la Directiva 2004/42/CE i l’annex II de la Directiva 2011/65/UE)</t>
  </si>
  <si>
    <t>44,65</t>
  </si>
  <si>
    <t>PH40-QX01</t>
  </si>
  <si>
    <t>Extensió de la instal·lació d'il·luminació amb carrils i projectors, per aconseguir il·luminar correctament totes les peces i panells. Material necessari: 2 guies trifàsics universals blanques 3m; 5 guies trifàsics universals blanques 2m; 7 alimentadors esquerra blancs per a guies trifàsics; 7 tapes finals; 7 connectors blancs de carril trifàsic; Muntatge, instal.lació, coordinació tècnica i ajustos lumínics. Inclou treballs d'instal·lació a carril trifàsic i projectors existent ubicat a 490 cm d'alçada respecte del paviment, orientació i regulació de l'obertura i de la intensitat lumínica per part de tècnic il·luminador especialista en museografia, segons les indicacions de la direcció facultativa i criteris de conservació preventiva de les peces exposades. Inclou mitjans auxiliars necessaris per la instal·lació. 
(Tots els materials utilitzats no estan inclosos en el llistat de materials perillosos del reglament de la UE. Han de complir el reglament 1907/2006 i el llistat de substàncies subjecte a autorització del reglament 2022/586, l’annex II de la Directiva 2004/42/CE i l’annex II de la Directiva 2011/65/UE)</t>
  </si>
  <si>
    <t>48,75</t>
  </si>
  <si>
    <t>P9Q1-H9X1</t>
  </si>
  <si>
    <t>m2</t>
  </si>
  <si>
    <t>Subminsitre i col.locació de tarima de 21 cm d'alçada, amb estructura d'aglomerat 19mm i revestiment en MDF 19 mm ignífug lacat a l'aigua, amb sòcol de 3 cm d'alçada, reculat de 8 cm, ignífug, col.locada. Element complet segons plànol de detall.
(Tots els materials utilitzats no estan inclosos en el llistat de materials perillosos del reglament de la UE. Han de complir el reglament 1907/2006 i el llistat de substàncies subjecte a autorització del reglament 2022/586, l’annex II de la Directiva 2004/42/CE i l’annex II de la Directiva 2011/65/UE)</t>
  </si>
  <si>
    <t>52,78</t>
  </si>
  <si>
    <t>PQ77-HAX2</t>
  </si>
  <si>
    <t>Subministre i col.locació de Tamboret amb base de tubs d'acer acabat amb recubriment de pintura en pols color ´´Eggshell´´ semi-gloss i seient en contraplacat moldejat amb xapa de roure. Peus en nylon reciclat negre. Mides: amplada 35,5 cm, fondària 39,5 cm; alçada total 66 cm; alçada del seient 65 cm; pès 8,4 kg. tipus ´´Taburete 8´´ de la marca Hay . o Similar a la que es veu a la foto de les fitxes de mobiliari dels annexos.</t>
  </si>
  <si>
    <t>59,94</t>
  </si>
  <si>
    <t>PB91-QX11</t>
  </si>
  <si>
    <t>Subministre i instal.lació de teixit tango imprès a dues cares, amb costura a la part superior i inferior per incorporació de tub rodó d'alumini blanc de 30x2 mm per tensar la tela. Suspès de les encavallades amb cables d’acer diàmetre 1,5 mm. Inclou els mitjans auxiliars necessaris per a la instal·lació correcta i segura, com ara torre mòbil o plataforma elevadora. Mides segons documentació gràfica
(Tots els materials utilitzats no estan inclosos en el llistat de materials perillosos del reglament de la UE. Han de complir el reglament 1907/2006 i el llistat de substàncies subjecte a autorització del reglament 2022/586, l’annex II de la Directiva 2004/42/CE i l’annex II de la Directiva 2011/65/UE)</t>
  </si>
  <si>
    <t>65,35</t>
  </si>
  <si>
    <t>PB91-QX20</t>
  </si>
  <si>
    <t>Subministre i col.locació de Carteles d'Element d'impressió amb tintes UVI sobre panells de dibond 2mm amb perfil posterior reculat d'alumini d'1cm de gruix per penjar a paret.  Dimensions aproximades 150x300mm. . Element acabat i col.locat.
(Tots els materials utilitzats no estan inclosos en el llistat de materials perillosos del reglament de la UE. Han de complir el reglament 1907/2006 i el llistat de substàncies subjecte a autorització del reglament 2022/586, l’annex II de la Directiva 2004/42/CE i l’annex II de la Directiva 2011/65/UE)</t>
  </si>
  <si>
    <t>67,59</t>
  </si>
  <si>
    <t>P447-QX03</t>
  </si>
  <si>
    <t>Subministrament i col.locació de Suport per la peça 321 (CEP 02823 - Placa commemorativa): xapes d’acer 8 mm soldades i lacades al forn color NCS S 0907-G90Y, amb forats per fixació peça. Mides totals: 1300 x 458 x 1123 mm. Detall plànol 3.9. Element complet segons plànol de detall.
(Tots els materials utilitzats no estan inclosos en el llistat de materials perillosos del reglament de la UE. Han de complir el reglament 1907/2006 i el llistat de substàncies subjecte a autorització del reglament 2022/586, l’annex II de la Directiva 2004/42/CE i l’annex II de la Directiva 2011/65/UE)</t>
  </si>
  <si>
    <t>69,58</t>
  </si>
  <si>
    <t>P864-QX18</t>
  </si>
  <si>
    <t>Subminsitre i instal·lació de Vitrina per fixar a plafó de paret, amb tauler de DM 19mm i urna per encaixar frontalment en metacrilat transparent 8 mm, fixada amb cargols a la part superior i inferior. Suport interior de metacrilat fixat al tauler posterior amb cargols. Mides totals: (amplada x fondària x alçada): 550 x 250 x 550 mm. Element complet segons plànol de detall.
(Tots els materials utilitzats no estan inclosos en el llistat de materials perillosos del reglament de la UE. Han de complir el reglament 1907/2006 i el llistat de substàncies subjecte a autorització del reglament 2022/586, l’annex II de la Directiva 2004/42/CE i l’annex II de la Directiva 2011/65/UE)</t>
  </si>
  <si>
    <t>75,25</t>
  </si>
  <si>
    <t>PB91-QX21</t>
  </si>
  <si>
    <t>Subministre i col.locació de senyalizació sales amb element d'impressió amb tintes UVI sobre panells de dibond 3mm amb perfil posterior reculat d'alumini d'1cm de gruix per penjar a paret.  Dimensions aproximades 600x400mm.  Element acabat i col.locat.
(Tots els materials utilitzats no estan inclosos en el llistat de materials perillosos del reglament de la UE. Han de complir el reglament 1907/2006 i el llistat de substàncies subjecte a autorització del reglament 2022/586, l’annex II de la Directiva 2004/42/CE i l’annex II de la Directiva 2011/65/UE)</t>
  </si>
  <si>
    <t>76,91</t>
  </si>
  <si>
    <t>P447-QX02</t>
  </si>
  <si>
    <t>Subministrament i col.locació de Peces de fixació tamborets bar Brusi: Xapa d’acer lacat al forn de 2 mm de gruix, per fixar a un costat a la base de suport de la barra, i per l’altra a la base del tamboret, mitjançant aletes soldades a la xapa i cargols de fixació. Mides totals: 900 x 40 x 50 mm. Detall plànol 3.8. Element complet segons plànol de detall.
(Tots els materials utilitzats no estan inclosos en el llistat de materials perillosos del reglament de la UE. Han de complir el reglament 1907/2006 i el llistat de substàncies subjecte a autorització del reglament 2022/586, l’annex II de la Directiva 2004/42/CE i l’annex II de la Directiva 2011/65/UE)</t>
  </si>
  <si>
    <t>78,32</t>
  </si>
  <si>
    <t>P864-QX16</t>
  </si>
  <si>
    <t>Subminsitre i instal·lació de Vitrina amb base en tauler de MDF 19mm amb fresat de 10mm al perimetre per encaixar-hi urna superior en vidre laminat 4+4 mm. Mides totals: (amplada x fondària x alçada): 700 x 500 x 600 mm. Element complet segons plànol de detall.
(Tots els materials utilitzats no estan inclosos en el llistat de materials perillosos del reglament de la UE. Han de complir el reglament 1907/2006 i el llistat de substàncies subjecte a autorització del reglament 2022/586, l’annex II de la Directiva 2004/42/CE i l’annex II de la Directiva 2011/65/UE)</t>
  </si>
  <si>
    <t>79,69</t>
  </si>
  <si>
    <t>PB91-QX28</t>
  </si>
  <si>
    <t>Subministre i col.locació de Impressió amb tintes UVI de teixit per retroil·luminar tipus samba per a caixes de llum, amb tira de silicona cosida perimetralment per fixació a marc en alumini existent. 1 unitat de 900 x 1200 mm
(Tots els materials utilitzats no estan inclosos en el llistat de materials perillosos del reglament de la UE. Han de complir el reglament 1907/2006 i el llistat de substàncies subjecte a autorització del reglament 2022/586, l’annex II de la Directiva 2004/42/CE i l’annex II de la Directiva 2011/65/UE)</t>
  </si>
  <si>
    <t>80,80</t>
  </si>
  <si>
    <t>P864-QEX8</t>
  </si>
  <si>
    <t>Subminsitre i col.locació de peanya amb estructura interior (costelles) d'aglomerat 19 mm i revestiment en MDF 19 mm lacat a l'aigua, color NCS S 0907-G90Y, amb sòcol de 3 cm d'alçada, reculat de 8 cm, no ignífug, col.locat. Mides totals (amplada x fondària x alçada): 1000 x 1000 x 800 mm. Element complet segons plànol de detall.
(Tots els materials utilitzats no estan inclosos en el llistat de materials perillosos del reglament de la UE. Han de complir el reglament 1907/2006 i el llistat de substàncies subjecte a autorització del reglament 2022/586, l’annex II de la Directiva 2004/42/CE i l’annex II de la Directiva 2011/65/UE)</t>
  </si>
  <si>
    <t>81,88</t>
  </si>
  <si>
    <t>P447-QX04</t>
  </si>
  <si>
    <t>Subministrament i col.locació de Suport per la peça 327 (MHCB 41888 - Placa commemorativa): base i trasera en MDF 19 mm lacat color NCS S 0907-G90Y, amb forats per fixació peça. Mides totals: 800 x 200 x 1860 mm. Detall plànol 3.9. Element complet segons plànol de detall.
(Tots els materials utilitzats no estan inclosos en el llistat de materials perillosos del reglament de la UE. Han de complir el reglament 1907/2006 i el llistat de substàncies subjecte a autorització del reglament 2022/586, l’annex II de la Directiva 2004/42/CE i l’annex II de la Directiva 2011/65/UE)</t>
  </si>
  <si>
    <t>82,96</t>
  </si>
  <si>
    <t>P864-QX15</t>
  </si>
  <si>
    <t>Subminsitre i instal·lació de Vitrina amb base en tauler de MDF 19mm amb fresat de 10mm al perimetre per encaixar-hi urna superior en vidre laminat 4+4 mm. Mides totals: (amplada x fondària x alçada): 600 x 500 x 400 mm. Element complet segons plànol de detall.
(Tots els materials utilitzats no estan inclosos en el llistat de materials perillosos del reglament de la UE. Han de complir el reglament 1907/2006 i el llistat de substàncies subjecte a autorització del reglament 2022/586, l’annex II de la Directiva 2004/42/CE i l’annex II de la Directiva 2011/65/UE)</t>
  </si>
  <si>
    <t>84,00</t>
  </si>
  <si>
    <t>PB1D-QX01</t>
  </si>
  <si>
    <t>Subministrament i col.locació de Barana baixa de protecció, realitzada en tub rodó 30mm lacat color NCS S 0907-G90Y, per fixara a tarimes i parets existents, segons detalls documentació gràfica. Mides totals: 2245 x 365 x 510 mm. Inclos acord tubs amb gir, Xapa rodona d’acer de 3 mm gruix, soldada al tub, amb tres orificis a 120º entre ells, per fixació amb cargols de cap avellanat i Xapa rodona d’acer de 3 mm gruix, soldada al tub, per anar recolzada al terra
Element complet segons plànol de detall.
(Tots els materials utilitzats no estan inclosos en el llistat de materials perillosos del reglament de la UE. Han de complir el reglament 1907/2006 i el llistat de substàncies subjecte a autorització del reglament 2022/586, l’annex II de la Directiva 2004/42/CE i l’annex II de la Directiva 2011/65/UE)
Passamà de perfil d'acer de 30 a 50 mm de diàmetre, i suports de perfil d'acer de 15 mm de diàmetre cada 2 m, col·locat ancorat a l'obra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</si>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</sst>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numFmts>
  <fonts count="5" x14ac:knownFonts="1">
    <font>
      <sz val="11"/>
      <color rgb="FF000000"/>
      <name val="Calibri"/>
      <family val="2"/>
    </font>
    <font>
      <b/>
      <sz val="14"/>
      <color rgb="FF000000"/>
      <name val="Calibri"/>
      <family val="2"/>
    </font>
    <font>
      <b/>
      <sz val="11"/>
      <color rgb="FF000000"/>
      <name val="Calibri"/>
      <family val="2"/>
    </font>
    <font>
      <sz val="8.25"/>
      <color rgb="FF000000"/>
      <name val="Calibri"/>
      <family val="2"/>
    </font>
    <font>
      <b/>
      <sz val="8.5"/>
      <color rgb="FF000000"/>
      <name val="Calibri"/>
      <family val="2"/>
    </font>
  </fonts>
  <fills count="4">
    <fill>
      <patternFill patternType="none"/>
    </fill>
    <fill>
      <patternFill patternType="gray125"/>
    </fill>
    <fill>
      <patternFill patternType="solid">
        <fgColor rgb="FFC0C0C0"/>
        <bgColor rgb="FFC0C0C0"/>
      </patternFill>
    </fill>
    <fill>
      <patternFill patternType="solid">
        <fgColor rgb="FFFFFFFF"/>
        <bgColor rgb="FFFFFFFF"/>
      </patternFill>
    </fill>
  </fills>
  <borders count="1">
    <border>
      <left/>
      <right/>
      <top/>
      <bottom/>
      <diagonal/>
    </border>
  </borders>
  <cellStyleXfs count="1">
    <xf numFmtId="0" fontId="0" fillId="0" borderId="0" applyNumberFormat="0" applyBorder="0" applyAlignment="0"/>
  </cellStyleXfs>
  <cellXfs count="15">
    <xf numFmtId="0" fontId="0" fillId="0" borderId="0" xfId="0" applyFill="1" applyProtection="1"/>
    <xf numFmtId="0" fontId="2" fillId="0" borderId="0" xfId="0" applyFont="1" applyFill="1" applyAlignment="1" applyProtection="1">
      <alignment horizontal="left"/>
    </xf>
    <xf numFmtId="0" fontId="1" fillId="0" borderId="0" xfId="0" applyFont="1" applyFill="1" applyAlignment="1" applyProtection="1">
      <alignment horizontal="left"/>
    </xf>
    <xf numFmtId="0" fontId="0" fillId="0" borderId="0" xfId="0" applyFill="1" applyAlignment="1" applyProtection="1">
      <alignment horizontal="left"/>
    </xf>
    <xf numFmtId="0" fontId="2" fillId="2" borderId="0" xfId="0" applyFont="1" applyFill="1" applyAlignment="1" applyProtection="1">
      <alignment horizontal="center"/>
    </xf>
    <xf numFmtId="0" fontId="3" fillId="3" borderId="0" xfId="0" applyFont="1" applyFill="1" applyAlignment="1" applyProtection="1">
      <alignment horizontal="center"/>
    </xf>
    <xf numFmtId="0" fontId="3" fillId="3" borderId="0" xfId="0" applyFont="1" applyFill="1" applyAlignment="1" applyProtection="1">
      <alignment horizontal="left" wrapText="1"/>
    </xf>
    <xf numFmtId="164" fontId="3" fillId="3" borderId="0" xfId="0" applyNumberFormat="1" applyFont="1" applyFill="1" applyAlignment="1" applyProtection="1">
      <alignment horizontal="right"/>
    </xf>
    <xf numFmtId="0" fontId="3" fillId="3" borderId="0" xfId="0" applyFont="1" applyFill="1" applyAlignment="1" applyProtection="1">
      <alignment horizontal="right"/>
    </xf>
    <xf numFmtId="0" fontId="4" fillId="0" borderId="0" xfId="0" applyFont="1" applyFill="1" applyAlignment="1" applyProtection="1">
      <alignment horizontal="right"/>
    </xf>
    <xf numFmtId="164" fontId="4" fillId="0" borderId="0" xfId="0" applyNumberFormat="1" applyFont="1" applyFill="1" applyProtection="1"/>
    <xf numFmtId="10" fontId="2" fillId="2" borderId="0" xfId="0" applyNumberFormat="1" applyFont="1" applyFill="1" applyAlignment="1" applyProtection="1">
      <alignment horizontal="center"/>
    </xf>
    <xf numFmtId="10" fontId="3" fillId="3" borderId="0" xfId="0" applyNumberFormat="1" applyFont="1" applyFill="1" applyAlignment="1" applyProtection="1">
      <alignment horizontal="right"/>
    </xf>
    <xf numFmtId="10" fontId="4" fillId="0" borderId="0" xfId="0" applyNumberFormat="1" applyFont="1" applyFill="1" applyProtection="1"/>
    <xf numFmtId="10" fontId="0" fillId="0" borderId="0" xfId="0" applyNumberFormat="1" applyFill="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tabSelected="1" workbookViewId="0">
      <pane ySplit="8" topLeftCell="A25" activePane="bottomLeft" state="frozenSplit"/>
      <selection pane="bottomLeft" activeCell="D26" sqref="D26"/>
    </sheetView>
  </sheetViews>
  <sheetFormatPr baseColWidth="10" defaultColWidth="9.140625" defaultRowHeight="15" x14ac:dyDescent="0.25"/>
  <cols>
    <col min="1" max="1" width="6.42578125" customWidth="1"/>
    <col min="2" max="2" width="12.42578125" customWidth="1"/>
    <col min="3" max="3" width="6.42578125" customWidth="1"/>
    <col min="4" max="4" width="41.42578125" customWidth="1"/>
    <col min="5" max="5" width="13.42578125" customWidth="1"/>
    <col min="6" max="6" width="16.42578125" customWidth="1"/>
    <col min="7" max="7" width="16.5703125" customWidth="1"/>
    <col min="8" max="8" width="8.7109375" style="14" customWidth="1"/>
    <col min="9" max="9" width="5.28515625" customWidth="1"/>
  </cols>
  <sheetData>
    <row r="1" spans="1:9" x14ac:dyDescent="0.25">
      <c r="A1" s="3" t="s">
        <v>0</v>
      </c>
      <c r="B1" s="3" t="s">
        <v>0</v>
      </c>
      <c r="C1" s="3" t="s">
        <v>0</v>
      </c>
      <c r="D1" s="3" t="s">
        <v>0</v>
      </c>
      <c r="E1" s="3" t="s">
        <v>0</v>
      </c>
      <c r="F1" s="3" t="s">
        <v>0</v>
      </c>
      <c r="G1" s="3" t="s">
        <v>0</v>
      </c>
      <c r="H1" s="3" t="s">
        <v>0</v>
      </c>
    </row>
    <row r="2" spans="1:9" x14ac:dyDescent="0.25">
      <c r="A2" s="3" t="s">
        <v>1</v>
      </c>
      <c r="B2" s="3" t="s">
        <v>1</v>
      </c>
      <c r="C2" s="3" t="s">
        <v>1</v>
      </c>
      <c r="D2" s="3" t="s">
        <v>1</v>
      </c>
      <c r="E2" s="3" t="s">
        <v>1</v>
      </c>
      <c r="F2" s="3" t="s">
        <v>1</v>
      </c>
      <c r="G2" s="3" t="s">
        <v>1</v>
      </c>
      <c r="H2" s="3" t="s">
        <v>1</v>
      </c>
    </row>
    <row r="3" spans="1:9" x14ac:dyDescent="0.25">
      <c r="A3" s="3" t="s">
        <v>2</v>
      </c>
      <c r="B3" s="3" t="s">
        <v>2</v>
      </c>
      <c r="C3" s="3" t="s">
        <v>2</v>
      </c>
      <c r="D3" s="3" t="s">
        <v>2</v>
      </c>
      <c r="E3" s="3" t="s">
        <v>2</v>
      </c>
      <c r="F3" s="3" t="s">
        <v>2</v>
      </c>
      <c r="G3" s="3" t="s">
        <v>2</v>
      </c>
      <c r="H3" s="3" t="s">
        <v>2</v>
      </c>
    </row>
    <row r="4" spans="1:9" x14ac:dyDescent="0.25">
      <c r="A4" s="3"/>
      <c r="B4" s="3"/>
      <c r="C4" s="3"/>
      <c r="D4" s="3"/>
      <c r="E4" s="3"/>
      <c r="F4" s="3"/>
      <c r="G4" s="3"/>
      <c r="H4" s="3"/>
    </row>
    <row r="5" spans="1:9" ht="20.25" customHeight="1" x14ac:dyDescent="0.3">
      <c r="A5" s="2" t="s">
        <v>3</v>
      </c>
      <c r="B5" s="2" t="s">
        <v>3</v>
      </c>
      <c r="C5" s="2" t="s">
        <v>3</v>
      </c>
      <c r="D5" s="2" t="s">
        <v>3</v>
      </c>
      <c r="E5" s="2" t="s">
        <v>3</v>
      </c>
      <c r="F5" s="2" t="s">
        <v>3</v>
      </c>
      <c r="G5" s="3" t="s">
        <v>4</v>
      </c>
      <c r="H5" s="3" t="s">
        <v>4</v>
      </c>
    </row>
    <row r="6" spans="1:9" x14ac:dyDescent="0.25">
      <c r="A6" s="3"/>
      <c r="B6" s="3"/>
      <c r="C6" s="3"/>
      <c r="D6" s="3"/>
      <c r="E6" s="3"/>
      <c r="F6" s="3"/>
      <c r="G6" s="3"/>
      <c r="H6" s="3"/>
    </row>
    <row r="7" spans="1:9" x14ac:dyDescent="0.25">
      <c r="A7" s="1" t="s">
        <v>5</v>
      </c>
      <c r="B7" s="1" t="s">
        <v>5</v>
      </c>
      <c r="C7" s="1" t="s">
        <v>5</v>
      </c>
      <c r="D7" s="1" t="s">
        <v>5</v>
      </c>
      <c r="E7" s="1" t="s">
        <v>5</v>
      </c>
      <c r="F7" s="1" t="s">
        <v>5</v>
      </c>
      <c r="G7" s="1" t="s">
        <v>5</v>
      </c>
      <c r="H7" s="1" t="s">
        <v>5</v>
      </c>
    </row>
    <row r="8" spans="1:9" x14ac:dyDescent="0.25">
      <c r="A8" s="4" t="s">
        <v>6</v>
      </c>
      <c r="B8" s="4" t="s">
        <v>7</v>
      </c>
      <c r="C8" s="4" t="s">
        <v>8</v>
      </c>
      <c r="D8" s="4" t="s">
        <v>9</v>
      </c>
      <c r="E8" s="4" t="s">
        <v>10</v>
      </c>
      <c r="F8" s="4" t="s">
        <v>11</v>
      </c>
      <c r="G8" s="4" t="s">
        <v>12</v>
      </c>
      <c r="H8" s="11" t="s">
        <v>13</v>
      </c>
    </row>
    <row r="9" spans="1:9" ht="394.5" x14ac:dyDescent="0.25">
      <c r="A9" s="5">
        <v>1</v>
      </c>
      <c r="B9" s="5" t="s">
        <v>14</v>
      </c>
      <c r="C9" s="5" t="s">
        <v>15</v>
      </c>
      <c r="D9" s="6" t="s">
        <v>16</v>
      </c>
      <c r="E9" s="7">
        <v>9652.0300000000007</v>
      </c>
      <c r="F9" s="7">
        <v>1</v>
      </c>
      <c r="G9" s="7">
        <f t="shared" ref="G9:G26" si="0">E9*F9</f>
        <v>9652.0300000000007</v>
      </c>
      <c r="H9" s="12">
        <f>G9/$G$27</f>
        <v>0.26391335855271192</v>
      </c>
      <c r="I9" s="8" t="s">
        <v>17</v>
      </c>
    </row>
    <row r="10" spans="1:9" ht="147" x14ac:dyDescent="0.25">
      <c r="A10" s="5">
        <v>4</v>
      </c>
      <c r="B10" s="5" t="s">
        <v>18</v>
      </c>
      <c r="C10" s="5" t="s">
        <v>15</v>
      </c>
      <c r="D10" s="6" t="s">
        <v>19</v>
      </c>
      <c r="E10" s="7">
        <v>482.41</v>
      </c>
      <c r="F10" s="7">
        <v>8</v>
      </c>
      <c r="G10" s="7">
        <f t="shared" si="0"/>
        <v>3859.28</v>
      </c>
      <c r="H10" s="12">
        <f>G10/$G$27</f>
        <v>0.1055234542780441</v>
      </c>
      <c r="I10" s="8" t="s">
        <v>20</v>
      </c>
    </row>
    <row r="11" spans="1:9" ht="147" x14ac:dyDescent="0.25">
      <c r="A11" s="5">
        <v>5</v>
      </c>
      <c r="B11" s="5" t="s">
        <v>21</v>
      </c>
      <c r="C11" s="5" t="s">
        <v>15</v>
      </c>
      <c r="D11" s="6" t="s">
        <v>22</v>
      </c>
      <c r="E11" s="7">
        <v>1600.86</v>
      </c>
      <c r="F11" s="7">
        <v>2</v>
      </c>
      <c r="G11" s="7">
        <f t="shared" si="0"/>
        <v>3201.72</v>
      </c>
      <c r="H11" s="12">
        <f>G11/$G$27</f>
        <v>8.7543934109756055E-2</v>
      </c>
      <c r="I11" s="8" t="s">
        <v>23</v>
      </c>
    </row>
    <row r="12" spans="1:9" ht="237" x14ac:dyDescent="0.25">
      <c r="A12" s="5">
        <v>6</v>
      </c>
      <c r="B12" s="5" t="s">
        <v>24</v>
      </c>
      <c r="C12" s="5" t="s">
        <v>15</v>
      </c>
      <c r="D12" s="6" t="s">
        <v>25</v>
      </c>
      <c r="E12" s="7">
        <v>2713.37</v>
      </c>
      <c r="F12" s="7">
        <v>1</v>
      </c>
      <c r="G12" s="7">
        <f t="shared" si="0"/>
        <v>2713.37</v>
      </c>
      <c r="H12" s="12">
        <f>G12/$G$27</f>
        <v>7.4191086195978653E-2</v>
      </c>
      <c r="I12" s="8" t="s">
        <v>26</v>
      </c>
    </row>
    <row r="13" spans="1:9" ht="124.5" x14ac:dyDescent="0.25">
      <c r="A13" s="5">
        <v>7</v>
      </c>
      <c r="B13" s="5" t="s">
        <v>27</v>
      </c>
      <c r="C13" s="5" t="s">
        <v>28</v>
      </c>
      <c r="D13" s="6" t="s">
        <v>29</v>
      </c>
      <c r="E13" s="7">
        <v>357.95</v>
      </c>
      <c r="F13" s="7">
        <v>7.44</v>
      </c>
      <c r="G13" s="7">
        <f t="shared" si="0"/>
        <v>2663.1480000000001</v>
      </c>
      <c r="H13" s="12">
        <f>G13/$G$27</f>
        <v>7.2817876965046491E-2</v>
      </c>
      <c r="I13" s="8" t="s">
        <v>30</v>
      </c>
    </row>
    <row r="14" spans="1:9" ht="101.25" customHeight="1" x14ac:dyDescent="0.25">
      <c r="A14" s="5">
        <v>9</v>
      </c>
      <c r="B14" s="5" t="s">
        <v>31</v>
      </c>
      <c r="C14" s="5" t="s">
        <v>15</v>
      </c>
      <c r="D14" s="6" t="s">
        <v>32</v>
      </c>
      <c r="E14" s="7">
        <v>166.25</v>
      </c>
      <c r="F14" s="7">
        <v>14</v>
      </c>
      <c r="G14" s="7">
        <f t="shared" si="0"/>
        <v>2327.5</v>
      </c>
      <c r="H14" s="12">
        <f>G14/$G$27</f>
        <v>6.3640326649568743E-2</v>
      </c>
      <c r="I14" s="8" t="s">
        <v>33</v>
      </c>
    </row>
    <row r="15" spans="1:9" ht="141.75" customHeight="1" x14ac:dyDescent="0.25">
      <c r="A15" s="5">
        <v>11</v>
      </c>
      <c r="B15" s="5" t="s">
        <v>34</v>
      </c>
      <c r="C15" s="5" t="s">
        <v>28</v>
      </c>
      <c r="D15" s="6" t="s">
        <v>35</v>
      </c>
      <c r="E15" s="7">
        <v>133.16</v>
      </c>
      <c r="F15" s="7">
        <v>13.34</v>
      </c>
      <c r="G15" s="7">
        <f t="shared" si="0"/>
        <v>1776.3543999999999</v>
      </c>
      <c r="H15" s="12">
        <f>G15/$G$27</f>
        <v>4.857047229275991E-2</v>
      </c>
      <c r="I15" s="8" t="s">
        <v>36</v>
      </c>
    </row>
    <row r="16" spans="1:9" ht="124.5" x14ac:dyDescent="0.25">
      <c r="A16" s="5">
        <v>12</v>
      </c>
      <c r="B16" s="5" t="s">
        <v>37</v>
      </c>
      <c r="C16" s="5" t="s">
        <v>15</v>
      </c>
      <c r="D16" s="6" t="s">
        <v>38</v>
      </c>
      <c r="E16" s="7">
        <v>42.35</v>
      </c>
      <c r="F16" s="7">
        <v>35</v>
      </c>
      <c r="G16" s="7">
        <f t="shared" si="0"/>
        <v>1482.25</v>
      </c>
      <c r="H16" s="12">
        <f>G16/$G$27</f>
        <v>4.0528839603146405E-2</v>
      </c>
      <c r="I16" s="8" t="s">
        <v>39</v>
      </c>
    </row>
    <row r="17" spans="1:9" ht="135.75" x14ac:dyDescent="0.25">
      <c r="A17" s="5">
        <v>13</v>
      </c>
      <c r="B17" s="5" t="s">
        <v>40</v>
      </c>
      <c r="C17" s="5" t="s">
        <v>15</v>
      </c>
      <c r="D17" s="6" t="s">
        <v>41</v>
      </c>
      <c r="E17" s="7">
        <v>1314.69</v>
      </c>
      <c r="F17" s="7">
        <v>1</v>
      </c>
      <c r="G17" s="7">
        <f t="shared" si="0"/>
        <v>1314.69</v>
      </c>
      <c r="H17" s="12">
        <f>G17/$G$27</f>
        <v>3.5947282940030731E-2</v>
      </c>
      <c r="I17" s="8" t="s">
        <v>42</v>
      </c>
    </row>
    <row r="18" spans="1:9" ht="147" x14ac:dyDescent="0.25">
      <c r="A18" s="5">
        <v>16</v>
      </c>
      <c r="B18" s="5" t="s">
        <v>43</v>
      </c>
      <c r="C18" s="5" t="s">
        <v>15</v>
      </c>
      <c r="D18" s="6" t="s">
        <v>44</v>
      </c>
      <c r="E18" s="7">
        <v>580.62</v>
      </c>
      <c r="F18" s="7">
        <v>2</v>
      </c>
      <c r="G18" s="7">
        <f t="shared" si="0"/>
        <v>1161.24</v>
      </c>
      <c r="H18" s="12">
        <f>G18/$G$27</f>
        <v>3.1751532940298692E-2</v>
      </c>
      <c r="I18" s="8" t="s">
        <v>45</v>
      </c>
    </row>
    <row r="19" spans="1:9" ht="124.5" x14ac:dyDescent="0.25">
      <c r="A19" s="5">
        <v>17</v>
      </c>
      <c r="B19" s="5" t="s">
        <v>46</v>
      </c>
      <c r="C19" s="5" t="s">
        <v>15</v>
      </c>
      <c r="D19" s="6" t="s">
        <v>47</v>
      </c>
      <c r="E19" s="7">
        <v>156.63</v>
      </c>
      <c r="F19" s="7">
        <v>7</v>
      </c>
      <c r="G19" s="7">
        <f t="shared" si="0"/>
        <v>1096.4099999999999</v>
      </c>
      <c r="H19" s="12">
        <f>G19/$G$27</f>
        <v>2.9978900340216393E-2</v>
      </c>
      <c r="I19" s="8" t="s">
        <v>48</v>
      </c>
    </row>
    <row r="20" spans="1:9" ht="147" x14ac:dyDescent="0.25">
      <c r="A20" s="5">
        <v>18</v>
      </c>
      <c r="B20" s="5" t="s">
        <v>49</v>
      </c>
      <c r="C20" s="5" t="s">
        <v>15</v>
      </c>
      <c r="D20" s="6" t="s">
        <v>50</v>
      </c>
      <c r="E20" s="7">
        <v>233.92</v>
      </c>
      <c r="F20" s="7">
        <v>4</v>
      </c>
      <c r="G20" s="7">
        <f t="shared" si="0"/>
        <v>935.68</v>
      </c>
      <c r="H20" s="12">
        <f>G20/$G$27</f>
        <v>2.5584094882693222E-2</v>
      </c>
      <c r="I20" s="8" t="s">
        <v>51</v>
      </c>
    </row>
    <row r="21" spans="1:9" ht="124.5" x14ac:dyDescent="0.25">
      <c r="A21" s="5">
        <v>19</v>
      </c>
      <c r="B21" s="5" t="s">
        <v>52</v>
      </c>
      <c r="C21" s="5" t="s">
        <v>15</v>
      </c>
      <c r="D21" s="6" t="s">
        <v>53</v>
      </c>
      <c r="E21" s="7">
        <v>907.4</v>
      </c>
      <c r="F21" s="7">
        <v>1</v>
      </c>
      <c r="G21" s="7">
        <f t="shared" si="0"/>
        <v>907.4</v>
      </c>
      <c r="H21" s="12">
        <f>G21/$G$27</f>
        <v>2.4810840988966132E-2</v>
      </c>
      <c r="I21" s="8" t="s">
        <v>54</v>
      </c>
    </row>
    <row r="22" spans="1:9" ht="113.25" x14ac:dyDescent="0.25">
      <c r="A22" s="5">
        <v>20</v>
      </c>
      <c r="B22" s="5" t="s">
        <v>55</v>
      </c>
      <c r="C22" s="5" t="s">
        <v>15</v>
      </c>
      <c r="D22" s="6" t="s">
        <v>56</v>
      </c>
      <c r="E22" s="7">
        <v>122.09</v>
      </c>
      <c r="F22" s="7">
        <v>6</v>
      </c>
      <c r="G22" s="7">
        <f t="shared" si="0"/>
        <v>732.54</v>
      </c>
      <c r="H22" s="12">
        <f>G22/$G$27</f>
        <v>2.0029682012406052E-2</v>
      </c>
      <c r="I22" s="8" t="s">
        <v>57</v>
      </c>
    </row>
    <row r="23" spans="1:9" ht="135.75" x14ac:dyDescent="0.25">
      <c r="A23" s="5">
        <v>21</v>
      </c>
      <c r="B23" s="5" t="s">
        <v>58</v>
      </c>
      <c r="C23" s="5" t="s">
        <v>15</v>
      </c>
      <c r="D23" s="6" t="s">
        <v>59</v>
      </c>
      <c r="E23" s="7">
        <v>717.41</v>
      </c>
      <c r="F23" s="7">
        <v>1</v>
      </c>
      <c r="G23" s="7">
        <f t="shared" si="0"/>
        <v>717.41</v>
      </c>
      <c r="H23" s="12">
        <f>G23/$G$27</f>
        <v>1.9615985710705525E-2</v>
      </c>
      <c r="I23" s="8" t="s">
        <v>60</v>
      </c>
    </row>
    <row r="24" spans="1:9" ht="124.5" x14ac:dyDescent="0.25">
      <c r="A24" s="5">
        <v>22</v>
      </c>
      <c r="B24" s="5" t="s">
        <v>61</v>
      </c>
      <c r="C24" s="5" t="s">
        <v>15</v>
      </c>
      <c r="D24" s="6" t="s">
        <v>62</v>
      </c>
      <c r="E24" s="7">
        <v>712.93</v>
      </c>
      <c r="F24" s="7">
        <v>1</v>
      </c>
      <c r="G24" s="7">
        <f t="shared" si="0"/>
        <v>712.93</v>
      </c>
      <c r="H24" s="12">
        <f>G24/$G$27</f>
        <v>1.9493490044372518E-2</v>
      </c>
      <c r="I24" s="8" t="s">
        <v>63</v>
      </c>
    </row>
    <row r="25" spans="1:9" ht="124.5" x14ac:dyDescent="0.25">
      <c r="A25" s="5">
        <v>23</v>
      </c>
      <c r="B25" s="5" t="s">
        <v>64</v>
      </c>
      <c r="C25" s="5" t="s">
        <v>15</v>
      </c>
      <c r="D25" s="6" t="s">
        <v>65</v>
      </c>
      <c r="E25" s="7">
        <v>687.53</v>
      </c>
      <c r="F25" s="7">
        <v>1</v>
      </c>
      <c r="G25" s="7">
        <f t="shared" si="0"/>
        <v>687.53</v>
      </c>
      <c r="H25" s="12">
        <f>G25/$G$27</f>
        <v>1.8798983364716648E-2</v>
      </c>
      <c r="I25" s="8" t="s">
        <v>66</v>
      </c>
    </row>
    <row r="26" spans="1:9" ht="214.5" x14ac:dyDescent="0.25">
      <c r="A26" s="5">
        <v>24</v>
      </c>
      <c r="B26" s="5" t="s">
        <v>67</v>
      </c>
      <c r="C26" s="5" t="s">
        <v>15</v>
      </c>
      <c r="D26" s="6" t="s">
        <v>68</v>
      </c>
      <c r="E26" s="7">
        <v>631.24</v>
      </c>
      <c r="F26" s="7">
        <v>1</v>
      </c>
      <c r="G26" s="7">
        <f t="shared" si="0"/>
        <v>631.24</v>
      </c>
      <c r="H26" s="12">
        <f>G26/$G$27</f>
        <v>1.7259858128581641E-2</v>
      </c>
      <c r="I26" s="8">
        <v>84.95</v>
      </c>
    </row>
    <row r="27" spans="1:9" x14ac:dyDescent="0.25">
      <c r="F27" s="9" t="s">
        <v>69</v>
      </c>
      <c r="G27" s="10">
        <f>SUM(G9:G26)</f>
        <v>36572.722400000006</v>
      </c>
      <c r="H27" s="13">
        <f>SUM(H9:H26)</f>
        <v>0.99999999999999989</v>
      </c>
    </row>
  </sheetData>
  <mergeCells count="8">
    <mergeCell ref="A6:H6"/>
    <mergeCell ref="A7:H7"/>
    <mergeCell ref="A1:H1"/>
    <mergeCell ref="A2:H2"/>
    <mergeCell ref="A3:H3"/>
    <mergeCell ref="A4:H4"/>
    <mergeCell ref="A5:F5"/>
    <mergeCell ref="G5:H5"/>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Page1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Carla Alexandre Artigas</cp:lastModifiedBy>
  <dcterms:created xsi:type="dcterms:W3CDTF">2025-07-22T11:57:14Z</dcterms:created>
  <dcterms:modified xsi:type="dcterms:W3CDTF">2025-07-22T12:23:12Z</dcterms:modified>
</cp:coreProperties>
</file>