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K:\PROCEDIMENTS OBERTS\ANY 2025\0336 - 2025 OBRES GIMNÀS PONENT\2 DOCUMENTACIÓ ADMINISTRATIVA\"/>
    </mc:Choice>
  </mc:AlternateContent>
  <bookViews>
    <workbookView xWindow="0" yWindow="0" windowWidth="19200" windowHeight="7670"/>
  </bookViews>
  <sheets>
    <sheet name="T-PRES" sheetId="2" r:id="rId1"/>
  </sheets>
  <calcPr calcId="162913"/>
</workbook>
</file>

<file path=xl/calcChain.xml><?xml version="1.0" encoding="utf-8"?>
<calcChain xmlns="http://schemas.openxmlformats.org/spreadsheetml/2006/main">
  <c r="H13" i="2" l="1"/>
  <c r="H15" i="2"/>
  <c r="H52" i="2"/>
  <c r="H111" i="2"/>
  <c r="H127" i="2"/>
  <c r="H199" i="2"/>
  <c r="H198" i="2"/>
  <c r="H197" i="2"/>
  <c r="H191" i="2"/>
  <c r="H192" i="2" s="1"/>
  <c r="H185" i="2"/>
  <c r="H184" i="2"/>
  <c r="H183" i="2"/>
  <c r="H186" i="2" s="1"/>
  <c r="H177" i="2"/>
  <c r="H176" i="2"/>
  <c r="H175" i="2"/>
  <c r="H174" i="2"/>
  <c r="H167" i="2"/>
  <c r="H166" i="2"/>
  <c r="H168" i="2" s="1"/>
  <c r="H159" i="2"/>
  <c r="H158" i="2"/>
  <c r="H157" i="2"/>
  <c r="H156" i="2"/>
  <c r="H155" i="2"/>
  <c r="H154" i="2"/>
  <c r="H148" i="2"/>
  <c r="H147" i="2"/>
  <c r="H146" i="2"/>
  <c r="H145" i="2"/>
  <c r="H144" i="2"/>
  <c r="H137" i="2"/>
  <c r="H138" i="2" s="1"/>
  <c r="H136" i="2"/>
  <c r="H135" i="2"/>
  <c r="H128" i="2"/>
  <c r="H126" i="2"/>
  <c r="H129" i="2" s="1"/>
  <c r="H119" i="2"/>
  <c r="H118" i="2"/>
  <c r="H117" i="2"/>
  <c r="H116" i="2"/>
  <c r="H115" i="2"/>
  <c r="H114" i="2"/>
  <c r="H113" i="2"/>
  <c r="H120" i="2" s="1"/>
  <c r="H112" i="2"/>
  <c r="H104" i="2"/>
  <c r="H103" i="2"/>
  <c r="H102" i="2"/>
  <c r="H101" i="2"/>
  <c r="H100" i="2"/>
  <c r="H99" i="2"/>
  <c r="H98" i="2"/>
  <c r="H97" i="2"/>
  <c r="H96" i="2"/>
  <c r="H89" i="2"/>
  <c r="H88" i="2"/>
  <c r="H87" i="2"/>
  <c r="H86" i="2"/>
  <c r="H85" i="2"/>
  <c r="H84" i="2"/>
  <c r="H83" i="2"/>
  <c r="H76" i="2"/>
  <c r="H75" i="2"/>
  <c r="H74" i="2"/>
  <c r="H73" i="2"/>
  <c r="H65" i="2"/>
  <c r="H64" i="2"/>
  <c r="H63" i="2"/>
  <c r="H62" i="2"/>
  <c r="H61" i="2"/>
  <c r="H53" i="2"/>
  <c r="H54" i="2" s="1"/>
  <c r="H44" i="2"/>
  <c r="H43" i="2"/>
  <c r="H42" i="2"/>
  <c r="H41" i="2"/>
  <c r="H40" i="2"/>
  <c r="H34" i="2"/>
  <c r="H33" i="2"/>
  <c r="H35" i="2" s="1"/>
  <c r="H27" i="2"/>
  <c r="H26" i="2"/>
  <c r="H25" i="2"/>
  <c r="H24" i="2"/>
  <c r="H23" i="2"/>
  <c r="H22" i="2"/>
  <c r="H21" i="2"/>
  <c r="H20" i="2"/>
  <c r="H19" i="2"/>
  <c r="H18" i="2"/>
  <c r="H17" i="2"/>
  <c r="H16" i="2"/>
  <c r="H14" i="2"/>
  <c r="H12" i="2"/>
  <c r="H11" i="2"/>
  <c r="H10" i="2"/>
  <c r="H160" i="2" l="1"/>
  <c r="H90" i="2"/>
  <c r="H66" i="2"/>
  <c r="H200" i="2"/>
  <c r="H45" i="2"/>
  <c r="H105" i="2"/>
  <c r="H77" i="2"/>
  <c r="H178" i="2"/>
  <c r="H202" i="2"/>
  <c r="H28" i="2"/>
  <c r="H206" i="2" l="1"/>
  <c r="H203" i="2"/>
  <c r="H204" i="2"/>
</calcChain>
</file>

<file path=xl/sharedStrings.xml><?xml version="1.0" encoding="utf-8"?>
<sst xmlns="http://schemas.openxmlformats.org/spreadsheetml/2006/main" count="544" uniqueCount="246">
  <si>
    <t>Projecte executiu de l'Enderroc i construcció del Gimnàs del Centre Penitenciari Ponent</t>
  </si>
  <si>
    <t>PRESSUPOST</t>
  </si>
  <si>
    <t>Preu</t>
  </si>
  <si>
    <t>Amidament</t>
  </si>
  <si>
    <t>Import</t>
  </si>
  <si>
    <t>Obra</t>
  </si>
  <si>
    <t>01</t>
  </si>
  <si>
    <t>Pressupost2411</t>
  </si>
  <si>
    <t>Capítol</t>
  </si>
  <si>
    <t>Treballs previs i enderrocs</t>
  </si>
  <si>
    <t>01.01</t>
  </si>
  <si>
    <t>K21A30XX</t>
  </si>
  <si>
    <t>u</t>
  </si>
  <si>
    <t>Arrencada de full i bastiment de porta de fusta amb mitjans manuals i càrrega manual sobre camió o contenidor</t>
  </si>
  <si>
    <t>K21G2011</t>
  </si>
  <si>
    <t>m</t>
  </si>
  <si>
    <t>Arrencada puntual de tubs i accessoris d'instal·lació elèctrica superficial, amb mitjans manuals i càrrega manual sobre camió o contenidor</t>
  </si>
  <si>
    <t>E21H1011</t>
  </si>
  <si>
    <t>Arrencada de llumenera superficial, amb mitjans manuals i càrrega manual sobre camió o contenidor</t>
  </si>
  <si>
    <t>E21A10XX</t>
  </si>
  <si>
    <t>m2</t>
  </si>
  <si>
    <t>Retirada de vidre de finestra amb mitjans manuals i càrrega manual sobre camió o contenidor</t>
  </si>
  <si>
    <t>E21Z2760</t>
  </si>
  <si>
    <t>Tall en paret d'obra ceràmica, de 6 a 8 cm de fondària, amb disc de carborúndum</t>
  </si>
  <si>
    <t>K2192311</t>
  </si>
  <si>
    <t>m3</t>
  </si>
  <si>
    <t>Enderroc de solera de formigó en massa, amb compressor i càrrega manual i mecànica de runa sobre camió o contenidor</t>
  </si>
  <si>
    <t>K2163511</t>
  </si>
  <si>
    <t>Enderroc de paredó de ceràmica 10 cm de gruix, amb mitjans manuals i càrrega manual de runa sobre camió o contenidor</t>
  </si>
  <si>
    <t>K2185J01</t>
  </si>
  <si>
    <t>Raspat de pintura vella en volta, amb mitjans manuals i càrrega manual de runa sobre camió o contenidor</t>
  </si>
  <si>
    <t>K21D1011</t>
  </si>
  <si>
    <t>Arrencada de baixant i connexions als desguassos amb mitjans manuals i càrrega manual de runa sobre camió o contenidor</t>
  </si>
  <si>
    <t>K21EA011</t>
  </si>
  <si>
    <t>Arrencada de tub d'instal·lació de calefacció, col·locat superficialment, amb mitjans manuals i càrrega manual sobre camió o contenidor</t>
  </si>
  <si>
    <t>K21EA6L1</t>
  </si>
  <si>
    <t>Arrencada de radiador per aigua, de llargària &lt;= 300 cm, amb mitjans manuals i càrrega manual sobre camió o contenidor</t>
  </si>
  <si>
    <t>K21E5721</t>
  </si>
  <si>
    <t>Desmuntatge per a substitució d'unitat interior de climatització d'expansió directa o unitat emissora o climatitzador, de 25 kW com a màxim, muntada superficialment o prèviament desencastada, amb mitjans manuals i càrrega manual sobre camió o contenidor</t>
  </si>
  <si>
    <t>K21J2011</t>
  </si>
  <si>
    <t>Arrencada puntual de tubs i accessoris d'instal·lació de distribució d'aigua superficial, amb mitjans manuals i càrrega manual sobre camió o contenidor</t>
  </si>
  <si>
    <t>K21JB111</t>
  </si>
  <si>
    <t>Arrencada d'inodor, ancoratges, aixetes, mecanismes, desguassos i desconnexió de les xarxes de subministrament i d'evacuació, amb mitjans manuals i càrrega manual de runa sobre camió o contenidor</t>
  </si>
  <si>
    <t>K21JE111</t>
  </si>
  <si>
    <t>Arrencada de plat de dutxa, aixetes, sifó, desguassos i desconnexió de les xarxes de subministrament i d'evacuació, amb mitjans manuals i càrrega manual de runa sobre camió o contenidor</t>
  </si>
  <si>
    <t>K21JD111</t>
  </si>
  <si>
    <t>Arrencada de lavabo, suport, aixetes, sifó, desguassos i desconnexió de les xarxes de subministrament i d'evacuació, amb mitjans manuals i càrrega manual de runa sobre camió o contenidor</t>
  </si>
  <si>
    <t>E21G10XX</t>
  </si>
  <si>
    <t>Arrencada de quadre elèctric superficial i desconnexió d'altres elements elèctrics, amb mitjans manuals i càrrega manual sobre camió o contenidor</t>
  </si>
  <si>
    <t>K21Z27XX</t>
  </si>
  <si>
    <t>Desmuntatge de porta metàl·lica existent per tall de fulles i del marc. S'ha de treure 8 cm de la part inferior.</t>
  </si>
  <si>
    <t>TOTAL</t>
  </si>
  <si>
    <t>02</t>
  </si>
  <si>
    <t>Sistema estructural</t>
  </si>
  <si>
    <t>01.02</t>
  </si>
  <si>
    <t>K7D69TK0</t>
  </si>
  <si>
    <t>Pintat ignífug de perfils d'acer amb una capa de imprimació per a pintura intumescent i tres capes de pintura intumescent, amb un gruix total de 1500 µm</t>
  </si>
  <si>
    <t>K87411XX</t>
  </si>
  <si>
    <t>Neteja i preparació de la superfície de perfils laminats d'acer fins a un grau de preparació St 2 segons la norma UNE-EN ISO 8501-1, amb mitjans manuals i càrrega manual de runa sobre contenidor</t>
  </si>
  <si>
    <t>03</t>
  </si>
  <si>
    <t>Sistema d'envolupant i acabats exteriors</t>
  </si>
  <si>
    <t>01.03</t>
  </si>
  <si>
    <t>EC1G11G1</t>
  </si>
  <si>
    <t>Vidre aïllant de lluna de baixa emissivitat tipus ClimaGuard 1.0 de 3+3/14 argó/4+4 o equivalent amb butiral blanc  i transmitància tèrmica 1,00 W/m2K i factor solar 0,297 segons UNE-EN 12600, col·locat amb perfils conformats de neoprè sobre alumini o PVC</t>
  </si>
  <si>
    <t>E9G2UFXX</t>
  </si>
  <si>
    <t>Paviment de formigó de fins a 10 cm de gruix acabat amb 3 kg/m2 de pols de quars color gris, amb formigó HA-30/B/20/XC4+XM1 de consistència tova, grandària màxima del granulat 20 mm, amb &gt;= 325 kg/m3 de ciment, apte per a classe d'exposició XC4+XM1, col·locat mitjançant bombeig, estesa i vibratge mecànic i remolinat mecànic</t>
  </si>
  <si>
    <t>489A1BB0</t>
  </si>
  <si>
    <t>Pintat de finestres i balconeres de fusta, amb raspallat i pintat a l'esmalt sintètic, amb 1 capa de protector químic insecticida-fungicida, 1 segelladora i 2 d'acabat</t>
  </si>
  <si>
    <t>K7A24A0L</t>
  </si>
  <si>
    <t>Barrera de vapor/estanquitat amb vel de polietilè de 50 µm i 48 g/m2, col·locada no adherida</t>
  </si>
  <si>
    <t>K9232B91</t>
  </si>
  <si>
    <t>Subbase de grava de pedrera de pedra granítica de 15 cm de gruix i, grandària màxima de 50 a 70 mm, amb estesa i piconatge del material</t>
  </si>
  <si>
    <t>04</t>
  </si>
  <si>
    <t>Sistemes de compartimentació i d'acabats interiors</t>
  </si>
  <si>
    <t>Titol 3</t>
  </si>
  <si>
    <t>Compartimentació vertical</t>
  </si>
  <si>
    <t>Titol 4</t>
  </si>
  <si>
    <t>Part massissa</t>
  </si>
  <si>
    <t>01.04.01.01</t>
  </si>
  <si>
    <t>E6184L1K</t>
  </si>
  <si>
    <t>Paret divisòria per a revestir de 15 cm de gruix de bloc foradat de morter ciment, de 400x150x200 mm, llis, categoria I segons la norma UNE-EN 771-3 , col·locat amb morter mixt 1:2:10 de ciment pòrtland amb filler calcari</t>
  </si>
  <si>
    <t>E614HSAK</t>
  </si>
  <si>
    <t>Paredó recolzat divisori de 10 cm de gruix, de totxana de 290x140x100 mm, LD, categoria I, segons la norma UNE-EN 771-1, per a revestir, col·locat amb morter mixt 1:2:10</t>
  </si>
  <si>
    <t>Obertures</t>
  </si>
  <si>
    <t>01.04.01.02</t>
  </si>
  <si>
    <t>EASAPO07</t>
  </si>
  <si>
    <t>Subministrament i muntatge de porta interior de dues fulles batents amb espiell, EI2 45 C5, de 140 cm de pas, composta per dues safates unides amb un nucli de panell rígid de llana de roca, amb junta intumescent d'elevada dilatació en contacte amb la calor, i frontisses d'acer d'alta resistència de la casa Roper o equivalent.</t>
  </si>
  <si>
    <t>EASAPO01</t>
  </si>
  <si>
    <t>Subministrament i muntatge de porta interior d'una fulla batent d'acer pintat amb espiell, de 80 cm de pas.</t>
  </si>
  <si>
    <t>K5Z2F244</t>
  </si>
  <si>
    <t>Empostissat de taulers de fusta amb aïllament de panell sandvitx de fusta i poliestirè extruït, amb cara exterior de tauler aglomerat hidrofugat de 19 mm de gruix, poliestirè extruït de 40 mm de gruix i cara interior amb tauler contraxapat fenòlic de 10 mm de gruix, col·locat amb fixacions mecàniques i segellat de junts</t>
  </si>
  <si>
    <t>K61R2LXX</t>
  </si>
  <si>
    <t xml:space="preserve">Soldat de porta existent per tapiar-ne l'accés </t>
  </si>
  <si>
    <t>K612TRXX</t>
  </si>
  <si>
    <t>Ajuda de ram de paleta per col·locació de portes, radiadors, etc.</t>
  </si>
  <si>
    <t>Acabats</t>
  </si>
  <si>
    <t>01.04.01.03</t>
  </si>
  <si>
    <t>E811B1M1</t>
  </si>
  <si>
    <t>Arrebossat projectat reglejat d'1 cm de gruix, sobre parament vertical interior, a 3,00 m d'alçària, com a màxim, amb morter de calç per a aïllament tèrmic (T), de designació CSI-W1-T1, segons UNE-EN 998-1, remolinat</t>
  </si>
  <si>
    <t>E8989240</t>
  </si>
  <si>
    <t>Pintat de parament vertical interior de ciment, amb pintura plàstica amb acabat llis, amb una capa de fons diluïda i dues d'acabat</t>
  </si>
  <si>
    <t>E8451HXX</t>
  </si>
  <si>
    <t>Revestiment de plaques de fibres de fusta MDF revestides amb melamina, acabat llis, amb cantell rebaixat/ranurat (D) segons UNE-EN 13964, de 1200x2000 mm i 12 mm de gruix i amb reacció al foc B-s2, d0, col·locat amb estructura oculta d'acer galvanitzat formada per perfils principals en forma de T de 24 mm de base col·locats contra el mur en vertical cada 1,2 m i fixats al mur mitjançant cargols autoroscants. Inclou materials auxiliars.</t>
  </si>
  <si>
    <t>E82C1M3K</t>
  </si>
  <si>
    <t>Enrajolat de parament vertical interior a una alçària &lt;= 3 m amb rajola de gres porcellànic premsat polit, grup BIa (UNE-EN 14411), preu alt, de 16 a 25 peces/m2, col·locades amb adhesiu per a rajola ceràmica C2 (UNE-EN 12004) i rejuntat amb beurada CG2 (UNE-EN 13888)</t>
  </si>
  <si>
    <t>Compartimentació horitzontal</t>
  </si>
  <si>
    <t>01.04.02</t>
  </si>
  <si>
    <t>K9P16A9M</t>
  </si>
  <si>
    <t>Paviment de PVC heterogeni en lloseta de 500x500mm, classe 34-43, segons UNE-EN 649 i gruix de 5 mm, col·locat directament sobre la base</t>
  </si>
  <si>
    <t>E9DC1M3B</t>
  </si>
  <si>
    <t>Paviment interior, de rajola de gres porcellànic premsat sense esmaltar antilliscant, grup BIa (UNE-EN 14411), de forma rectangular o quadrada, preu alt, de 16 a 25 peces/m2, col·locades amb adhesiu per a rajola ceràmica C2 (UNE-EN 12004) i rejuntat amb beurada CG2 (UNE-EN 13888)</t>
  </si>
  <si>
    <t>E844CRXX</t>
  </si>
  <si>
    <t>Cel ras de seguretat composat per una doble placa de cartró guix (13 mm) i una placa metàl·lica de 8 mm de gruix, fixat amb perfils d'acer galvanitzat i barilles roscades autonivellades. Posteriorment es revestiran amb pintura plàstica amb acabat llis, amb una capa segelladora i dues d'acabat. Serà continu, no registrable, menys en aquells punts que requereixin registres.</t>
  </si>
  <si>
    <t>E898K2A0</t>
  </si>
  <si>
    <t>Pintat de parament horitzontal de guix, amb pintura plàstica amb acabat llis, amb una capa segelladora i dues d'acabat</t>
  </si>
  <si>
    <t>P9J4-1111</t>
  </si>
  <si>
    <t>Pelfut de qualitat superior ripus Master Trax, color a escollir per la DF, amb suplement de cautxú 10mm per m/l x 125 cm de la casa TREAFIC MAT Y MAS, SL del grup TRAFIC o similar.</t>
  </si>
  <si>
    <t>E9M1PCMR</t>
  </si>
  <si>
    <t>Subministrament i estesa de paviment continu multicapa de resines de 3 mm de gruix, Allrounder EP de la casa Rinol o equivalent, format per 1 capa d'adherencia a base de resina epoxi sense disolvents Rinol EP-P202 i estesa de sorra de sílice, 1 capa autoanivellant a base de resina epoxi sense disolvents Rinol EP-L300 i estesa de sorra de sílice, i 1 capa final de textura superficial anti-lliscant a base de resina epoxi Rinol EP-C523, color a definir segons carta de colors estàndard. S'inclou preparació del suport mitjançant procediment mecànics (fresat o escatat), aspiració i escombrat.</t>
  </si>
  <si>
    <t>E93ARSPR</t>
  </si>
  <si>
    <t>Recrescuda del suport de paviments, de 4 cm de gruix, amb morter de ciment 1:4</t>
  </si>
  <si>
    <t>05</t>
  </si>
  <si>
    <t>Sistemes de condicionaments, instal·lacions i serveis</t>
  </si>
  <si>
    <t>Instal·lació de subministrament d'aigua</t>
  </si>
  <si>
    <t>01.05.01</t>
  </si>
  <si>
    <t>EJ13B712</t>
  </si>
  <si>
    <t>Lavabo mural de porcellana esmaltada, senzill, d'amplària 53 a 75 cm, de color blanc i preu alt, col·locat amb suports murals</t>
  </si>
  <si>
    <t>EJ14BA1Q</t>
  </si>
  <si>
    <t>Inodor de porcellana esmaltada, de sortida vertical, amb seient i tapa, cisterna i mecanismes de descàrrega i alimentació incorporats, de color blanc, preu mitjà, col·locat sobre el paviment i connectat a la xarxa d'evacuació</t>
  </si>
  <si>
    <t>EJ23U010</t>
  </si>
  <si>
    <t>Aixeta antirrobatori per a lavabo, temporitzada, amb polsador antirrobatori, per a aigua freda, encastada</t>
  </si>
  <si>
    <t>EJ4ZU310</t>
  </si>
  <si>
    <t>Porta-rotlles horitzontal de paper higiènic de llautó cromat, de 115 mm de llargària i suport per a adossar a la paret de 62 mm de diàmetre, model 05012.B de Nofer o similar equivalent aprovat per FGC, col·locat amb fixacions mecàniques</t>
  </si>
  <si>
    <t>EJ4ZU505</t>
  </si>
  <si>
    <t>Mirall d'acer inoxidable AISI 304 amb acabat polit, de 700 mm d'alçària i 500 mm d'amplària, model 08071 de Nofer o similar equivalent aprovat per FGC, col·locat amb fixacions mecàniques</t>
  </si>
  <si>
    <t>EJ22312A</t>
  </si>
  <si>
    <t>Aixeta mescladora termostàtica, mural, muntada superficialment, per a dutxa de telèfon, de llautó cromat, preu alt, amb dues entrades de 1/2´´ i sortida de 1/2´´</t>
  </si>
  <si>
    <t>EJ22L141</t>
  </si>
  <si>
    <t>Ruixador fix, d'aspersió fixa, mural, muntat superficialment, de llautó cromat, antirobatori, amb entrada de 1/2´´</t>
  </si>
  <si>
    <t>EJ22S120</t>
  </si>
  <si>
    <t>Suport amb ròtula per a dutxa de telèfon, mural, muntat superficialment, de llautó cromat, preu alt</t>
  </si>
  <si>
    <t>EJ22X920</t>
  </si>
  <si>
    <t>Dutxa de telèfon d'aspersió fixa, roscada a tub flexible, sintètica, preu alt</t>
  </si>
  <si>
    <t>Evacuació d'aigües</t>
  </si>
  <si>
    <t>01.05.02</t>
  </si>
  <si>
    <t>EJ32U010</t>
  </si>
  <si>
    <t>Desguàs sifònic amb sortida horitzontal de 75mm i reixeta superior de 15x15 cm i 3kn, collat a l'obra amb morter</t>
  </si>
  <si>
    <t>EJ3317P7</t>
  </si>
  <si>
    <t>Desguàs recte per a lavabo, amb tap i cadeneta incorporats, de PVC, de diàmetre 40 mm, connectat a un ramal o a un sifó de PVC</t>
  </si>
  <si>
    <t>EJ33B7PG</t>
  </si>
  <si>
    <t>Sifó de botella per a lavabo, de PVC de 40 mm, connectat a un ramal de PVC</t>
  </si>
  <si>
    <t>EJ3617NG</t>
  </si>
  <si>
    <t>Desguàs recte per a urinari mural, amb reixeta incorporada, de PVC de diàmetre 32 mm, connectat a un ramal de PVC</t>
  </si>
  <si>
    <t>EJ36B7NG</t>
  </si>
  <si>
    <t>Sifó de botella per a urinari mural, de PVC de diàmetre 32 mm, connectat a un ramal de PVC</t>
  </si>
  <si>
    <t>EFB17452</t>
  </si>
  <si>
    <t>Tub de polietilè de designació PE 100, de 40 mm de diàmetre nominal, de 10 bar de pressió nominal, sèrie SDR 17, UNE-EN 12201-2, connectat a pressió, amb grau de dificultat mitjà, utilitzant accessoris de plàstic i col·locat superficialment</t>
  </si>
  <si>
    <t>EFB1E422</t>
  </si>
  <si>
    <t>Tub de polietilè de designació PE 100, de 110 mm de diàmetre nominal, de 10 bar de pressió nominal, sèrie SDR 17, UNE-EN 12201-2, soldat, amb grau de dificultat mitjà, utilitzant accessoris de plàstic i col·locat superficialment</t>
  </si>
  <si>
    <t>FDKZH9XX</t>
  </si>
  <si>
    <t>Col·locació de bastiment i tapa existent quadrada de fosa dúctil, per a pericó de serveis, recolzada, pas lliure de 400x400 mm i classe C250 segons norma UNE-EN 124, col·locat amb morter</t>
  </si>
  <si>
    <t>K612653V</t>
  </si>
  <si>
    <t>Paret de tancament recolzada de gruix 14 cm, maó massís d'elaboració mecànica, HD, de 290x140x50 mm, d'una cara vista, categoria I, segons la norma UNE-EN 771-1, col·locat amb morter per a ram de paleta industrialitzat M 5 (5 N/mm2) de designació (G) segons norma UNE-EN 998-2</t>
  </si>
  <si>
    <t>Instal·lacions tèrmiques</t>
  </si>
  <si>
    <t>01.05.03</t>
  </si>
  <si>
    <t>EEE12120</t>
  </si>
  <si>
    <t>Bomba de calor aerotèrmica partida aire/aigua tipus inverter, per a calefacció i refrigeració, de 240 V de tensió d'alimentació, de 6 a 9 kW de potència calorífica amb un COP superior a 4,2, de 5 a 8 kW de potència frigorífica amb un EER superior a 4, equipat amb regulació electrònica, bomba circuladora, dipòsit d'expansió i elements de seguretat ,col·locada</t>
  </si>
  <si>
    <t>K21EA6XX</t>
  </si>
  <si>
    <t>Recol·locació de radiador per aigua, de llargària &lt;= 300 cm, amb mitjans manuals</t>
  </si>
  <si>
    <t>Sistemes de ventilació</t>
  </si>
  <si>
    <t>01.05.04</t>
  </si>
  <si>
    <t>EEK17A3D</t>
  </si>
  <si>
    <t>Reixeta d'impulsió o retorn, d'una filera d'aletes fixes horitzontals, d'alumini lacat blanc, de 300x100 mm, d'aletes separades 20 mm, de secció en V i fixada al bastiment</t>
  </si>
  <si>
    <t>EEMH2H20</t>
  </si>
  <si>
    <t>Unitat de ventilació amb recuperador estàtic, cabal nominal de 2000 m3/h, estructura de tub d'acer galvanitzat i envoltant de panell sandvitx de 25 mm de gruix d'acer galvanitzat amb aïllament, configuració en 2 plantes, secció d'impulsió formada per 1 ventilador centrífug amb transmisió i filtres plans d'eficàcies F6 i F7, secció de retorn formada per 1 ventilador centrífug amb transmisió i filtre pla d'eficàcia F6, col.locada</t>
  </si>
  <si>
    <t>EF22M511</t>
  </si>
  <si>
    <t>Tub d'acer galvanitzat amb soldadura, fabricat amb acer S195 T, de 3/4´´ de mida de rosca (diàmetre exterior especificat=26,9 mm i DN= 20 mm), sèrie M segons UNE-EN 10255, roscat, amb grau de dificultat baix i col·locat superficialment</t>
  </si>
  <si>
    <t>Instal·lacions elèctriques</t>
  </si>
  <si>
    <t>01.05.05</t>
  </si>
  <si>
    <t>EG134802</t>
  </si>
  <si>
    <t>Caixa per a quadre de comandaments i protecció, de material autoextingible, amb porta, per a dotze mòduls i muntada superficialment</t>
  </si>
  <si>
    <t>EG2C2B24</t>
  </si>
  <si>
    <t>Safata aïllant de PVC perforada, de 50x300 mm, amb 2 compartiments, muntada suspesa</t>
  </si>
  <si>
    <t>EG32C136</t>
  </si>
  <si>
    <t>Cable amb conductor de coure de tensió assignada inferior o igual a 450/750 V, de designació H07Z-R, construcció segons norma UNE-EN 50525-3-41, unipolar, de secció 1x2,5 mm2, amb aïllament de poliolefines, classe de reacció al foc Dca-s2,d2,a2 segons norma UNE-EN 50575, col·locat en canal</t>
  </si>
  <si>
    <t>4G4113XX</t>
  </si>
  <si>
    <t>Col·locació i legalització de quadre de comandament i protecció  per a instal·lació d'electrificació bàsica amb 5 circuits, amb interruptor automàtic magnetotèrmic tipus ICP-M de 20 A d'intensitat nominal, interruptor diferencial de 25 A d'intensitat nominal i interruptors de protecció magnetotèrmica a cada circuit, col·locat en caixa de dotze mòduls de material autoextingible, amb porta, encastada, inclou l'obertura de regates i formació de petits encastaments, tub de PVC de DN 32 mm, connexió amb el comptador amb conductors de coure H07V-R de 16 mm2 de secció, i cablejat intern de la caixa amb conductor de coure H07V-R de 6 mm2 de secció</t>
  </si>
  <si>
    <t>06</t>
  </si>
  <si>
    <t>Instal·lacions d'il·luminació</t>
  </si>
  <si>
    <t>01.05.06</t>
  </si>
  <si>
    <t>EG335304</t>
  </si>
  <si>
    <t>Cable amb conductor de coure de 300/500 V de tensió assignada, amb designació SOZ1-K (AS+), bipolar, de secció 2 x 1,5 mm2, pantalla metàl·lica amb drenatge i coberta del cable de poliolefina amb baixa emissió fums, amb una classe de reacció al foc Cca-s1b,d1,a1 segons norma UNE-EN 50575, col·locat en tub</t>
  </si>
  <si>
    <t>EG241502</t>
  </si>
  <si>
    <t>Tub flexible d'acer galvanitzat, de diàmetre nominal referència 21 i muntat superficialment</t>
  </si>
  <si>
    <t>EHPL11XX</t>
  </si>
  <si>
    <t>Luminaria antivandálica STAFORD-LED-OP-7000-4K, encastada, de 953x255x95 cm
5052lm 43w IP65 IK10, de la casa Grupo SICCIS o equivalent</t>
  </si>
  <si>
    <t>EG42529H</t>
  </si>
  <si>
    <t>Interruptor diferencial de la classe A, gamma terciari, de 40 A d'intensitat nominal, bipolar (2P), de sensibilitat 0,03 A, de desconnexió fix instantani, amb botó de test incorporat i indicador mecànic de defecte, construït segons les especificacions de la norma UNE-EN 61008-1, de 2 mòduls DIN de 18 mm d'amplària, muntat en perfil DIN</t>
  </si>
  <si>
    <t>EHPL11XY</t>
  </si>
  <si>
    <t>Luminaria antivandálica CLUMBER1-LED-OP-3900-4K, muntada superficialment, de 505 de diàmetre x 63 mm
2842lm ; 25w IP64 IK10, de la casa Grupo SICCIS o equivalent</t>
  </si>
  <si>
    <t>K612TRXY</t>
  </si>
  <si>
    <t>Col·locació de lluminàries. Inclou material auxiliar i mà d'obra</t>
  </si>
  <si>
    <t>07</t>
  </si>
  <si>
    <t>Telecomunicacions</t>
  </si>
  <si>
    <t>01.05.07</t>
  </si>
  <si>
    <t>EP7Z65XX</t>
  </si>
  <si>
    <t>Càmera fixa per a circuit tancat de TV, color amb sensor CCD d'1/3'', elements de 795 × 596, resolució 540 línies, sensibilitat de 0,5 lux a F1.2, muntura C / CS, alimentació a 230 Vac, relació senyal/soroll de 48 dB, compensació de contrallum, AES, ATW, DC vídeo iris, per a muntar en carcassa</t>
  </si>
  <si>
    <t>KP271B03</t>
  </si>
  <si>
    <t>Cable per a transmissió telefònica, de 2 parells de cables de secció 0,64 mm2 cada un i col·locat en tub</t>
  </si>
  <si>
    <t>08</t>
  </si>
  <si>
    <t>Instal·lacions de protecció contra incendis</t>
  </si>
  <si>
    <t>01.05.08</t>
  </si>
  <si>
    <t>EM1421D2</t>
  </si>
  <si>
    <t>Polsador d'alarma per a instal·lació contra incendis analògica, accionament manual per trencament d'element fràgil, direccionable, segons norma UNE-EN 54-11, muntat superficialment</t>
  </si>
  <si>
    <t>EM31351K</t>
  </si>
  <si>
    <t>Extintor manual de diòxid de carboni, de càrrega 5 kg, amb pressió incorporada, pintat, amb armari muntat superficialment</t>
  </si>
  <si>
    <t>EM31U81K</t>
  </si>
  <si>
    <t>Extintor manual de pols seca polivalent, de càrrega 12 kg, amb pressió incorporada, pintat, amb armari muntat superficialment</t>
  </si>
  <si>
    <t>4H612221</t>
  </si>
  <si>
    <t>Llum d'emergència i senyalització amb llum d'emergència amb làmpada fluorescent no permanent de 170 a 200 lúmens amb 2 h d'autonomia com a màxim, col·locat, obertura de regata, tub corrugat de PVC de DN 16 mm, conductor de coure de designació H07Z-K unipolar d'1,5 mm2 de secció i caixa de derivació quadrada col·locada encastada</t>
  </si>
  <si>
    <t>Equipaments</t>
  </si>
  <si>
    <t>01.06</t>
  </si>
  <si>
    <t>EQ11U010</t>
  </si>
  <si>
    <t>Banc de vestidors, d'estructura metàl·lica i seient de fusta envernissada</t>
  </si>
  <si>
    <t>EQ9GU020</t>
  </si>
  <si>
    <t>Mòdul de guixeta de 180 cm d'alçada, 30 cm d'amplada i 50 cm de fons, amb dues portes, construïda en pannells fenólics HPL, amb portes de 13 mm de gruix, amb cantells polits, separadors interiors horitzontals, sostre i base de 10 mm, laterals, separadors intermedis i fons perforat per a ventilació, de 4 mm de gruix.Equipada frontisses anti-vandàliques d'acer inoxidable, barres per a penjar d'alumini amb penjadors lliscants d'ABS, pany i numeració de la porta sobre embellidor del pany, amb potes regulables de PVC, fixat mecànicament a la paret i als mòduls laterals</t>
  </si>
  <si>
    <t>EQ54U001</t>
  </si>
  <si>
    <t>Taulell de 50 cm d'amplària a base de cantells de fusta de faig, amb tauler de fibres de fusta i resines sintètiques, de densitat mitjana, de 16 mm de gruix i reforç interior amb llates de pi, col·locat sobre obra amb fixacions mecàniques</t>
  </si>
  <si>
    <t>Seguretat i Salut</t>
  </si>
  <si>
    <t>01.07</t>
  </si>
  <si>
    <t>XJ000SIS</t>
  </si>
  <si>
    <t>pa</t>
  </si>
  <si>
    <t>Partida alçada a justificar en conceptes de Seguretat i Salut</t>
  </si>
  <si>
    <t>Gestió de residus</t>
  </si>
  <si>
    <t>01.08</t>
  </si>
  <si>
    <t>K2R24200</t>
  </si>
  <si>
    <t>Classificació a peu d'obra de residus de construcció o demolició en fraccions segons REAL DECRETO 105/2008, amb mitjans manuals</t>
  </si>
  <si>
    <t>K2R64267</t>
  </si>
  <si>
    <t>Càrrega amb mitjans mecànics i transport de residus inerts o no especials a instal·lació autoritzada de gestió de residus, amb camió per a transport de 12 t, amb un recorregut de més de 5 i fins a 10 km</t>
  </si>
  <si>
    <t>K2RA73G1</t>
  </si>
  <si>
    <t>Deposició controlada a dipòsit autoritzat inclòs el cànon sobre la deposició controlada dels residus de la construcció, segons la LLEI 8/2008, de residus barrejats inerts amb una densitat 1,0 t/m3, procedents de construcció o demolició, amb codi 170107 segons la Llista Europea de Residus (ORDEN MAM/304/2002)</t>
  </si>
  <si>
    <t xml:space="preserve">13% DESPESES GENERALS </t>
  </si>
  <si>
    <t>IMPORT TOTAL DEL PRESSUPOST</t>
  </si>
  <si>
    <t xml:space="preserve">6% BENEFICI INDUSTRIAL </t>
  </si>
  <si>
    <t>IMPORT MÀXIM DE LICITACIÓ</t>
  </si>
  <si>
    <t>PREU OFERT PEL LICITADOR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</si>
</sst>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
    <numFmt numFmtId="165" formatCode="###,###,##0.000"/>
  </numFmts>
  <fonts count="7" x14ac:knownFonts="1">
    <font>
      <sz val="11"/>
      <color rgb="FF000000"/>
      <name val="Calibri"/>
      <family val="2"/>
    </font>
    <font>
      <sz val="8"/>
      <color rgb="FF000000"/>
      <name val="Calibri"/>
      <family val="2"/>
    </font>
    <font>
      <b/>
      <sz val="14"/>
      <color rgb="FF000000"/>
      <name val="Calibri"/>
      <family val="2"/>
    </font>
    <font>
      <b/>
      <sz val="8"/>
      <color rgb="FF000000"/>
      <name val="Calibri"/>
      <family val="2"/>
    </font>
    <font>
      <b/>
      <sz val="11"/>
      <color rgb="FF000000"/>
      <name val="Calibri"/>
      <family val="2"/>
    </font>
    <font>
      <sz val="14"/>
      <color rgb="FF000000"/>
      <name val="Calibri"/>
      <family val="2"/>
    </font>
    <font>
      <b/>
      <sz val="9"/>
      <color rgb="FF000000"/>
      <name val="Calibri"/>
      <family val="2"/>
    </font>
  </fonts>
  <fills count="6">
    <fill>
      <patternFill patternType="none"/>
    </fill>
    <fill>
      <patternFill patternType="gray125"/>
    </fill>
    <fill>
      <patternFill patternType="solid">
        <fgColor rgb="FF99CCFF"/>
        <bgColor rgb="FF99CCFF"/>
      </patternFill>
    </fill>
    <fill>
      <patternFill patternType="solid">
        <fgColor rgb="FFC0C0C0"/>
        <bgColor rgb="FFC0C0C0"/>
      </patternFill>
    </fill>
    <fill>
      <patternFill patternType="solid">
        <fgColor rgb="FFFFFFCC"/>
        <bgColor rgb="FFFFFFCC"/>
      </patternFill>
    </fill>
    <fill>
      <patternFill patternType="solid">
        <fgColor rgb="FF00B0F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1">
    <xf numFmtId="0" fontId="0" fillId="0" borderId="0" applyNumberFormat="0" applyBorder="0" applyAlignment="0"/>
  </cellStyleXfs>
  <cellXfs count="26">
    <xf numFmtId="0" fontId="0" fillId="0" borderId="0" xfId="0" applyFill="1" applyProtection="1"/>
    <xf numFmtId="0" fontId="1" fillId="0" borderId="0" xfId="0" applyFont="1" applyFill="1" applyProtection="1"/>
    <xf numFmtId="0" fontId="0" fillId="2" borderId="0" xfId="0" applyFill="1" applyProtection="1"/>
    <xf numFmtId="0" fontId="2" fillId="2" borderId="0" xfId="0" applyFont="1" applyFill="1" applyAlignment="1" applyProtection="1">
      <alignment horizontal="center"/>
    </xf>
    <xf numFmtId="0" fontId="3" fillId="0" borderId="0" xfId="0" applyFont="1" applyFill="1" applyProtection="1"/>
    <xf numFmtId="49" fontId="3" fillId="0" borderId="0" xfId="0" applyNumberFormat="1" applyFont="1" applyFill="1" applyProtection="1"/>
    <xf numFmtId="49" fontId="1" fillId="0" borderId="0" xfId="0" applyNumberFormat="1" applyFont="1" applyFill="1" applyProtection="1"/>
    <xf numFmtId="0" fontId="1" fillId="0" borderId="0" xfId="0" applyFont="1" applyFill="1" applyProtection="1"/>
    <xf numFmtId="164" fontId="1" fillId="4" borderId="0" xfId="0" applyNumberFormat="1" applyFont="1" applyFill="1" applyProtection="1">
      <protection locked="0"/>
    </xf>
    <xf numFmtId="165" fontId="1" fillId="4" borderId="0" xfId="0" applyNumberFormat="1" applyFont="1" applyFill="1" applyProtection="1">
      <protection locked="0"/>
    </xf>
    <xf numFmtId="164" fontId="1" fillId="0" borderId="0" xfId="0" applyNumberFormat="1" applyFont="1" applyFill="1" applyProtection="1"/>
    <xf numFmtId="164" fontId="3" fillId="0" borderId="0" xfId="0" applyNumberFormat="1" applyFont="1" applyFill="1" applyProtection="1"/>
    <xf numFmtId="0" fontId="1" fillId="0" borderId="0" xfId="0" applyFont="1" applyFill="1" applyAlignment="1" applyProtection="1">
      <alignment wrapText="1"/>
    </xf>
    <xf numFmtId="0" fontId="0" fillId="0" borderId="0" xfId="0" applyFill="1" applyAlignment="1" applyProtection="1">
      <alignment horizontal="right"/>
    </xf>
    <xf numFmtId="0" fontId="0" fillId="0" borderId="0" xfId="0" applyFont="1" applyFill="1" applyAlignment="1" applyProtection="1">
      <alignment horizontal="right"/>
    </xf>
    <xf numFmtId="0" fontId="0" fillId="0" borderId="0" xfId="0" applyFont="1" applyFill="1" applyProtection="1"/>
    <xf numFmtId="164" fontId="0" fillId="0" borderId="0" xfId="0" applyNumberFormat="1" applyFont="1" applyFill="1" applyProtection="1"/>
    <xf numFmtId="0" fontId="1" fillId="0" borderId="0" xfId="0" applyFont="1" applyFill="1" applyProtection="1"/>
    <xf numFmtId="0" fontId="0" fillId="5" borderId="0" xfId="0" applyFill="1" applyProtection="1"/>
    <xf numFmtId="0" fontId="2" fillId="5" borderId="0" xfId="0" applyFont="1" applyFill="1" applyAlignment="1" applyProtection="1">
      <alignment horizontal="center" vertical="center"/>
    </xf>
    <xf numFmtId="0" fontId="5" fillId="5" borderId="0" xfId="0" applyFont="1" applyFill="1" applyAlignment="1" applyProtection="1">
      <alignment horizontal="center" vertical="center"/>
    </xf>
    <xf numFmtId="164" fontId="2" fillId="5" borderId="0" xfId="0" applyNumberFormat="1" applyFont="1" applyFill="1" applyAlignment="1" applyProtection="1">
      <alignment horizontal="center" vertical="center"/>
    </xf>
    <xf numFmtId="0" fontId="0" fillId="0" borderId="1" xfId="0" applyFill="1" applyBorder="1" applyProtection="1"/>
    <xf numFmtId="0" fontId="0" fillId="0" borderId="2" xfId="0" applyFill="1" applyBorder="1" applyProtection="1"/>
    <xf numFmtId="0" fontId="6" fillId="3" borderId="0" xfId="0" applyFont="1" applyFill="1" applyAlignment="1" applyProtection="1">
      <alignment horizontal="center" vertical="center"/>
    </xf>
    <xf numFmtId="0" fontId="4" fillId="3" borderId="2" xfId="0" applyFont="1" applyFill="1" applyBorder="1" applyAlignment="1" applyProtection="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06"/>
  <sheetViews>
    <sheetView tabSelected="1" workbookViewId="0">
      <pane ySplit="5" topLeftCell="A6" activePane="bottomLeft" state="frozenSplit"/>
      <selection pane="bottomLeft" activeCell="P13" sqref="P13"/>
    </sheetView>
  </sheetViews>
  <sheetFormatPr baseColWidth="10" defaultColWidth="8.7265625" defaultRowHeight="14.5" x14ac:dyDescent="0.35"/>
  <cols>
    <col min="1" max="1" width="18.7265625" customWidth="1"/>
    <col min="2" max="2" width="3.36328125" customWidth="1"/>
    <col min="3" max="3" width="13.7265625" customWidth="1"/>
    <col min="4" max="4" width="4.36328125" customWidth="1"/>
    <col min="5" max="5" width="48.7265625" customWidth="1"/>
    <col min="6" max="7" width="12.7265625" customWidth="1"/>
    <col min="8" max="8" width="13.7265625" customWidth="1"/>
    <col min="9" max="9" width="22.90625" customWidth="1"/>
  </cols>
  <sheetData>
    <row r="1" spans="1:9" x14ac:dyDescent="0.35">
      <c r="E1" s="17" t="s">
        <v>0</v>
      </c>
      <c r="F1" s="17" t="s">
        <v>0</v>
      </c>
      <c r="G1" s="17" t="s">
        <v>0</v>
      </c>
      <c r="H1" s="17" t="s">
        <v>0</v>
      </c>
    </row>
    <row r="3" spans="1:9" ht="18.5" x14ac:dyDescent="0.45">
      <c r="C3" s="2"/>
      <c r="D3" s="2"/>
      <c r="E3" s="3" t="s">
        <v>1</v>
      </c>
      <c r="F3" s="2"/>
      <c r="G3" s="2"/>
      <c r="H3" s="2"/>
    </row>
    <row r="4" spans="1:9" ht="15" thickBot="1" x14ac:dyDescent="0.4"/>
    <row r="5" spans="1:9" ht="26.5" customHeight="1" thickBot="1" x14ac:dyDescent="0.4">
      <c r="F5" s="24" t="s">
        <v>2</v>
      </c>
      <c r="G5" s="24" t="s">
        <v>3</v>
      </c>
      <c r="H5" s="24" t="s">
        <v>4</v>
      </c>
      <c r="I5" s="25" t="s">
        <v>245</v>
      </c>
    </row>
    <row r="7" spans="1:9" x14ac:dyDescent="0.35">
      <c r="C7" s="4" t="s">
        <v>5</v>
      </c>
      <c r="D7" s="5" t="s">
        <v>6</v>
      </c>
      <c r="E7" s="4" t="s">
        <v>7</v>
      </c>
    </row>
    <row r="8" spans="1:9" x14ac:dyDescent="0.35">
      <c r="C8" s="4" t="s">
        <v>8</v>
      </c>
      <c r="D8" s="5" t="s">
        <v>6</v>
      </c>
      <c r="E8" s="4" t="s">
        <v>9</v>
      </c>
    </row>
    <row r="10" spans="1:9" ht="22" x14ac:dyDescent="0.35">
      <c r="A10" s="1" t="s">
        <v>10</v>
      </c>
      <c r="B10" s="1">
        <v>1</v>
      </c>
      <c r="C10" s="1" t="s">
        <v>11</v>
      </c>
      <c r="D10" s="6" t="s">
        <v>12</v>
      </c>
      <c r="E10" s="12" t="s">
        <v>13</v>
      </c>
      <c r="F10" s="8">
        <v>13.73</v>
      </c>
      <c r="G10" s="9">
        <v>6</v>
      </c>
      <c r="H10" s="10">
        <f t="shared" ref="H10:H27" si="0">ROUND(ROUND(F10,2)*ROUND(G10,3),2)</f>
        <v>82.38</v>
      </c>
      <c r="I10" s="22"/>
    </row>
    <row r="11" spans="1:9" ht="22" x14ac:dyDescent="0.35">
      <c r="A11" s="1" t="s">
        <v>10</v>
      </c>
      <c r="B11" s="1">
        <v>2</v>
      </c>
      <c r="C11" s="1" t="s">
        <v>14</v>
      </c>
      <c r="D11" s="6" t="s">
        <v>15</v>
      </c>
      <c r="E11" s="12" t="s">
        <v>16</v>
      </c>
      <c r="F11" s="8">
        <v>1.26</v>
      </c>
      <c r="G11" s="9">
        <v>50</v>
      </c>
      <c r="H11" s="10">
        <f t="shared" si="0"/>
        <v>63</v>
      </c>
      <c r="I11" s="22"/>
    </row>
    <row r="12" spans="1:9" ht="22" x14ac:dyDescent="0.35">
      <c r="A12" s="1" t="s">
        <v>10</v>
      </c>
      <c r="B12" s="1">
        <v>3</v>
      </c>
      <c r="C12" s="1" t="s">
        <v>17</v>
      </c>
      <c r="D12" s="6" t="s">
        <v>12</v>
      </c>
      <c r="E12" s="12" t="s">
        <v>18</v>
      </c>
      <c r="F12" s="8">
        <v>3.64</v>
      </c>
      <c r="G12" s="9">
        <v>14</v>
      </c>
      <c r="H12" s="10">
        <f t="shared" si="0"/>
        <v>50.96</v>
      </c>
      <c r="I12" s="22"/>
    </row>
    <row r="13" spans="1:9" ht="22" x14ac:dyDescent="0.35">
      <c r="A13" s="1" t="s">
        <v>10</v>
      </c>
      <c r="B13" s="1">
        <v>4</v>
      </c>
      <c r="C13" s="1" t="s">
        <v>19</v>
      </c>
      <c r="D13" s="6" t="s">
        <v>20</v>
      </c>
      <c r="E13" s="12" t="s">
        <v>21</v>
      </c>
      <c r="F13" s="8">
        <v>32.950000000000003</v>
      </c>
      <c r="G13" s="9">
        <v>9.7520000000000007</v>
      </c>
      <c r="H13" s="10">
        <f t="shared" si="0"/>
        <v>321.33</v>
      </c>
      <c r="I13" s="22"/>
    </row>
    <row r="14" spans="1:9" ht="22" x14ac:dyDescent="0.35">
      <c r="A14" s="1" t="s">
        <v>10</v>
      </c>
      <c r="B14" s="1">
        <v>5</v>
      </c>
      <c r="C14" s="1" t="s">
        <v>22</v>
      </c>
      <c r="D14" s="6" t="s">
        <v>15</v>
      </c>
      <c r="E14" s="12" t="s">
        <v>23</v>
      </c>
      <c r="F14" s="8">
        <v>9.86</v>
      </c>
      <c r="G14" s="9">
        <v>2.84</v>
      </c>
      <c r="H14" s="10">
        <f t="shared" si="0"/>
        <v>28</v>
      </c>
      <c r="I14" s="22"/>
    </row>
    <row r="15" spans="1:9" ht="22" x14ac:dyDescent="0.35">
      <c r="A15" s="1" t="s">
        <v>10</v>
      </c>
      <c r="B15" s="1">
        <v>6</v>
      </c>
      <c r="C15" s="1" t="s">
        <v>24</v>
      </c>
      <c r="D15" s="6" t="s">
        <v>25</v>
      </c>
      <c r="E15" s="12" t="s">
        <v>26</v>
      </c>
      <c r="F15" s="8">
        <v>168.06</v>
      </c>
      <c r="G15" s="9">
        <v>17.524999999999999</v>
      </c>
      <c r="H15" s="10">
        <f t="shared" si="0"/>
        <v>2945.25</v>
      </c>
      <c r="I15" s="22"/>
    </row>
    <row r="16" spans="1:9" ht="22" x14ac:dyDescent="0.35">
      <c r="A16" s="1" t="s">
        <v>10</v>
      </c>
      <c r="B16" s="1">
        <v>7</v>
      </c>
      <c r="C16" s="1" t="s">
        <v>27</v>
      </c>
      <c r="D16" s="6" t="s">
        <v>20</v>
      </c>
      <c r="E16" s="12" t="s">
        <v>28</v>
      </c>
      <c r="F16" s="8">
        <v>9.61</v>
      </c>
      <c r="G16" s="9">
        <v>21.25</v>
      </c>
      <c r="H16" s="10">
        <f t="shared" si="0"/>
        <v>204.21</v>
      </c>
      <c r="I16" s="22"/>
    </row>
    <row r="17" spans="1:9" ht="22" x14ac:dyDescent="0.35">
      <c r="A17" s="1" t="s">
        <v>10</v>
      </c>
      <c r="B17" s="1">
        <v>8</v>
      </c>
      <c r="C17" s="1" t="s">
        <v>29</v>
      </c>
      <c r="D17" s="6" t="s">
        <v>20</v>
      </c>
      <c r="E17" s="12" t="s">
        <v>30</v>
      </c>
      <c r="F17" s="8">
        <v>6.32</v>
      </c>
      <c r="G17" s="9">
        <v>145.86199999999999</v>
      </c>
      <c r="H17" s="10">
        <f t="shared" si="0"/>
        <v>921.85</v>
      </c>
      <c r="I17" s="22"/>
    </row>
    <row r="18" spans="1:9" ht="22" x14ac:dyDescent="0.35">
      <c r="A18" s="1" t="s">
        <v>10</v>
      </c>
      <c r="B18" s="1">
        <v>9</v>
      </c>
      <c r="C18" s="1" t="s">
        <v>31</v>
      </c>
      <c r="D18" s="6" t="s">
        <v>15</v>
      </c>
      <c r="E18" s="12" t="s">
        <v>32</v>
      </c>
      <c r="F18" s="8">
        <v>3.84</v>
      </c>
      <c r="G18" s="9">
        <v>2</v>
      </c>
      <c r="H18" s="10">
        <f t="shared" si="0"/>
        <v>7.68</v>
      </c>
      <c r="I18" s="22"/>
    </row>
    <row r="19" spans="1:9" ht="22" x14ac:dyDescent="0.35">
      <c r="A19" s="1" t="s">
        <v>10</v>
      </c>
      <c r="B19" s="1">
        <v>10</v>
      </c>
      <c r="C19" s="1" t="s">
        <v>33</v>
      </c>
      <c r="D19" s="6" t="s">
        <v>15</v>
      </c>
      <c r="E19" s="12" t="s">
        <v>34</v>
      </c>
      <c r="F19" s="8">
        <v>6.32</v>
      </c>
      <c r="G19" s="9">
        <v>15.07</v>
      </c>
      <c r="H19" s="10">
        <f t="shared" si="0"/>
        <v>95.24</v>
      </c>
      <c r="I19" s="22"/>
    </row>
    <row r="20" spans="1:9" ht="22" x14ac:dyDescent="0.35">
      <c r="A20" s="1" t="s">
        <v>10</v>
      </c>
      <c r="B20" s="1">
        <v>11</v>
      </c>
      <c r="C20" s="1" t="s">
        <v>35</v>
      </c>
      <c r="D20" s="6" t="s">
        <v>12</v>
      </c>
      <c r="E20" s="12" t="s">
        <v>36</v>
      </c>
      <c r="F20" s="8">
        <v>24.93</v>
      </c>
      <c r="G20" s="9">
        <v>2</v>
      </c>
      <c r="H20" s="10">
        <f t="shared" si="0"/>
        <v>49.86</v>
      </c>
      <c r="I20" s="22"/>
    </row>
    <row r="21" spans="1:9" ht="43" x14ac:dyDescent="0.35">
      <c r="A21" s="1" t="s">
        <v>10</v>
      </c>
      <c r="B21" s="1">
        <v>12</v>
      </c>
      <c r="C21" s="1" t="s">
        <v>37</v>
      </c>
      <c r="D21" s="6" t="s">
        <v>12</v>
      </c>
      <c r="E21" s="12" t="s">
        <v>38</v>
      </c>
      <c r="F21" s="8">
        <v>94.75</v>
      </c>
      <c r="G21" s="9">
        <v>2</v>
      </c>
      <c r="H21" s="10">
        <f t="shared" si="0"/>
        <v>189.5</v>
      </c>
      <c r="I21" s="22"/>
    </row>
    <row r="22" spans="1:9" ht="22" x14ac:dyDescent="0.35">
      <c r="A22" s="1" t="s">
        <v>10</v>
      </c>
      <c r="B22" s="1">
        <v>13</v>
      </c>
      <c r="C22" s="1" t="s">
        <v>39</v>
      </c>
      <c r="D22" s="6" t="s">
        <v>15</v>
      </c>
      <c r="E22" s="12" t="s">
        <v>40</v>
      </c>
      <c r="F22" s="8">
        <v>6.32</v>
      </c>
      <c r="G22" s="9">
        <v>3.94</v>
      </c>
      <c r="H22" s="10">
        <f t="shared" si="0"/>
        <v>24.9</v>
      </c>
      <c r="I22" s="22"/>
    </row>
    <row r="23" spans="1:9" ht="32.5" x14ac:dyDescent="0.35">
      <c r="A23" s="1" t="s">
        <v>10</v>
      </c>
      <c r="B23" s="1">
        <v>14</v>
      </c>
      <c r="C23" s="1" t="s">
        <v>41</v>
      </c>
      <c r="D23" s="6" t="s">
        <v>12</v>
      </c>
      <c r="E23" s="12" t="s">
        <v>42</v>
      </c>
      <c r="F23" s="8">
        <v>19.420000000000002</v>
      </c>
      <c r="G23" s="9">
        <v>1</v>
      </c>
      <c r="H23" s="10">
        <f t="shared" si="0"/>
        <v>19.420000000000002</v>
      </c>
      <c r="I23" s="22"/>
    </row>
    <row r="24" spans="1:9" ht="32.5" x14ac:dyDescent="0.35">
      <c r="A24" s="1" t="s">
        <v>10</v>
      </c>
      <c r="B24" s="1">
        <v>15</v>
      </c>
      <c r="C24" s="1" t="s">
        <v>43</v>
      </c>
      <c r="D24" s="6" t="s">
        <v>12</v>
      </c>
      <c r="E24" s="12" t="s">
        <v>44</v>
      </c>
      <c r="F24" s="8">
        <v>31.32</v>
      </c>
      <c r="G24" s="9">
        <v>1</v>
      </c>
      <c r="H24" s="10">
        <f t="shared" si="0"/>
        <v>31.32</v>
      </c>
      <c r="I24" s="22"/>
    </row>
    <row r="25" spans="1:9" ht="32.5" x14ac:dyDescent="0.35">
      <c r="A25" s="1" t="s">
        <v>10</v>
      </c>
      <c r="B25" s="1">
        <v>16</v>
      </c>
      <c r="C25" s="1" t="s">
        <v>45</v>
      </c>
      <c r="D25" s="6" t="s">
        <v>12</v>
      </c>
      <c r="E25" s="12" t="s">
        <v>46</v>
      </c>
      <c r="F25" s="8">
        <v>21.45</v>
      </c>
      <c r="G25" s="9">
        <v>1</v>
      </c>
      <c r="H25" s="10">
        <f t="shared" si="0"/>
        <v>21.45</v>
      </c>
      <c r="I25" s="22"/>
    </row>
    <row r="26" spans="1:9" ht="22" x14ac:dyDescent="0.35">
      <c r="A26" s="1" t="s">
        <v>10</v>
      </c>
      <c r="B26" s="1">
        <v>17</v>
      </c>
      <c r="C26" s="1" t="s">
        <v>47</v>
      </c>
      <c r="D26" s="6" t="s">
        <v>12</v>
      </c>
      <c r="E26" s="12" t="s">
        <v>48</v>
      </c>
      <c r="F26" s="8">
        <v>33.869999999999997</v>
      </c>
      <c r="G26" s="9">
        <v>3</v>
      </c>
      <c r="H26" s="10">
        <f t="shared" si="0"/>
        <v>101.61</v>
      </c>
      <c r="I26" s="22"/>
    </row>
    <row r="27" spans="1:9" ht="22" x14ac:dyDescent="0.35">
      <c r="A27" s="1" t="s">
        <v>10</v>
      </c>
      <c r="B27" s="1">
        <v>18</v>
      </c>
      <c r="C27" s="1" t="s">
        <v>49</v>
      </c>
      <c r="D27" s="6" t="s">
        <v>15</v>
      </c>
      <c r="E27" s="12" t="s">
        <v>50</v>
      </c>
      <c r="F27" s="8">
        <v>43.61</v>
      </c>
      <c r="G27" s="9">
        <v>1.5</v>
      </c>
      <c r="H27" s="10">
        <f t="shared" si="0"/>
        <v>65.42</v>
      </c>
      <c r="I27" s="22"/>
    </row>
    <row r="28" spans="1:9" x14ac:dyDescent="0.35">
      <c r="E28" s="4" t="s">
        <v>51</v>
      </c>
      <c r="F28" s="4"/>
      <c r="G28" s="4"/>
      <c r="H28" s="11">
        <f>SUM(H10:H27)</f>
        <v>5223.3799999999992</v>
      </c>
      <c r="I28" s="22"/>
    </row>
    <row r="30" spans="1:9" x14ac:dyDescent="0.35">
      <c r="C30" s="4" t="s">
        <v>5</v>
      </c>
      <c r="D30" s="5" t="s">
        <v>6</v>
      </c>
      <c r="E30" s="4" t="s">
        <v>7</v>
      </c>
    </row>
    <row r="31" spans="1:9" x14ac:dyDescent="0.35">
      <c r="C31" s="4" t="s">
        <v>8</v>
      </c>
      <c r="D31" s="5" t="s">
        <v>52</v>
      </c>
      <c r="E31" s="4" t="s">
        <v>53</v>
      </c>
    </row>
    <row r="33" spans="1:9" ht="22" x14ac:dyDescent="0.35">
      <c r="A33" s="1" t="s">
        <v>54</v>
      </c>
      <c r="B33" s="1">
        <v>1</v>
      </c>
      <c r="C33" s="1" t="s">
        <v>55</v>
      </c>
      <c r="D33" s="6" t="s">
        <v>20</v>
      </c>
      <c r="E33" s="12" t="s">
        <v>56</v>
      </c>
      <c r="F33" s="8">
        <v>55.7</v>
      </c>
      <c r="G33" s="9">
        <v>11.9</v>
      </c>
      <c r="H33" s="10">
        <f>ROUND(ROUND(F33,2)*ROUND(G33,3),2)</f>
        <v>662.83</v>
      </c>
      <c r="I33" s="22"/>
    </row>
    <row r="34" spans="1:9" ht="32.5" x14ac:dyDescent="0.35">
      <c r="A34" s="1" t="s">
        <v>54</v>
      </c>
      <c r="B34" s="1">
        <v>2</v>
      </c>
      <c r="C34" s="1" t="s">
        <v>57</v>
      </c>
      <c r="D34" s="6" t="s">
        <v>20</v>
      </c>
      <c r="E34" s="12" t="s">
        <v>58</v>
      </c>
      <c r="F34" s="8">
        <v>32.950000000000003</v>
      </c>
      <c r="G34" s="9">
        <v>5.95</v>
      </c>
      <c r="H34" s="10">
        <f>ROUND(ROUND(F34,2)*ROUND(G34,3),2)</f>
        <v>196.05</v>
      </c>
      <c r="I34" s="22"/>
    </row>
    <row r="35" spans="1:9" x14ac:dyDescent="0.35">
      <c r="E35" s="4" t="s">
        <v>51</v>
      </c>
      <c r="F35" s="4"/>
      <c r="G35" s="4"/>
      <c r="H35" s="11">
        <f>SUM(H33:H34)</f>
        <v>858.88000000000011</v>
      </c>
      <c r="I35" s="22"/>
    </row>
    <row r="37" spans="1:9" x14ac:dyDescent="0.35">
      <c r="C37" s="4" t="s">
        <v>5</v>
      </c>
      <c r="D37" s="5" t="s">
        <v>6</v>
      </c>
      <c r="E37" s="4" t="s">
        <v>7</v>
      </c>
    </row>
    <row r="38" spans="1:9" x14ac:dyDescent="0.35">
      <c r="C38" s="4" t="s">
        <v>8</v>
      </c>
      <c r="D38" s="5" t="s">
        <v>59</v>
      </c>
      <c r="E38" s="4" t="s">
        <v>60</v>
      </c>
    </row>
    <row r="40" spans="1:9" ht="43" x14ac:dyDescent="0.35">
      <c r="A40" s="1" t="s">
        <v>61</v>
      </c>
      <c r="B40" s="1">
        <v>1</v>
      </c>
      <c r="C40" s="1" t="s">
        <v>62</v>
      </c>
      <c r="D40" s="6" t="s">
        <v>20</v>
      </c>
      <c r="E40" s="12" t="s">
        <v>63</v>
      </c>
      <c r="F40" s="8">
        <v>137.43</v>
      </c>
      <c r="G40" s="9">
        <v>9.7520000000000007</v>
      </c>
      <c r="H40" s="10">
        <f>ROUND(ROUND(F40,2)*ROUND(G40,3),2)</f>
        <v>1340.22</v>
      </c>
      <c r="I40" s="22"/>
    </row>
    <row r="41" spans="1:9" ht="53.5" x14ac:dyDescent="0.35">
      <c r="A41" s="1" t="s">
        <v>61</v>
      </c>
      <c r="B41" s="1">
        <v>2</v>
      </c>
      <c r="C41" s="1" t="s">
        <v>64</v>
      </c>
      <c r="D41" s="6" t="s">
        <v>20</v>
      </c>
      <c r="E41" s="12" t="s">
        <v>65</v>
      </c>
      <c r="F41" s="8">
        <v>17.670000000000002</v>
      </c>
      <c r="G41" s="9">
        <v>108.61</v>
      </c>
      <c r="H41" s="10">
        <f>ROUND(ROUND(F41,2)*ROUND(G41,3),2)</f>
        <v>1919.14</v>
      </c>
      <c r="I41" s="22"/>
    </row>
    <row r="42" spans="1:9" ht="32.5" x14ac:dyDescent="0.35">
      <c r="A42" s="1" t="s">
        <v>61</v>
      </c>
      <c r="B42" s="1">
        <v>3</v>
      </c>
      <c r="C42" s="1" t="s">
        <v>66</v>
      </c>
      <c r="D42" s="6" t="s">
        <v>20</v>
      </c>
      <c r="E42" s="12" t="s">
        <v>67</v>
      </c>
      <c r="F42" s="8">
        <v>47.23</v>
      </c>
      <c r="G42" s="9">
        <v>10.89</v>
      </c>
      <c r="H42" s="10">
        <f>ROUND(ROUND(F42,2)*ROUND(G42,3),2)</f>
        <v>514.33000000000004</v>
      </c>
      <c r="I42" s="22"/>
    </row>
    <row r="43" spans="1:9" ht="22" x14ac:dyDescent="0.35">
      <c r="A43" s="1" t="s">
        <v>61</v>
      </c>
      <c r="B43" s="1">
        <v>4</v>
      </c>
      <c r="C43" s="1" t="s">
        <v>68</v>
      </c>
      <c r="D43" s="6" t="s">
        <v>20</v>
      </c>
      <c r="E43" s="12" t="s">
        <v>69</v>
      </c>
      <c r="F43" s="8">
        <v>1.63</v>
      </c>
      <c r="G43" s="9">
        <v>108.61</v>
      </c>
      <c r="H43" s="10">
        <f>ROUND(ROUND(F43,2)*ROUND(G43,3),2)</f>
        <v>177.03</v>
      </c>
      <c r="I43" s="22"/>
    </row>
    <row r="44" spans="1:9" ht="22" x14ac:dyDescent="0.35">
      <c r="A44" s="1" t="s">
        <v>61</v>
      </c>
      <c r="B44" s="1">
        <v>5</v>
      </c>
      <c r="C44" s="1" t="s">
        <v>70</v>
      </c>
      <c r="D44" s="6" t="s">
        <v>20</v>
      </c>
      <c r="E44" s="12" t="s">
        <v>71</v>
      </c>
      <c r="F44" s="8">
        <v>11.63</v>
      </c>
      <c r="G44" s="9">
        <v>108.61</v>
      </c>
      <c r="H44" s="10">
        <f>ROUND(ROUND(F44,2)*ROUND(G44,3),2)</f>
        <v>1263.1300000000001</v>
      </c>
      <c r="I44" s="22"/>
    </row>
    <row r="45" spans="1:9" x14ac:dyDescent="0.35">
      <c r="E45" s="4" t="s">
        <v>51</v>
      </c>
      <c r="F45" s="4"/>
      <c r="G45" s="4"/>
      <c r="H45" s="11">
        <f>SUM(H40:H44)</f>
        <v>5213.8500000000004</v>
      </c>
      <c r="I45" s="22"/>
    </row>
    <row r="47" spans="1:9" x14ac:dyDescent="0.35">
      <c r="C47" s="4" t="s">
        <v>5</v>
      </c>
      <c r="D47" s="5" t="s">
        <v>6</v>
      </c>
      <c r="E47" s="4" t="s">
        <v>7</v>
      </c>
    </row>
    <row r="48" spans="1:9" x14ac:dyDescent="0.35">
      <c r="C48" s="4" t="s">
        <v>8</v>
      </c>
      <c r="D48" s="5" t="s">
        <v>72</v>
      </c>
      <c r="E48" s="4" t="s">
        <v>73</v>
      </c>
    </row>
    <row r="49" spans="1:9" x14ac:dyDescent="0.35">
      <c r="C49" s="4" t="s">
        <v>74</v>
      </c>
      <c r="D49" s="5" t="s">
        <v>6</v>
      </c>
      <c r="E49" s="4" t="s">
        <v>75</v>
      </c>
    </row>
    <row r="50" spans="1:9" x14ac:dyDescent="0.35">
      <c r="C50" s="4" t="s">
        <v>76</v>
      </c>
      <c r="D50" s="5" t="s">
        <v>6</v>
      </c>
      <c r="E50" s="4" t="s">
        <v>77</v>
      </c>
    </row>
    <row r="52" spans="1:9" ht="32.5" x14ac:dyDescent="0.35">
      <c r="A52" s="1" t="s">
        <v>78</v>
      </c>
      <c r="B52" s="1">
        <v>1</v>
      </c>
      <c r="C52" s="1" t="s">
        <v>79</v>
      </c>
      <c r="D52" s="6" t="s">
        <v>20</v>
      </c>
      <c r="E52" s="12" t="s">
        <v>80</v>
      </c>
      <c r="F52" s="8">
        <v>35.380000000000003</v>
      </c>
      <c r="G52" s="9">
        <v>35.997999999999998</v>
      </c>
      <c r="H52" s="10">
        <f>ROUND(ROUND(F52,2)*ROUND(G52,3),2)</f>
        <v>1273.6099999999999</v>
      </c>
      <c r="I52" s="22"/>
    </row>
    <row r="53" spans="1:9" ht="32.5" x14ac:dyDescent="0.35">
      <c r="A53" s="1" t="s">
        <v>78</v>
      </c>
      <c r="B53" s="1">
        <v>2</v>
      </c>
      <c r="C53" s="1" t="s">
        <v>81</v>
      </c>
      <c r="D53" s="6" t="s">
        <v>20</v>
      </c>
      <c r="E53" s="12" t="s">
        <v>82</v>
      </c>
      <c r="F53" s="8">
        <v>30.99</v>
      </c>
      <c r="G53" s="9">
        <v>6.7919999999999998</v>
      </c>
      <c r="H53" s="10">
        <f>ROUND(ROUND(F53,2)*ROUND(G53,3),2)</f>
        <v>210.48</v>
      </c>
      <c r="I53" s="22"/>
    </row>
    <row r="54" spans="1:9" x14ac:dyDescent="0.35">
      <c r="E54" s="4" t="s">
        <v>51</v>
      </c>
      <c r="F54" s="4"/>
      <c r="G54" s="4"/>
      <c r="H54" s="11">
        <f>SUM(H52:H53)</f>
        <v>1484.09</v>
      </c>
      <c r="I54" s="22"/>
    </row>
    <row r="56" spans="1:9" x14ac:dyDescent="0.35">
      <c r="C56" s="4" t="s">
        <v>5</v>
      </c>
      <c r="D56" s="5" t="s">
        <v>6</v>
      </c>
      <c r="E56" s="4" t="s">
        <v>7</v>
      </c>
    </row>
    <row r="57" spans="1:9" x14ac:dyDescent="0.35">
      <c r="C57" s="4" t="s">
        <v>8</v>
      </c>
      <c r="D57" s="5" t="s">
        <v>72</v>
      </c>
      <c r="E57" s="4" t="s">
        <v>73</v>
      </c>
    </row>
    <row r="58" spans="1:9" x14ac:dyDescent="0.35">
      <c r="C58" s="4" t="s">
        <v>74</v>
      </c>
      <c r="D58" s="5" t="s">
        <v>6</v>
      </c>
      <c r="E58" s="4" t="s">
        <v>75</v>
      </c>
    </row>
    <row r="59" spans="1:9" x14ac:dyDescent="0.35">
      <c r="C59" s="4" t="s">
        <v>76</v>
      </c>
      <c r="D59" s="5" t="s">
        <v>52</v>
      </c>
      <c r="E59" s="4" t="s">
        <v>83</v>
      </c>
    </row>
    <row r="61" spans="1:9" ht="53.5" x14ac:dyDescent="0.35">
      <c r="A61" s="1" t="s">
        <v>84</v>
      </c>
      <c r="B61" s="1">
        <v>1</v>
      </c>
      <c r="C61" s="1" t="s">
        <v>85</v>
      </c>
      <c r="D61" s="6" t="s">
        <v>12</v>
      </c>
      <c r="E61" s="12" t="s">
        <v>86</v>
      </c>
      <c r="F61" s="8">
        <v>499.45</v>
      </c>
      <c r="G61" s="9">
        <v>1</v>
      </c>
      <c r="H61" s="10">
        <f>ROUND(ROUND(F61,2)*ROUND(G61,3),2)</f>
        <v>499.45</v>
      </c>
      <c r="I61" s="22"/>
    </row>
    <row r="62" spans="1:9" ht="22" x14ac:dyDescent="0.35">
      <c r="A62" s="1" t="s">
        <v>84</v>
      </c>
      <c r="B62" s="1">
        <v>2</v>
      </c>
      <c r="C62" s="1" t="s">
        <v>87</v>
      </c>
      <c r="D62" s="6" t="s">
        <v>12</v>
      </c>
      <c r="E62" s="12" t="s">
        <v>88</v>
      </c>
      <c r="F62" s="8">
        <v>253.9</v>
      </c>
      <c r="G62" s="9">
        <v>2</v>
      </c>
      <c r="H62" s="10">
        <f>ROUND(ROUND(F62,2)*ROUND(G62,3),2)</f>
        <v>507.8</v>
      </c>
      <c r="I62" s="22"/>
    </row>
    <row r="63" spans="1:9" ht="53.5" x14ac:dyDescent="0.35">
      <c r="A63" s="1" t="s">
        <v>84</v>
      </c>
      <c r="B63" s="1">
        <v>3</v>
      </c>
      <c r="C63" s="1" t="s">
        <v>89</v>
      </c>
      <c r="D63" s="6" t="s">
        <v>20</v>
      </c>
      <c r="E63" s="12" t="s">
        <v>90</v>
      </c>
      <c r="F63" s="8">
        <v>81.849999999999994</v>
      </c>
      <c r="G63" s="9">
        <v>4.68</v>
      </c>
      <c r="H63" s="10">
        <f>ROUND(ROUND(F63,2)*ROUND(G63,3),2)</f>
        <v>383.06</v>
      </c>
      <c r="I63" s="22"/>
    </row>
    <row r="64" spans="1:9" x14ac:dyDescent="0.35">
      <c r="A64" s="1" t="s">
        <v>84</v>
      </c>
      <c r="B64" s="1">
        <v>4</v>
      </c>
      <c r="C64" s="1" t="s">
        <v>91</v>
      </c>
      <c r="D64" s="6" t="s">
        <v>15</v>
      </c>
      <c r="E64" s="12" t="s">
        <v>92</v>
      </c>
      <c r="F64" s="8">
        <v>36.89</v>
      </c>
      <c r="G64" s="9">
        <v>7.95</v>
      </c>
      <c r="H64" s="10">
        <f>ROUND(ROUND(F64,2)*ROUND(G64,3),2)</f>
        <v>293.27999999999997</v>
      </c>
      <c r="I64" s="22"/>
    </row>
    <row r="65" spans="1:9" x14ac:dyDescent="0.35">
      <c r="A65" s="1" t="s">
        <v>84</v>
      </c>
      <c r="B65" s="1">
        <v>5</v>
      </c>
      <c r="C65" s="1" t="s">
        <v>93</v>
      </c>
      <c r="D65" s="6" t="s">
        <v>20</v>
      </c>
      <c r="E65" s="12" t="s">
        <v>94</v>
      </c>
      <c r="F65" s="8">
        <v>34.79</v>
      </c>
      <c r="G65" s="9">
        <v>9.5850000000000009</v>
      </c>
      <c r="H65" s="10">
        <f>ROUND(ROUND(F65,2)*ROUND(G65,3),2)</f>
        <v>333.46</v>
      </c>
      <c r="I65" s="22"/>
    </row>
    <row r="66" spans="1:9" x14ac:dyDescent="0.35">
      <c r="E66" s="4" t="s">
        <v>51</v>
      </c>
      <c r="F66" s="4"/>
      <c r="G66" s="4"/>
      <c r="H66" s="11">
        <f>SUM(H61:H65)</f>
        <v>2017.05</v>
      </c>
      <c r="I66" s="22"/>
    </row>
    <row r="68" spans="1:9" x14ac:dyDescent="0.35">
      <c r="C68" s="4" t="s">
        <v>5</v>
      </c>
      <c r="D68" s="5" t="s">
        <v>6</v>
      </c>
      <c r="E68" s="4" t="s">
        <v>7</v>
      </c>
    </row>
    <row r="69" spans="1:9" x14ac:dyDescent="0.35">
      <c r="C69" s="4" t="s">
        <v>8</v>
      </c>
      <c r="D69" s="5" t="s">
        <v>72</v>
      </c>
      <c r="E69" s="4" t="s">
        <v>73</v>
      </c>
    </row>
    <row r="70" spans="1:9" x14ac:dyDescent="0.35">
      <c r="C70" s="4" t="s">
        <v>74</v>
      </c>
      <c r="D70" s="5" t="s">
        <v>6</v>
      </c>
      <c r="E70" s="4" t="s">
        <v>75</v>
      </c>
    </row>
    <row r="71" spans="1:9" x14ac:dyDescent="0.35">
      <c r="C71" s="4" t="s">
        <v>76</v>
      </c>
      <c r="D71" s="5" t="s">
        <v>59</v>
      </c>
      <c r="E71" s="4" t="s">
        <v>95</v>
      </c>
    </row>
    <row r="73" spans="1:9" ht="32.5" x14ac:dyDescent="0.35">
      <c r="A73" s="1" t="s">
        <v>96</v>
      </c>
      <c r="B73" s="1">
        <v>1</v>
      </c>
      <c r="C73" s="1" t="s">
        <v>97</v>
      </c>
      <c r="D73" s="6" t="s">
        <v>20</v>
      </c>
      <c r="E73" s="12" t="s">
        <v>98</v>
      </c>
      <c r="F73" s="8">
        <v>85.8</v>
      </c>
      <c r="G73" s="9">
        <v>178.21899999999999</v>
      </c>
      <c r="H73" s="10">
        <f>ROUND(ROUND(F73,2)*ROUND(G73,3),2)</f>
        <v>15291.19</v>
      </c>
      <c r="I73" s="22"/>
    </row>
    <row r="74" spans="1:9" ht="22" x14ac:dyDescent="0.35">
      <c r="A74" s="1" t="s">
        <v>96</v>
      </c>
      <c r="B74" s="1">
        <v>2</v>
      </c>
      <c r="C74" s="1" t="s">
        <v>99</v>
      </c>
      <c r="D74" s="6" t="s">
        <v>20</v>
      </c>
      <c r="E74" s="12" t="s">
        <v>100</v>
      </c>
      <c r="F74" s="8">
        <v>5.91</v>
      </c>
      <c r="G74" s="9">
        <v>52.093000000000004</v>
      </c>
      <c r="H74" s="10">
        <f>ROUND(ROUND(F74,2)*ROUND(G74,3),2)</f>
        <v>307.87</v>
      </c>
      <c r="I74" s="22"/>
    </row>
    <row r="75" spans="1:9" ht="64" x14ac:dyDescent="0.35">
      <c r="A75" s="1" t="s">
        <v>96</v>
      </c>
      <c r="B75" s="1">
        <v>3</v>
      </c>
      <c r="C75" s="1" t="s">
        <v>101</v>
      </c>
      <c r="D75" s="6" t="s">
        <v>20</v>
      </c>
      <c r="E75" s="12" t="s">
        <v>102</v>
      </c>
      <c r="F75" s="8">
        <v>97.76</v>
      </c>
      <c r="G75" s="9">
        <v>83.83</v>
      </c>
      <c r="H75" s="10">
        <f>ROUND(ROUND(F75,2)*ROUND(G75,3),2)</f>
        <v>8195.2199999999993</v>
      </c>
      <c r="I75" s="22"/>
    </row>
    <row r="76" spans="1:9" ht="43" x14ac:dyDescent="0.35">
      <c r="A76" s="1" t="s">
        <v>96</v>
      </c>
      <c r="B76" s="1">
        <v>4</v>
      </c>
      <c r="C76" s="1" t="s">
        <v>103</v>
      </c>
      <c r="D76" s="6" t="s">
        <v>20</v>
      </c>
      <c r="E76" s="12" t="s">
        <v>104</v>
      </c>
      <c r="F76" s="8">
        <v>44.6</v>
      </c>
      <c r="G76" s="9">
        <v>42.295999999999999</v>
      </c>
      <c r="H76" s="10">
        <f>ROUND(ROUND(F76,2)*ROUND(G76,3),2)</f>
        <v>1886.4</v>
      </c>
      <c r="I76" s="22"/>
    </row>
    <row r="77" spans="1:9" x14ac:dyDescent="0.35">
      <c r="E77" s="4" t="s">
        <v>51</v>
      </c>
      <c r="F77" s="4"/>
      <c r="G77" s="4"/>
      <c r="H77" s="11">
        <f>SUM(H73:H76)</f>
        <v>25680.68</v>
      </c>
      <c r="I77" s="22"/>
    </row>
    <row r="79" spans="1:9" x14ac:dyDescent="0.35">
      <c r="C79" s="4" t="s">
        <v>5</v>
      </c>
      <c r="D79" s="5" t="s">
        <v>6</v>
      </c>
      <c r="E79" s="4" t="s">
        <v>7</v>
      </c>
    </row>
    <row r="80" spans="1:9" x14ac:dyDescent="0.35">
      <c r="C80" s="4" t="s">
        <v>8</v>
      </c>
      <c r="D80" s="5" t="s">
        <v>72</v>
      </c>
      <c r="E80" s="4" t="s">
        <v>73</v>
      </c>
    </row>
    <row r="81" spans="1:9" x14ac:dyDescent="0.35">
      <c r="C81" s="4" t="s">
        <v>74</v>
      </c>
      <c r="D81" s="5" t="s">
        <v>52</v>
      </c>
      <c r="E81" s="4" t="s">
        <v>105</v>
      </c>
    </row>
    <row r="83" spans="1:9" ht="22" x14ac:dyDescent="0.35">
      <c r="A83" s="1" t="s">
        <v>106</v>
      </c>
      <c r="B83" s="1">
        <v>1</v>
      </c>
      <c r="C83" s="1" t="s">
        <v>107</v>
      </c>
      <c r="D83" s="6" t="s">
        <v>20</v>
      </c>
      <c r="E83" s="12" t="s">
        <v>108</v>
      </c>
      <c r="F83" s="8">
        <v>59.72</v>
      </c>
      <c r="G83" s="9">
        <v>69.37</v>
      </c>
      <c r="H83" s="10">
        <f t="shared" ref="H83:H89" si="1">ROUND(ROUND(F83,2)*ROUND(G83,3),2)</f>
        <v>4142.78</v>
      </c>
      <c r="I83" s="22"/>
    </row>
    <row r="84" spans="1:9" ht="43" x14ac:dyDescent="0.35">
      <c r="A84" s="1" t="s">
        <v>106</v>
      </c>
      <c r="B84" s="1">
        <v>2</v>
      </c>
      <c r="C84" s="1" t="s">
        <v>109</v>
      </c>
      <c r="D84" s="6" t="s">
        <v>20</v>
      </c>
      <c r="E84" s="12" t="s">
        <v>110</v>
      </c>
      <c r="F84" s="8">
        <v>62.9</v>
      </c>
      <c r="G84" s="9">
        <v>3</v>
      </c>
      <c r="H84" s="10">
        <f t="shared" si="1"/>
        <v>188.7</v>
      </c>
      <c r="I84" s="22"/>
    </row>
    <row r="85" spans="1:9" ht="53.5" x14ac:dyDescent="0.35">
      <c r="A85" s="1" t="s">
        <v>106</v>
      </c>
      <c r="B85" s="1">
        <v>3</v>
      </c>
      <c r="C85" s="1" t="s">
        <v>111</v>
      </c>
      <c r="D85" s="6" t="s">
        <v>20</v>
      </c>
      <c r="E85" s="12" t="s">
        <v>112</v>
      </c>
      <c r="F85" s="8">
        <v>84.83</v>
      </c>
      <c r="G85" s="9">
        <v>47.51</v>
      </c>
      <c r="H85" s="10">
        <f t="shared" si="1"/>
        <v>4030.27</v>
      </c>
      <c r="I85" s="22"/>
    </row>
    <row r="86" spans="1:9" ht="22" x14ac:dyDescent="0.35">
      <c r="A86" s="1" t="s">
        <v>106</v>
      </c>
      <c r="B86" s="1">
        <v>4</v>
      </c>
      <c r="C86" s="1" t="s">
        <v>113</v>
      </c>
      <c r="D86" s="6" t="s">
        <v>20</v>
      </c>
      <c r="E86" s="12" t="s">
        <v>114</v>
      </c>
      <c r="F86" s="8">
        <v>6.89</v>
      </c>
      <c r="G86" s="9">
        <v>47.51</v>
      </c>
      <c r="H86" s="10">
        <f t="shared" si="1"/>
        <v>327.33999999999997</v>
      </c>
      <c r="I86" s="22"/>
    </row>
    <row r="87" spans="1:9" ht="32.5" x14ac:dyDescent="0.35">
      <c r="A87" s="1" t="s">
        <v>106</v>
      </c>
      <c r="B87" s="1">
        <v>5</v>
      </c>
      <c r="C87" s="1" t="s">
        <v>115</v>
      </c>
      <c r="D87" s="6" t="s">
        <v>20</v>
      </c>
      <c r="E87" s="12" t="s">
        <v>116</v>
      </c>
      <c r="F87" s="8">
        <v>407.21</v>
      </c>
      <c r="G87" s="9">
        <v>1.782</v>
      </c>
      <c r="H87" s="10">
        <f t="shared" si="1"/>
        <v>725.65</v>
      </c>
      <c r="I87" s="22"/>
    </row>
    <row r="88" spans="1:9" ht="85" x14ac:dyDescent="0.35">
      <c r="A88" s="1" t="s">
        <v>106</v>
      </c>
      <c r="B88" s="1">
        <v>6</v>
      </c>
      <c r="C88" s="1" t="s">
        <v>117</v>
      </c>
      <c r="D88" s="6" t="s">
        <v>20</v>
      </c>
      <c r="E88" s="12" t="s">
        <v>118</v>
      </c>
      <c r="F88" s="8">
        <v>40.36</v>
      </c>
      <c r="G88" s="9">
        <v>159.15</v>
      </c>
      <c r="H88" s="10">
        <f t="shared" si="1"/>
        <v>6423.29</v>
      </c>
      <c r="I88" s="22"/>
    </row>
    <row r="89" spans="1:9" ht="22" x14ac:dyDescent="0.35">
      <c r="A89" s="1" t="s">
        <v>106</v>
      </c>
      <c r="B89" s="1">
        <v>7</v>
      </c>
      <c r="C89" s="1" t="s">
        <v>119</v>
      </c>
      <c r="D89" s="6" t="s">
        <v>20</v>
      </c>
      <c r="E89" s="12" t="s">
        <v>120</v>
      </c>
      <c r="F89" s="8">
        <v>12.07</v>
      </c>
      <c r="G89" s="9">
        <v>162.15</v>
      </c>
      <c r="H89" s="10">
        <f t="shared" si="1"/>
        <v>1957.15</v>
      </c>
      <c r="I89" s="22"/>
    </row>
    <row r="90" spans="1:9" x14ac:dyDescent="0.35">
      <c r="E90" s="4" t="s">
        <v>51</v>
      </c>
      <c r="F90" s="4"/>
      <c r="G90" s="4"/>
      <c r="H90" s="11">
        <f>SUM(H83:H89)</f>
        <v>17795.18</v>
      </c>
      <c r="I90" s="22"/>
    </row>
    <row r="92" spans="1:9" x14ac:dyDescent="0.35">
      <c r="C92" s="4" t="s">
        <v>5</v>
      </c>
      <c r="D92" s="5" t="s">
        <v>6</v>
      </c>
      <c r="E92" s="4" t="s">
        <v>7</v>
      </c>
    </row>
    <row r="93" spans="1:9" x14ac:dyDescent="0.35">
      <c r="C93" s="4" t="s">
        <v>8</v>
      </c>
      <c r="D93" s="5" t="s">
        <v>121</v>
      </c>
      <c r="E93" s="4" t="s">
        <v>122</v>
      </c>
    </row>
    <row r="94" spans="1:9" x14ac:dyDescent="0.35">
      <c r="C94" s="4" t="s">
        <v>74</v>
      </c>
      <c r="D94" s="5" t="s">
        <v>6</v>
      </c>
      <c r="E94" s="4" t="s">
        <v>123</v>
      </c>
    </row>
    <row r="96" spans="1:9" ht="22" x14ac:dyDescent="0.35">
      <c r="A96" s="1" t="s">
        <v>124</v>
      </c>
      <c r="B96" s="1">
        <v>1</v>
      </c>
      <c r="C96" s="1" t="s">
        <v>125</v>
      </c>
      <c r="D96" s="6" t="s">
        <v>12</v>
      </c>
      <c r="E96" s="12" t="s">
        <v>126</v>
      </c>
      <c r="F96" s="8">
        <v>160.1</v>
      </c>
      <c r="G96" s="9">
        <v>1</v>
      </c>
      <c r="H96" s="10">
        <f t="shared" ref="H96:H104" si="2">ROUND(ROUND(F96,2)*ROUND(G96,3),2)</f>
        <v>160.1</v>
      </c>
      <c r="I96" s="22"/>
    </row>
    <row r="97" spans="1:9" ht="32.5" x14ac:dyDescent="0.35">
      <c r="A97" s="1" t="s">
        <v>124</v>
      </c>
      <c r="B97" s="1">
        <v>2</v>
      </c>
      <c r="C97" s="1" t="s">
        <v>127</v>
      </c>
      <c r="D97" s="6" t="s">
        <v>12</v>
      </c>
      <c r="E97" s="12" t="s">
        <v>128</v>
      </c>
      <c r="F97" s="8">
        <v>331.91</v>
      </c>
      <c r="G97" s="9">
        <v>1</v>
      </c>
      <c r="H97" s="10">
        <f t="shared" si="2"/>
        <v>331.91</v>
      </c>
      <c r="I97" s="22"/>
    </row>
    <row r="98" spans="1:9" ht="22" x14ac:dyDescent="0.35">
      <c r="A98" s="1" t="s">
        <v>124</v>
      </c>
      <c r="B98" s="1">
        <v>3</v>
      </c>
      <c r="C98" s="1" t="s">
        <v>129</v>
      </c>
      <c r="D98" s="6" t="s">
        <v>12</v>
      </c>
      <c r="E98" s="12" t="s">
        <v>130</v>
      </c>
      <c r="F98" s="8">
        <v>85.37</v>
      </c>
      <c r="G98" s="9">
        <v>1</v>
      </c>
      <c r="H98" s="10">
        <f t="shared" si="2"/>
        <v>85.37</v>
      </c>
      <c r="I98" s="22"/>
    </row>
    <row r="99" spans="1:9" ht="43" x14ac:dyDescent="0.35">
      <c r="A99" s="1" t="s">
        <v>124</v>
      </c>
      <c r="B99" s="1">
        <v>4</v>
      </c>
      <c r="C99" s="1" t="s">
        <v>131</v>
      </c>
      <c r="D99" s="6" t="s">
        <v>12</v>
      </c>
      <c r="E99" s="12" t="s">
        <v>132</v>
      </c>
      <c r="F99" s="8">
        <v>33.049999999999997</v>
      </c>
      <c r="G99" s="9">
        <v>1</v>
      </c>
      <c r="H99" s="10">
        <f t="shared" si="2"/>
        <v>33.049999999999997</v>
      </c>
      <c r="I99" s="22"/>
    </row>
    <row r="100" spans="1:9" ht="32.5" x14ac:dyDescent="0.35">
      <c r="A100" s="1" t="s">
        <v>124</v>
      </c>
      <c r="B100" s="1">
        <v>5</v>
      </c>
      <c r="C100" s="1" t="s">
        <v>133</v>
      </c>
      <c r="D100" s="6" t="s">
        <v>12</v>
      </c>
      <c r="E100" s="12" t="s">
        <v>134</v>
      </c>
      <c r="F100" s="8">
        <v>133.38999999999999</v>
      </c>
      <c r="G100" s="9">
        <v>1</v>
      </c>
      <c r="H100" s="10">
        <f t="shared" si="2"/>
        <v>133.38999999999999</v>
      </c>
      <c r="I100" s="22"/>
    </row>
    <row r="101" spans="1:9" ht="22" x14ac:dyDescent="0.35">
      <c r="A101" s="1" t="s">
        <v>124</v>
      </c>
      <c r="B101" s="1">
        <v>6</v>
      </c>
      <c r="C101" s="1" t="s">
        <v>135</v>
      </c>
      <c r="D101" s="6" t="s">
        <v>12</v>
      </c>
      <c r="E101" s="12" t="s">
        <v>136</v>
      </c>
      <c r="F101" s="8">
        <v>496.8</v>
      </c>
      <c r="G101" s="9">
        <v>1</v>
      </c>
      <c r="H101" s="10">
        <f t="shared" si="2"/>
        <v>496.8</v>
      </c>
      <c r="I101" s="22"/>
    </row>
    <row r="102" spans="1:9" ht="22" x14ac:dyDescent="0.35">
      <c r="A102" s="1" t="s">
        <v>124</v>
      </c>
      <c r="B102" s="1">
        <v>7</v>
      </c>
      <c r="C102" s="1" t="s">
        <v>137</v>
      </c>
      <c r="D102" s="6" t="s">
        <v>12</v>
      </c>
      <c r="E102" s="12" t="s">
        <v>138</v>
      </c>
      <c r="F102" s="8">
        <v>112.7</v>
      </c>
      <c r="G102" s="9">
        <v>1</v>
      </c>
      <c r="H102" s="10">
        <f t="shared" si="2"/>
        <v>112.7</v>
      </c>
      <c r="I102" s="22"/>
    </row>
    <row r="103" spans="1:9" ht="22" x14ac:dyDescent="0.35">
      <c r="A103" s="1" t="s">
        <v>124</v>
      </c>
      <c r="B103" s="1">
        <v>8</v>
      </c>
      <c r="C103" s="1" t="s">
        <v>139</v>
      </c>
      <c r="D103" s="6" t="s">
        <v>12</v>
      </c>
      <c r="E103" s="12" t="s">
        <v>140</v>
      </c>
      <c r="F103" s="8">
        <v>19.649999999999999</v>
      </c>
      <c r="G103" s="9">
        <v>1</v>
      </c>
      <c r="H103" s="10">
        <f t="shared" si="2"/>
        <v>19.649999999999999</v>
      </c>
      <c r="I103" s="22"/>
    </row>
    <row r="104" spans="1:9" x14ac:dyDescent="0.35">
      <c r="A104" s="1" t="s">
        <v>124</v>
      </c>
      <c r="B104" s="1">
        <v>9</v>
      </c>
      <c r="C104" s="1" t="s">
        <v>141</v>
      </c>
      <c r="D104" s="6" t="s">
        <v>12</v>
      </c>
      <c r="E104" s="12" t="s">
        <v>142</v>
      </c>
      <c r="F104" s="8">
        <v>14.47</v>
      </c>
      <c r="G104" s="9">
        <v>1</v>
      </c>
      <c r="H104" s="10">
        <f t="shared" si="2"/>
        <v>14.47</v>
      </c>
      <c r="I104" s="22"/>
    </row>
    <row r="105" spans="1:9" x14ac:dyDescent="0.35">
      <c r="E105" s="4" t="s">
        <v>51</v>
      </c>
      <c r="F105" s="4"/>
      <c r="G105" s="4"/>
      <c r="H105" s="11">
        <f>SUM(H96:H104)</f>
        <v>1387.44</v>
      </c>
      <c r="I105" s="22"/>
    </row>
    <row r="107" spans="1:9" x14ac:dyDescent="0.35">
      <c r="C107" s="4" t="s">
        <v>5</v>
      </c>
      <c r="D107" s="5" t="s">
        <v>6</v>
      </c>
      <c r="E107" s="4" t="s">
        <v>7</v>
      </c>
    </row>
    <row r="108" spans="1:9" x14ac:dyDescent="0.35">
      <c r="C108" s="4" t="s">
        <v>8</v>
      </c>
      <c r="D108" s="5" t="s">
        <v>121</v>
      </c>
      <c r="E108" s="4" t="s">
        <v>122</v>
      </c>
    </row>
    <row r="109" spans="1:9" x14ac:dyDescent="0.35">
      <c r="C109" s="4" t="s">
        <v>74</v>
      </c>
      <c r="D109" s="5" t="s">
        <v>52</v>
      </c>
      <c r="E109" s="4" t="s">
        <v>143</v>
      </c>
    </row>
    <row r="111" spans="1:9" ht="22" x14ac:dyDescent="0.35">
      <c r="A111" s="1" t="s">
        <v>144</v>
      </c>
      <c r="B111" s="1">
        <v>1</v>
      </c>
      <c r="C111" s="1" t="s">
        <v>145</v>
      </c>
      <c r="D111" s="6" t="s">
        <v>12</v>
      </c>
      <c r="E111" s="12" t="s">
        <v>146</v>
      </c>
      <c r="F111" s="8">
        <v>128.44999999999999</v>
      </c>
      <c r="G111" s="9">
        <v>1</v>
      </c>
      <c r="H111" s="10">
        <f t="shared" ref="H111:H119" si="3">ROUND(ROUND(F111,2)*ROUND(G111,3),2)</f>
        <v>128.44999999999999</v>
      </c>
      <c r="I111" s="22"/>
    </row>
    <row r="112" spans="1:9" ht="22" x14ac:dyDescent="0.35">
      <c r="A112" s="1" t="s">
        <v>144</v>
      </c>
      <c r="B112" s="1">
        <v>2</v>
      </c>
      <c r="C112" s="1" t="s">
        <v>147</v>
      </c>
      <c r="D112" s="6" t="s">
        <v>12</v>
      </c>
      <c r="E112" s="12" t="s">
        <v>148</v>
      </c>
      <c r="F112" s="8">
        <v>15.4</v>
      </c>
      <c r="G112" s="9">
        <v>1</v>
      </c>
      <c r="H112" s="10">
        <f t="shared" si="3"/>
        <v>15.4</v>
      </c>
      <c r="I112" s="22"/>
    </row>
    <row r="113" spans="1:9" x14ac:dyDescent="0.35">
      <c r="A113" s="1" t="s">
        <v>144</v>
      </c>
      <c r="B113" s="1">
        <v>3</v>
      </c>
      <c r="C113" s="1" t="s">
        <v>149</v>
      </c>
      <c r="D113" s="6" t="s">
        <v>12</v>
      </c>
      <c r="E113" s="12" t="s">
        <v>150</v>
      </c>
      <c r="F113" s="8">
        <v>18.62</v>
      </c>
      <c r="G113" s="9">
        <v>1</v>
      </c>
      <c r="H113" s="10">
        <f t="shared" si="3"/>
        <v>18.62</v>
      </c>
      <c r="I113" s="22"/>
    </row>
    <row r="114" spans="1:9" ht="22" x14ac:dyDescent="0.35">
      <c r="A114" s="1" t="s">
        <v>144</v>
      </c>
      <c r="B114" s="1">
        <v>4</v>
      </c>
      <c r="C114" s="1" t="s">
        <v>151</v>
      </c>
      <c r="D114" s="6" t="s">
        <v>12</v>
      </c>
      <c r="E114" s="12" t="s">
        <v>152</v>
      </c>
      <c r="F114" s="8">
        <v>9.7100000000000009</v>
      </c>
      <c r="G114" s="9">
        <v>1</v>
      </c>
      <c r="H114" s="10">
        <f t="shared" si="3"/>
        <v>9.7100000000000009</v>
      </c>
      <c r="I114" s="22"/>
    </row>
    <row r="115" spans="1:9" ht="22" x14ac:dyDescent="0.35">
      <c r="A115" s="1" t="s">
        <v>144</v>
      </c>
      <c r="B115" s="1">
        <v>5</v>
      </c>
      <c r="C115" s="1" t="s">
        <v>153</v>
      </c>
      <c r="D115" s="6" t="s">
        <v>12</v>
      </c>
      <c r="E115" s="12" t="s">
        <v>154</v>
      </c>
      <c r="F115" s="8">
        <v>12.91</v>
      </c>
      <c r="G115" s="9">
        <v>1</v>
      </c>
      <c r="H115" s="10">
        <f t="shared" si="3"/>
        <v>12.91</v>
      </c>
      <c r="I115" s="22"/>
    </row>
    <row r="116" spans="1:9" ht="43" x14ac:dyDescent="0.35">
      <c r="A116" s="1" t="s">
        <v>144</v>
      </c>
      <c r="B116" s="1">
        <v>6</v>
      </c>
      <c r="C116" s="1" t="s">
        <v>155</v>
      </c>
      <c r="D116" s="6" t="s">
        <v>15</v>
      </c>
      <c r="E116" s="12" t="s">
        <v>156</v>
      </c>
      <c r="F116" s="8">
        <v>13.35</v>
      </c>
      <c r="G116" s="9">
        <v>5.79</v>
      </c>
      <c r="H116" s="10">
        <f t="shared" si="3"/>
        <v>77.3</v>
      </c>
      <c r="I116" s="22"/>
    </row>
    <row r="117" spans="1:9" ht="32.5" x14ac:dyDescent="0.35">
      <c r="A117" s="1" t="s">
        <v>144</v>
      </c>
      <c r="B117" s="1">
        <v>7</v>
      </c>
      <c r="C117" s="1" t="s">
        <v>157</v>
      </c>
      <c r="D117" s="6" t="s">
        <v>15</v>
      </c>
      <c r="E117" s="12" t="s">
        <v>158</v>
      </c>
      <c r="F117" s="8">
        <v>39.47</v>
      </c>
      <c r="G117" s="9">
        <v>8.2799999999999994</v>
      </c>
      <c r="H117" s="10">
        <f t="shared" si="3"/>
        <v>326.81</v>
      </c>
      <c r="I117" s="22"/>
    </row>
    <row r="118" spans="1:9" ht="32.5" x14ac:dyDescent="0.35">
      <c r="A118" s="1" t="s">
        <v>144</v>
      </c>
      <c r="B118" s="1">
        <v>8</v>
      </c>
      <c r="C118" s="1" t="s">
        <v>159</v>
      </c>
      <c r="D118" s="6" t="s">
        <v>12</v>
      </c>
      <c r="E118" s="12" t="s">
        <v>160</v>
      </c>
      <c r="F118" s="8">
        <v>80.45</v>
      </c>
      <c r="G118" s="9">
        <v>1</v>
      </c>
      <c r="H118" s="10">
        <f t="shared" si="3"/>
        <v>80.45</v>
      </c>
      <c r="I118" s="22"/>
    </row>
    <row r="119" spans="1:9" ht="43" x14ac:dyDescent="0.35">
      <c r="A119" s="1" t="s">
        <v>144</v>
      </c>
      <c r="B119" s="1">
        <v>9</v>
      </c>
      <c r="C119" s="1" t="s">
        <v>161</v>
      </c>
      <c r="D119" s="6" t="s">
        <v>20</v>
      </c>
      <c r="E119" s="12" t="s">
        <v>162</v>
      </c>
      <c r="F119" s="8">
        <v>91.82</v>
      </c>
      <c r="G119" s="9">
        <v>0.32</v>
      </c>
      <c r="H119" s="10">
        <f t="shared" si="3"/>
        <v>29.38</v>
      </c>
      <c r="I119" s="22"/>
    </row>
    <row r="120" spans="1:9" x14ac:dyDescent="0.35">
      <c r="E120" s="4" t="s">
        <v>51</v>
      </c>
      <c r="F120" s="4"/>
      <c r="G120" s="4"/>
      <c r="H120" s="11">
        <f>SUM(H111:H119)</f>
        <v>699.03000000000009</v>
      </c>
      <c r="I120" s="22"/>
    </row>
    <row r="122" spans="1:9" x14ac:dyDescent="0.35">
      <c r="C122" s="4" t="s">
        <v>5</v>
      </c>
      <c r="D122" s="5" t="s">
        <v>6</v>
      </c>
      <c r="E122" s="4" t="s">
        <v>7</v>
      </c>
    </row>
    <row r="123" spans="1:9" x14ac:dyDescent="0.35">
      <c r="C123" s="4" t="s">
        <v>8</v>
      </c>
      <c r="D123" s="5" t="s">
        <v>121</v>
      </c>
      <c r="E123" s="4" t="s">
        <v>122</v>
      </c>
    </row>
    <row r="124" spans="1:9" x14ac:dyDescent="0.35">
      <c r="C124" s="4" t="s">
        <v>74</v>
      </c>
      <c r="D124" s="5" t="s">
        <v>59</v>
      </c>
      <c r="E124" s="4" t="s">
        <v>163</v>
      </c>
    </row>
    <row r="126" spans="1:9" ht="53.5" x14ac:dyDescent="0.35">
      <c r="A126" s="1" t="s">
        <v>164</v>
      </c>
      <c r="B126" s="1">
        <v>1</v>
      </c>
      <c r="C126" s="1" t="s">
        <v>165</v>
      </c>
      <c r="D126" s="6" t="s">
        <v>12</v>
      </c>
      <c r="E126" s="12" t="s">
        <v>166</v>
      </c>
      <c r="F126" s="8">
        <v>4890.1099999999997</v>
      </c>
      <c r="G126" s="9">
        <v>1</v>
      </c>
      <c r="H126" s="10">
        <f>ROUND(ROUND(F126,2)*ROUND(G126,3),2)</f>
        <v>4890.1099999999997</v>
      </c>
      <c r="I126" s="22"/>
    </row>
    <row r="127" spans="1:9" ht="22" x14ac:dyDescent="0.35">
      <c r="A127" s="1" t="s">
        <v>164</v>
      </c>
      <c r="B127" s="1">
        <v>2</v>
      </c>
      <c r="C127" s="1" t="s">
        <v>167</v>
      </c>
      <c r="D127" s="6" t="s">
        <v>12</v>
      </c>
      <c r="E127" s="12" t="s">
        <v>168</v>
      </c>
      <c r="F127" s="8">
        <v>24.93</v>
      </c>
      <c r="G127" s="9">
        <v>2</v>
      </c>
      <c r="H127" s="10">
        <f>ROUND(ROUND(F127,2)*ROUND(G127,3),2)</f>
        <v>49.86</v>
      </c>
      <c r="I127" s="22"/>
    </row>
    <row r="128" spans="1:9" x14ac:dyDescent="0.35">
      <c r="A128" s="1" t="s">
        <v>164</v>
      </c>
      <c r="B128" s="1">
        <v>3</v>
      </c>
      <c r="C128" s="1" t="s">
        <v>93</v>
      </c>
      <c r="D128" s="6" t="s">
        <v>20</v>
      </c>
      <c r="E128" s="12" t="s">
        <v>94</v>
      </c>
      <c r="F128" s="8">
        <v>34.79</v>
      </c>
      <c r="G128" s="9">
        <v>3</v>
      </c>
      <c r="H128" s="10">
        <f>ROUND(ROUND(F128,2)*ROUND(G128,3),2)</f>
        <v>104.37</v>
      </c>
      <c r="I128" s="22"/>
    </row>
    <row r="129" spans="1:9" x14ac:dyDescent="0.35">
      <c r="E129" s="4" t="s">
        <v>51</v>
      </c>
      <c r="F129" s="4"/>
      <c r="G129" s="4"/>
      <c r="H129" s="11">
        <f>SUM(H126:H128)</f>
        <v>5044.3399999999992</v>
      </c>
      <c r="I129" s="22"/>
    </row>
    <row r="131" spans="1:9" x14ac:dyDescent="0.35">
      <c r="C131" s="4" t="s">
        <v>5</v>
      </c>
      <c r="D131" s="5" t="s">
        <v>6</v>
      </c>
      <c r="E131" s="4" t="s">
        <v>7</v>
      </c>
    </row>
    <row r="132" spans="1:9" x14ac:dyDescent="0.35">
      <c r="C132" s="4" t="s">
        <v>8</v>
      </c>
      <c r="D132" s="5" t="s">
        <v>121</v>
      </c>
      <c r="E132" s="4" t="s">
        <v>122</v>
      </c>
    </row>
    <row r="133" spans="1:9" x14ac:dyDescent="0.35">
      <c r="C133" s="4" t="s">
        <v>74</v>
      </c>
      <c r="D133" s="5" t="s">
        <v>72</v>
      </c>
      <c r="E133" s="4" t="s">
        <v>169</v>
      </c>
    </row>
    <row r="135" spans="1:9" ht="32.5" x14ac:dyDescent="0.35">
      <c r="A135" s="1" t="s">
        <v>170</v>
      </c>
      <c r="B135" s="1">
        <v>1</v>
      </c>
      <c r="C135" s="1" t="s">
        <v>171</v>
      </c>
      <c r="D135" s="6" t="s">
        <v>12</v>
      </c>
      <c r="E135" s="12" t="s">
        <v>172</v>
      </c>
      <c r="F135" s="8">
        <v>39.369999999999997</v>
      </c>
      <c r="G135" s="9">
        <v>6</v>
      </c>
      <c r="H135" s="10">
        <f>ROUND(ROUND(F135,2)*ROUND(G135,3),2)</f>
        <v>236.22</v>
      </c>
      <c r="I135" s="22"/>
    </row>
    <row r="136" spans="1:9" ht="64" x14ac:dyDescent="0.35">
      <c r="A136" s="1" t="s">
        <v>170</v>
      </c>
      <c r="B136" s="1">
        <v>2</v>
      </c>
      <c r="C136" s="1" t="s">
        <v>173</v>
      </c>
      <c r="D136" s="6" t="s">
        <v>12</v>
      </c>
      <c r="E136" s="12" t="s">
        <v>174</v>
      </c>
      <c r="F136" s="8">
        <v>2929.86</v>
      </c>
      <c r="G136" s="9">
        <v>1</v>
      </c>
      <c r="H136" s="10">
        <f>ROUND(ROUND(F136,2)*ROUND(G136,3),2)</f>
        <v>2929.86</v>
      </c>
      <c r="I136" s="22"/>
    </row>
    <row r="137" spans="1:9" ht="43" x14ac:dyDescent="0.35">
      <c r="A137" s="1" t="s">
        <v>170</v>
      </c>
      <c r="B137" s="1">
        <v>3</v>
      </c>
      <c r="C137" s="1" t="s">
        <v>175</v>
      </c>
      <c r="D137" s="6" t="s">
        <v>15</v>
      </c>
      <c r="E137" s="12" t="s">
        <v>176</v>
      </c>
      <c r="F137" s="8">
        <v>13.35</v>
      </c>
      <c r="G137" s="9">
        <v>32.450000000000003</v>
      </c>
      <c r="H137" s="10">
        <f>ROUND(ROUND(F137,2)*ROUND(G137,3),2)</f>
        <v>433.21</v>
      </c>
      <c r="I137" s="22"/>
    </row>
    <row r="138" spans="1:9" x14ac:dyDescent="0.35">
      <c r="E138" s="4" t="s">
        <v>51</v>
      </c>
      <c r="F138" s="4"/>
      <c r="G138" s="4"/>
      <c r="H138" s="11">
        <f>SUM(H135:H137)</f>
        <v>3599.29</v>
      </c>
      <c r="I138" s="22"/>
    </row>
    <row r="139" spans="1:9" x14ac:dyDescent="0.35">
      <c r="I139" s="22"/>
    </row>
    <row r="140" spans="1:9" x14ac:dyDescent="0.35">
      <c r="C140" s="4" t="s">
        <v>5</v>
      </c>
      <c r="D140" s="5" t="s">
        <v>6</v>
      </c>
      <c r="E140" s="4" t="s">
        <v>7</v>
      </c>
    </row>
    <row r="141" spans="1:9" x14ac:dyDescent="0.35">
      <c r="C141" s="4" t="s">
        <v>8</v>
      </c>
      <c r="D141" s="5" t="s">
        <v>121</v>
      </c>
      <c r="E141" s="4" t="s">
        <v>122</v>
      </c>
    </row>
    <row r="142" spans="1:9" x14ac:dyDescent="0.35">
      <c r="C142" s="4" t="s">
        <v>74</v>
      </c>
      <c r="D142" s="5" t="s">
        <v>121</v>
      </c>
      <c r="E142" s="4" t="s">
        <v>177</v>
      </c>
    </row>
    <row r="144" spans="1:9" ht="22" x14ac:dyDescent="0.35">
      <c r="A144" s="1" t="s">
        <v>178</v>
      </c>
      <c r="B144" s="1">
        <v>1</v>
      </c>
      <c r="C144" s="1" t="s">
        <v>179</v>
      </c>
      <c r="D144" s="6" t="s">
        <v>12</v>
      </c>
      <c r="E144" s="12" t="s">
        <v>180</v>
      </c>
      <c r="F144" s="8">
        <v>32.159999999999997</v>
      </c>
      <c r="G144" s="9">
        <v>1</v>
      </c>
      <c r="H144" s="10">
        <f>ROUND(ROUND(F144,2)*ROUND(G144,3),2)</f>
        <v>32.159999999999997</v>
      </c>
      <c r="I144" s="22"/>
    </row>
    <row r="145" spans="1:9" ht="22" x14ac:dyDescent="0.35">
      <c r="A145" s="1" t="s">
        <v>178</v>
      </c>
      <c r="B145" s="1">
        <v>2</v>
      </c>
      <c r="C145" s="1" t="s">
        <v>181</v>
      </c>
      <c r="D145" s="6" t="s">
        <v>15</v>
      </c>
      <c r="E145" s="12" t="s">
        <v>182</v>
      </c>
      <c r="F145" s="8">
        <v>69.78</v>
      </c>
      <c r="G145" s="9">
        <v>39.76</v>
      </c>
      <c r="H145" s="10">
        <f>ROUND(ROUND(F145,2)*ROUND(G145,3),2)</f>
        <v>2774.45</v>
      </c>
      <c r="I145" s="22"/>
    </row>
    <row r="146" spans="1:9" ht="43" x14ac:dyDescent="0.35">
      <c r="A146" s="1" t="s">
        <v>178</v>
      </c>
      <c r="B146" s="1">
        <v>3</v>
      </c>
      <c r="C146" s="1" t="s">
        <v>183</v>
      </c>
      <c r="D146" s="6" t="s">
        <v>15</v>
      </c>
      <c r="E146" s="12" t="s">
        <v>184</v>
      </c>
      <c r="F146" s="8">
        <v>1.46</v>
      </c>
      <c r="G146" s="9">
        <v>39.76</v>
      </c>
      <c r="H146" s="10">
        <f>ROUND(ROUND(F146,2)*ROUND(G146,3),2)</f>
        <v>58.05</v>
      </c>
      <c r="I146" s="22"/>
    </row>
    <row r="147" spans="1:9" ht="95.5" x14ac:dyDescent="0.35">
      <c r="A147" s="1" t="s">
        <v>178</v>
      </c>
      <c r="B147" s="1">
        <v>4</v>
      </c>
      <c r="C147" s="1" t="s">
        <v>185</v>
      </c>
      <c r="D147" s="6" t="s">
        <v>12</v>
      </c>
      <c r="E147" s="12" t="s">
        <v>186</v>
      </c>
      <c r="F147" s="8">
        <v>342.77</v>
      </c>
      <c r="G147" s="9">
        <v>1</v>
      </c>
      <c r="H147" s="10">
        <f>ROUND(ROUND(F147,2)*ROUND(G147,3),2)</f>
        <v>342.77</v>
      </c>
      <c r="I147" s="22"/>
    </row>
    <row r="148" spans="1:9" x14ac:dyDescent="0.35">
      <c r="E148" s="4" t="s">
        <v>51</v>
      </c>
      <c r="F148" s="4"/>
      <c r="G148" s="4"/>
      <c r="H148" s="11">
        <f>SUM(H144:H147)</f>
        <v>3207.43</v>
      </c>
      <c r="I148" s="22"/>
    </row>
    <row r="150" spans="1:9" x14ac:dyDescent="0.35">
      <c r="C150" s="4" t="s">
        <v>5</v>
      </c>
      <c r="D150" s="5" t="s">
        <v>6</v>
      </c>
      <c r="E150" s="4" t="s">
        <v>7</v>
      </c>
    </row>
    <row r="151" spans="1:9" x14ac:dyDescent="0.35">
      <c r="C151" s="4" t="s">
        <v>8</v>
      </c>
      <c r="D151" s="5" t="s">
        <v>121</v>
      </c>
      <c r="E151" s="4" t="s">
        <v>122</v>
      </c>
    </row>
    <row r="152" spans="1:9" x14ac:dyDescent="0.35">
      <c r="C152" s="4" t="s">
        <v>74</v>
      </c>
      <c r="D152" s="5" t="s">
        <v>187</v>
      </c>
      <c r="E152" s="4" t="s">
        <v>188</v>
      </c>
    </row>
    <row r="154" spans="1:9" ht="53.5" x14ac:dyDescent="0.35">
      <c r="A154" s="1" t="s">
        <v>189</v>
      </c>
      <c r="B154" s="1">
        <v>1</v>
      </c>
      <c r="C154" s="1" t="s">
        <v>190</v>
      </c>
      <c r="D154" s="6" t="s">
        <v>15</v>
      </c>
      <c r="E154" s="12" t="s">
        <v>191</v>
      </c>
      <c r="F154" s="8">
        <v>3.2</v>
      </c>
      <c r="G154" s="9">
        <v>10</v>
      </c>
      <c r="H154" s="10">
        <f t="shared" ref="H154:H159" si="4">ROUND(ROUND(F154,2)*ROUND(G154,3),2)</f>
        <v>32</v>
      </c>
      <c r="I154" s="22"/>
    </row>
    <row r="155" spans="1:9" ht="22" x14ac:dyDescent="0.35">
      <c r="A155" s="1" t="s">
        <v>189</v>
      </c>
      <c r="B155" s="1">
        <v>2</v>
      </c>
      <c r="C155" s="1" t="s">
        <v>192</v>
      </c>
      <c r="D155" s="6" t="s">
        <v>15</v>
      </c>
      <c r="E155" s="12" t="s">
        <v>193</v>
      </c>
      <c r="F155" s="8">
        <v>7.07</v>
      </c>
      <c r="G155" s="9">
        <v>10</v>
      </c>
      <c r="H155" s="10">
        <f t="shared" si="4"/>
        <v>70.7</v>
      </c>
      <c r="I155" s="22"/>
    </row>
    <row r="156" spans="1:9" ht="32.5" x14ac:dyDescent="0.35">
      <c r="A156" s="1" t="s">
        <v>189</v>
      </c>
      <c r="B156" s="1">
        <v>3</v>
      </c>
      <c r="C156" s="1" t="s">
        <v>194</v>
      </c>
      <c r="D156" s="6" t="s">
        <v>12</v>
      </c>
      <c r="E156" s="12" t="s">
        <v>195</v>
      </c>
      <c r="F156" s="8">
        <v>666.58</v>
      </c>
      <c r="G156" s="9">
        <v>10</v>
      </c>
      <c r="H156" s="10">
        <f t="shared" si="4"/>
        <v>6665.8</v>
      </c>
      <c r="I156" s="22"/>
    </row>
    <row r="157" spans="1:9" ht="53.5" x14ac:dyDescent="0.35">
      <c r="A157" s="1" t="s">
        <v>189</v>
      </c>
      <c r="B157" s="1">
        <v>4</v>
      </c>
      <c r="C157" s="1" t="s">
        <v>196</v>
      </c>
      <c r="D157" s="6" t="s">
        <v>12</v>
      </c>
      <c r="E157" s="12" t="s">
        <v>197</v>
      </c>
      <c r="F157" s="8">
        <v>158.58000000000001</v>
      </c>
      <c r="G157" s="9">
        <v>7</v>
      </c>
      <c r="H157" s="10">
        <f t="shared" si="4"/>
        <v>1110.06</v>
      </c>
      <c r="I157" s="22"/>
    </row>
    <row r="158" spans="1:9" ht="32.5" x14ac:dyDescent="0.35">
      <c r="A158" s="1" t="s">
        <v>189</v>
      </c>
      <c r="B158" s="1">
        <v>5</v>
      </c>
      <c r="C158" s="1" t="s">
        <v>198</v>
      </c>
      <c r="D158" s="6" t="s">
        <v>12</v>
      </c>
      <c r="E158" s="12" t="s">
        <v>199</v>
      </c>
      <c r="F158" s="8">
        <v>679.99</v>
      </c>
      <c r="G158" s="9">
        <v>7</v>
      </c>
      <c r="H158" s="10">
        <f t="shared" si="4"/>
        <v>4759.93</v>
      </c>
      <c r="I158" s="22"/>
    </row>
    <row r="159" spans="1:9" x14ac:dyDescent="0.35">
      <c r="A159" s="1" t="s">
        <v>189</v>
      </c>
      <c r="B159" s="1">
        <v>6</v>
      </c>
      <c r="C159" s="1" t="s">
        <v>200</v>
      </c>
      <c r="D159" s="6" t="s">
        <v>12</v>
      </c>
      <c r="E159" s="12" t="s">
        <v>201</v>
      </c>
      <c r="F159" s="8">
        <v>28.64</v>
      </c>
      <c r="G159" s="9">
        <v>17</v>
      </c>
      <c r="H159" s="10">
        <f t="shared" si="4"/>
        <v>486.88</v>
      </c>
      <c r="I159" s="22"/>
    </row>
    <row r="160" spans="1:9" x14ac:dyDescent="0.35">
      <c r="E160" s="4" t="s">
        <v>51</v>
      </c>
      <c r="F160" s="4"/>
      <c r="G160" s="4"/>
      <c r="H160" s="11">
        <f>SUM(H154:H159)</f>
        <v>13125.369999999999</v>
      </c>
      <c r="I160" s="22"/>
    </row>
    <row r="162" spans="1:9" x14ac:dyDescent="0.35">
      <c r="C162" s="4" t="s">
        <v>5</v>
      </c>
      <c r="D162" s="5" t="s">
        <v>6</v>
      </c>
      <c r="E162" s="4" t="s">
        <v>7</v>
      </c>
    </row>
    <row r="163" spans="1:9" x14ac:dyDescent="0.35">
      <c r="C163" s="4" t="s">
        <v>8</v>
      </c>
      <c r="D163" s="5" t="s">
        <v>121</v>
      </c>
      <c r="E163" s="4" t="s">
        <v>122</v>
      </c>
    </row>
    <row r="164" spans="1:9" x14ac:dyDescent="0.35">
      <c r="C164" s="4" t="s">
        <v>74</v>
      </c>
      <c r="D164" s="5" t="s">
        <v>202</v>
      </c>
      <c r="E164" s="4" t="s">
        <v>203</v>
      </c>
    </row>
    <row r="166" spans="1:9" ht="43" x14ac:dyDescent="0.35">
      <c r="A166" s="1" t="s">
        <v>204</v>
      </c>
      <c r="B166" s="1">
        <v>1</v>
      </c>
      <c r="C166" s="1" t="s">
        <v>205</v>
      </c>
      <c r="D166" s="6" t="s">
        <v>12</v>
      </c>
      <c r="E166" s="12" t="s">
        <v>206</v>
      </c>
      <c r="F166" s="8">
        <v>227.62</v>
      </c>
      <c r="G166" s="9">
        <v>2</v>
      </c>
      <c r="H166" s="10">
        <f>ROUND(ROUND(F166,2)*ROUND(G166,3),2)</f>
        <v>455.24</v>
      </c>
      <c r="I166" s="22"/>
    </row>
    <row r="167" spans="1:9" ht="22" x14ac:dyDescent="0.35">
      <c r="A167" s="1" t="s">
        <v>204</v>
      </c>
      <c r="B167" s="1">
        <v>2</v>
      </c>
      <c r="C167" s="1" t="s">
        <v>207</v>
      </c>
      <c r="D167" s="6" t="s">
        <v>15</v>
      </c>
      <c r="E167" s="12" t="s">
        <v>208</v>
      </c>
      <c r="F167" s="8">
        <v>9.6199999999999992</v>
      </c>
      <c r="G167" s="9">
        <v>23.76</v>
      </c>
      <c r="H167" s="10">
        <f>ROUND(ROUND(F167,2)*ROUND(G167,3),2)</f>
        <v>228.57</v>
      </c>
      <c r="I167" s="22"/>
    </row>
    <row r="168" spans="1:9" x14ac:dyDescent="0.35">
      <c r="E168" s="4" t="s">
        <v>51</v>
      </c>
      <c r="F168" s="4"/>
      <c r="G168" s="4"/>
      <c r="H168" s="11">
        <f>SUM(H166:H167)</f>
        <v>683.81</v>
      </c>
      <c r="I168" s="22"/>
    </row>
    <row r="170" spans="1:9" x14ac:dyDescent="0.35">
      <c r="C170" s="4" t="s">
        <v>5</v>
      </c>
      <c r="D170" s="5" t="s">
        <v>6</v>
      </c>
      <c r="E170" s="4" t="s">
        <v>7</v>
      </c>
    </row>
    <row r="171" spans="1:9" x14ac:dyDescent="0.35">
      <c r="C171" s="4" t="s">
        <v>8</v>
      </c>
      <c r="D171" s="5" t="s">
        <v>121</v>
      </c>
      <c r="E171" s="4" t="s">
        <v>122</v>
      </c>
    </row>
    <row r="172" spans="1:9" x14ac:dyDescent="0.35">
      <c r="C172" s="4" t="s">
        <v>74</v>
      </c>
      <c r="D172" s="5" t="s">
        <v>209</v>
      </c>
      <c r="E172" s="4" t="s">
        <v>210</v>
      </c>
    </row>
    <row r="174" spans="1:9" ht="32.5" x14ac:dyDescent="0.35">
      <c r="A174" s="1" t="s">
        <v>211</v>
      </c>
      <c r="B174" s="1">
        <v>1</v>
      </c>
      <c r="C174" s="1" t="s">
        <v>212</v>
      </c>
      <c r="D174" s="6" t="s">
        <v>12</v>
      </c>
      <c r="E174" s="12" t="s">
        <v>213</v>
      </c>
      <c r="F174" s="8">
        <v>69.760000000000005</v>
      </c>
      <c r="G174" s="9">
        <v>1</v>
      </c>
      <c r="H174" s="10">
        <f>ROUND(ROUND(F174,2)*ROUND(G174,3),2)</f>
        <v>69.760000000000005</v>
      </c>
      <c r="I174" s="22"/>
    </row>
    <row r="175" spans="1:9" ht="22" x14ac:dyDescent="0.35">
      <c r="A175" s="1" t="s">
        <v>211</v>
      </c>
      <c r="B175" s="1">
        <v>2</v>
      </c>
      <c r="C175" s="1" t="s">
        <v>214</v>
      </c>
      <c r="D175" s="6" t="s">
        <v>12</v>
      </c>
      <c r="E175" s="12" t="s">
        <v>215</v>
      </c>
      <c r="F175" s="8">
        <v>162.88</v>
      </c>
      <c r="G175" s="9">
        <v>1</v>
      </c>
      <c r="H175" s="10">
        <f>ROUND(ROUND(F175,2)*ROUND(G175,3),2)</f>
        <v>162.88</v>
      </c>
      <c r="I175" s="22"/>
    </row>
    <row r="176" spans="1:9" ht="22" x14ac:dyDescent="0.35">
      <c r="A176" s="1" t="s">
        <v>211</v>
      </c>
      <c r="B176" s="1">
        <v>3</v>
      </c>
      <c r="C176" s="1" t="s">
        <v>216</v>
      </c>
      <c r="D176" s="6" t="s">
        <v>12</v>
      </c>
      <c r="E176" s="12" t="s">
        <v>217</v>
      </c>
      <c r="F176" s="8">
        <v>138.54</v>
      </c>
      <c r="G176" s="9">
        <v>1</v>
      </c>
      <c r="H176" s="10">
        <f>ROUND(ROUND(F176,2)*ROUND(G176,3),2)</f>
        <v>138.54</v>
      </c>
      <c r="I176" s="22"/>
    </row>
    <row r="177" spans="1:9" ht="53.5" x14ac:dyDescent="0.35">
      <c r="A177" s="1" t="s">
        <v>211</v>
      </c>
      <c r="B177" s="1">
        <v>4</v>
      </c>
      <c r="C177" s="1" t="s">
        <v>218</v>
      </c>
      <c r="D177" s="6" t="s">
        <v>12</v>
      </c>
      <c r="E177" s="12" t="s">
        <v>219</v>
      </c>
      <c r="F177" s="8">
        <v>219.87</v>
      </c>
      <c r="G177" s="9">
        <v>5</v>
      </c>
      <c r="H177" s="10">
        <f>ROUND(ROUND(F177,2)*ROUND(G177,3),2)</f>
        <v>1099.3499999999999</v>
      </c>
      <c r="I177" s="22"/>
    </row>
    <row r="178" spans="1:9" x14ac:dyDescent="0.35">
      <c r="E178" s="4" t="s">
        <v>51</v>
      </c>
      <c r="F178" s="4"/>
      <c r="G178" s="4"/>
      <c r="H178" s="11">
        <f>SUM(H174:H177)</f>
        <v>1470.5299999999997</v>
      </c>
      <c r="I178" s="22"/>
    </row>
    <row r="180" spans="1:9" x14ac:dyDescent="0.35">
      <c r="C180" s="4" t="s">
        <v>5</v>
      </c>
      <c r="D180" s="5" t="s">
        <v>6</v>
      </c>
      <c r="E180" s="4" t="s">
        <v>7</v>
      </c>
    </row>
    <row r="181" spans="1:9" x14ac:dyDescent="0.35">
      <c r="C181" s="4" t="s">
        <v>8</v>
      </c>
      <c r="D181" s="5" t="s">
        <v>187</v>
      </c>
      <c r="E181" s="4" t="s">
        <v>220</v>
      </c>
    </row>
    <row r="183" spans="1:9" x14ac:dyDescent="0.35">
      <c r="A183" s="1" t="s">
        <v>221</v>
      </c>
      <c r="B183" s="1">
        <v>1</v>
      </c>
      <c r="C183" s="1" t="s">
        <v>222</v>
      </c>
      <c r="D183" s="6" t="s">
        <v>15</v>
      </c>
      <c r="E183" s="12" t="s">
        <v>223</v>
      </c>
      <c r="F183" s="8">
        <v>97.34</v>
      </c>
      <c r="G183" s="9">
        <v>3.3</v>
      </c>
      <c r="H183" s="10">
        <f>ROUND(ROUND(F183,2)*ROUND(G183,3),2)</f>
        <v>321.22000000000003</v>
      </c>
      <c r="I183" s="22"/>
    </row>
    <row r="184" spans="1:9" ht="85" x14ac:dyDescent="0.35">
      <c r="A184" s="1" t="s">
        <v>221</v>
      </c>
      <c r="B184" s="1">
        <v>2</v>
      </c>
      <c r="C184" s="1" t="s">
        <v>224</v>
      </c>
      <c r="D184" s="6" t="s">
        <v>12</v>
      </c>
      <c r="E184" s="12" t="s">
        <v>225</v>
      </c>
      <c r="F184" s="8">
        <v>225.23</v>
      </c>
      <c r="G184" s="9">
        <v>2</v>
      </c>
      <c r="H184" s="10">
        <f>ROUND(ROUND(F184,2)*ROUND(G184,3),2)</f>
        <v>450.46</v>
      </c>
      <c r="I184" s="22"/>
    </row>
    <row r="185" spans="1:9" ht="32.5" x14ac:dyDescent="0.35">
      <c r="A185" s="1" t="s">
        <v>221</v>
      </c>
      <c r="B185" s="1">
        <v>3</v>
      </c>
      <c r="C185" s="1" t="s">
        <v>226</v>
      </c>
      <c r="D185" s="6" t="s">
        <v>20</v>
      </c>
      <c r="E185" s="12" t="s">
        <v>227</v>
      </c>
      <c r="F185" s="8">
        <v>329.31</v>
      </c>
      <c r="G185" s="9">
        <v>2.1779999999999999</v>
      </c>
      <c r="H185" s="10">
        <f>ROUND(ROUND(F185,2)*ROUND(G185,3),2)</f>
        <v>717.24</v>
      </c>
      <c r="I185" s="22"/>
    </row>
    <row r="186" spans="1:9" x14ac:dyDescent="0.35">
      <c r="E186" s="4" t="s">
        <v>51</v>
      </c>
      <c r="F186" s="4"/>
      <c r="G186" s="4"/>
      <c r="H186" s="11">
        <f>SUM(H183:H185)</f>
        <v>1488.92</v>
      </c>
      <c r="I186" s="22"/>
    </row>
    <row r="187" spans="1:9" x14ac:dyDescent="0.35">
      <c r="I187" s="22"/>
    </row>
    <row r="188" spans="1:9" x14ac:dyDescent="0.35">
      <c r="C188" s="4" t="s">
        <v>5</v>
      </c>
      <c r="D188" s="5" t="s">
        <v>6</v>
      </c>
      <c r="E188" s="4" t="s">
        <v>7</v>
      </c>
      <c r="I188" s="22"/>
    </row>
    <row r="189" spans="1:9" x14ac:dyDescent="0.35">
      <c r="C189" s="4" t="s">
        <v>8</v>
      </c>
      <c r="D189" s="5" t="s">
        <v>202</v>
      </c>
      <c r="E189" s="4" t="s">
        <v>228</v>
      </c>
      <c r="I189" s="22"/>
    </row>
    <row r="190" spans="1:9" x14ac:dyDescent="0.35">
      <c r="I190" s="22"/>
    </row>
    <row r="191" spans="1:9" x14ac:dyDescent="0.35">
      <c r="A191" s="1" t="s">
        <v>229</v>
      </c>
      <c r="B191" s="1">
        <v>1</v>
      </c>
      <c r="C191" s="1" t="s">
        <v>230</v>
      </c>
      <c r="D191" s="6" t="s">
        <v>231</v>
      </c>
      <c r="E191" s="7" t="s">
        <v>232</v>
      </c>
      <c r="F191" s="8">
        <v>1826.6</v>
      </c>
      <c r="G191" s="9">
        <v>1</v>
      </c>
      <c r="H191" s="10">
        <f>ROUND(ROUND(F191,2)*ROUND(G191,3),2)</f>
        <v>1826.6</v>
      </c>
      <c r="I191" s="22"/>
    </row>
    <row r="192" spans="1:9" x14ac:dyDescent="0.35">
      <c r="E192" s="4" t="s">
        <v>51</v>
      </c>
      <c r="F192" s="4"/>
      <c r="G192" s="4"/>
      <c r="H192" s="11">
        <f>SUM(H191:H191)</f>
        <v>1826.6</v>
      </c>
      <c r="I192" s="22"/>
    </row>
    <row r="193" spans="1:9" x14ac:dyDescent="0.35">
      <c r="I193" s="22"/>
    </row>
    <row r="194" spans="1:9" x14ac:dyDescent="0.35">
      <c r="C194" s="4" t="s">
        <v>5</v>
      </c>
      <c r="D194" s="5" t="s">
        <v>6</v>
      </c>
      <c r="E194" s="4" t="s">
        <v>7</v>
      </c>
      <c r="I194" s="22"/>
    </row>
    <row r="195" spans="1:9" x14ac:dyDescent="0.35">
      <c r="C195" s="4" t="s">
        <v>8</v>
      </c>
      <c r="D195" s="5" t="s">
        <v>209</v>
      </c>
      <c r="E195" s="4" t="s">
        <v>233</v>
      </c>
      <c r="I195" s="22"/>
    </row>
    <row r="196" spans="1:9" x14ac:dyDescent="0.35">
      <c r="I196" s="22"/>
    </row>
    <row r="197" spans="1:9" ht="22" x14ac:dyDescent="0.35">
      <c r="A197" s="1" t="s">
        <v>234</v>
      </c>
      <c r="B197" s="1">
        <v>1</v>
      </c>
      <c r="C197" s="1" t="s">
        <v>235</v>
      </c>
      <c r="D197" s="6" t="s">
        <v>25</v>
      </c>
      <c r="E197" s="12" t="s">
        <v>236</v>
      </c>
      <c r="F197" s="8">
        <v>27.46</v>
      </c>
      <c r="G197" s="9">
        <v>22.9</v>
      </c>
      <c r="H197" s="10">
        <f>ROUND(ROUND(F197,2)*ROUND(G197,3),2)</f>
        <v>628.83000000000004</v>
      </c>
      <c r="I197" s="22"/>
    </row>
    <row r="198" spans="1:9" ht="32.5" x14ac:dyDescent="0.35">
      <c r="A198" s="1" t="s">
        <v>234</v>
      </c>
      <c r="B198" s="1">
        <v>2</v>
      </c>
      <c r="C198" s="1" t="s">
        <v>237</v>
      </c>
      <c r="D198" s="6" t="s">
        <v>25</v>
      </c>
      <c r="E198" s="12" t="s">
        <v>238</v>
      </c>
      <c r="F198" s="8">
        <v>8.49</v>
      </c>
      <c r="G198" s="9">
        <v>36.273000000000003</v>
      </c>
      <c r="H198" s="10">
        <f>ROUND(ROUND(F198,2)*ROUND(G198,3),2)</f>
        <v>307.95999999999998</v>
      </c>
      <c r="I198" s="22"/>
    </row>
    <row r="199" spans="1:9" ht="53.5" x14ac:dyDescent="0.35">
      <c r="A199" s="1" t="s">
        <v>234</v>
      </c>
      <c r="B199" s="1">
        <v>3</v>
      </c>
      <c r="C199" s="1" t="s">
        <v>239</v>
      </c>
      <c r="D199" s="6" t="s">
        <v>25</v>
      </c>
      <c r="E199" s="12" t="s">
        <v>240</v>
      </c>
      <c r="F199" s="8">
        <v>26.45</v>
      </c>
      <c r="G199" s="9">
        <v>36.270000000000003</v>
      </c>
      <c r="H199" s="10">
        <f>ROUND(ROUND(F199,2)*ROUND(G199,3),2)</f>
        <v>959.34</v>
      </c>
      <c r="I199" s="22"/>
    </row>
    <row r="200" spans="1:9" x14ac:dyDescent="0.35">
      <c r="E200" s="4" t="s">
        <v>51</v>
      </c>
      <c r="F200" s="4"/>
      <c r="G200" s="4"/>
      <c r="H200" s="11">
        <f>SUM(H197:H199)</f>
        <v>1896.13</v>
      </c>
      <c r="I200" s="22"/>
    </row>
    <row r="202" spans="1:9" x14ac:dyDescent="0.35">
      <c r="E202" s="14" t="s">
        <v>242</v>
      </c>
      <c r="F202" s="15"/>
      <c r="G202" s="15"/>
      <c r="H202" s="16">
        <f>SUM(H6:H201)/2</f>
        <v>92701.999999999971</v>
      </c>
      <c r="I202" s="22"/>
    </row>
    <row r="203" spans="1:9" x14ac:dyDescent="0.35">
      <c r="E203" s="13" t="s">
        <v>241</v>
      </c>
      <c r="H203">
        <f>H202*0.13</f>
        <v>12051.259999999997</v>
      </c>
      <c r="I203" s="22"/>
    </row>
    <row r="204" spans="1:9" x14ac:dyDescent="0.35">
      <c r="E204" s="13" t="s">
        <v>243</v>
      </c>
      <c r="H204">
        <f>H202*0.06</f>
        <v>5562.1199999999981</v>
      </c>
      <c r="I204" s="22"/>
    </row>
    <row r="205" spans="1:9" ht="15" thickBot="1" x14ac:dyDescent="0.4"/>
    <row r="206" spans="1:9" ht="30" customHeight="1" thickBot="1" x14ac:dyDescent="0.4">
      <c r="A206" s="18"/>
      <c r="B206" s="18"/>
      <c r="C206" s="18"/>
      <c r="D206" s="18"/>
      <c r="E206" s="19" t="s">
        <v>244</v>
      </c>
      <c r="F206" s="20"/>
      <c r="G206" s="20"/>
      <c r="H206" s="21">
        <f>SUM(H202:H204)</f>
        <v>110315.37999999996</v>
      </c>
      <c r="I206" s="23"/>
    </row>
  </sheetData>
  <mergeCells count="1">
    <mergeCell ref="E1:H1"/>
  </mergeCells>
  <pageMargins left="0.75" right="0.75" top="0.75" bottom="0.5" header="0.5" footer="0.75"/>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f2b26a81-814c-4880-927f-7885a6c7c041" xsi:nil="true"/>
    <lcf76f155ced4ddcb4097134ff3c332f xmlns="d5a4a580-c845-4927-8521-248f803a0732">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FBB497A111279B43B3EC30D12FF3BD68" ma:contentTypeVersion="18" ma:contentTypeDescription="Crear nuevo documento." ma:contentTypeScope="" ma:versionID="dc46d7fe19b6778f4ca472bd8c66d82b">
  <xsd:schema xmlns:xsd="http://www.w3.org/2001/XMLSchema" xmlns:xs="http://www.w3.org/2001/XMLSchema" xmlns:p="http://schemas.microsoft.com/office/2006/metadata/properties" xmlns:ns2="d5a4a580-c845-4927-8521-248f803a0732" xmlns:ns3="f2b26a81-814c-4880-927f-7885a6c7c041" targetNamespace="http://schemas.microsoft.com/office/2006/metadata/properties" ma:root="true" ma:fieldsID="4518e75762b9b0a37f7a8ae7ed1caf3f" ns2:_="" ns3:_="">
    <xsd:import namespace="d5a4a580-c845-4927-8521-248f803a0732"/>
    <xsd:import namespace="f2b26a81-814c-4880-927f-7885a6c7c041"/>
    <xsd:element name="properties">
      <xsd:complexType>
        <xsd:sequence>
          <xsd:element name="documentManagement">
            <xsd:complexType>
              <xsd:all>
                <xsd:element ref="ns2:MediaServiceMetadata" minOccurs="0"/>
                <xsd:element ref="ns2:MediaServiceFastMetadata" minOccurs="0"/>
                <xsd:element ref="ns2:MediaLengthInSeconds" minOccurs="0"/>
                <xsd:element ref="ns2:MediaServiceDateTaken" minOccurs="0"/>
                <xsd:element ref="ns2:MediaServiceAutoTags" minOccurs="0"/>
                <xsd:element ref="ns2:MediaServiceLocation"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2:lcf76f155ced4ddcb4097134ff3c332f" minOccurs="0"/>
                <xsd:element ref="ns3:TaxCatchAll"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5a4a580-c845-4927-8521-248f803a073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0" nillable="true" ma:displayName="MediaLengthInSeconds" ma:hidden="true" ma:internalName="MediaLengthInSeconds" ma:readOnly="true">
      <xsd:simpleType>
        <xsd:restriction base="dms:Unknown"/>
      </xsd:simpleType>
    </xsd:element>
    <xsd:element name="MediaServiceDateTaken" ma:index="11" nillable="true" ma:displayName="MediaServiceDateTaken" ma:hidden="true" ma:internalName="MediaServiceDateTaken" ma:readOnly="true">
      <xsd:simpleType>
        <xsd:restriction base="dms:Text"/>
      </xsd:simpleType>
    </xsd:element>
    <xsd:element name="MediaServiceAutoTags" ma:index="12" nillable="true" ma:displayName="Tags" ma:internalName="MediaServiceAutoTags"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lcf76f155ced4ddcb4097134ff3c332f" ma:index="20" nillable="true" ma:taxonomy="true" ma:internalName="lcf76f155ced4ddcb4097134ff3c332f" ma:taxonomyFieldName="MediaServiceImageTags" ma:displayName="Etiquetas de imagen" ma:readOnly="false" ma:fieldId="{5cf76f15-5ced-4ddc-b409-7134ff3c332f}" ma:taxonomyMulti="true" ma:sspId="d06f4ccd-b007-4f0d-906a-d695ad2cd57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2b26a81-814c-4880-927f-7885a6c7c041"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67170ee3-79ea-4a36-b89b-725c3cb6d72e}" ma:internalName="TaxCatchAll" ma:showField="CatchAllData" ma:web="f2b26a81-814c-4880-927f-7885a6c7c041">
      <xsd:complexType>
        <xsd:complexContent>
          <xsd:extension base="dms:MultiChoiceLookup">
            <xsd:sequence>
              <xsd:element name="Value" type="dms:Lookup" maxOccurs="unbounded" minOccurs="0" nillable="true"/>
            </xsd:sequence>
          </xsd:extension>
        </xsd:complexContent>
      </xsd:complexType>
    </xsd:element>
    <xsd:element name="SharedWithUsers" ma:index="2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3"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458D230-DCF7-443B-AC40-8211FF9CFF17}">
  <ds:schemaRefs>
    <ds:schemaRef ds:uri="http://purl.org/dc/elements/1.1/"/>
    <ds:schemaRef ds:uri="http://schemas.microsoft.com/office/2006/metadata/properties"/>
    <ds:schemaRef ds:uri="d5a4a580-c845-4927-8521-248f803a0732"/>
    <ds:schemaRef ds:uri="f2b26a81-814c-4880-927f-7885a6c7c041"/>
    <ds:schemaRef ds:uri="http://schemas.microsoft.com/office/2006/documentManagement/types"/>
    <ds:schemaRef ds:uri="http://schemas.openxmlformats.org/package/2006/metadata/core-properties"/>
    <ds:schemaRef ds:uri="http://purl.org/dc/dcmitype/"/>
    <ds:schemaRef ds:uri="http://schemas.microsoft.com/office/infopath/2007/PartnerControls"/>
    <ds:schemaRef ds:uri="http://www.w3.org/XML/1998/namespace"/>
    <ds:schemaRef ds:uri="http://purl.org/dc/terms/"/>
  </ds:schemaRefs>
</ds:datastoreItem>
</file>

<file path=customXml/itemProps2.xml><?xml version="1.0" encoding="utf-8"?>
<ds:datastoreItem xmlns:ds="http://schemas.openxmlformats.org/officeDocument/2006/customXml" ds:itemID="{769B87B5-0F18-4E04-975D-FA6C1669E04F}">
  <ds:schemaRefs>
    <ds:schemaRef ds:uri="http://schemas.microsoft.com/sharepoint/v3/contenttype/forms"/>
  </ds:schemaRefs>
</ds:datastoreItem>
</file>

<file path=customXml/itemProps3.xml><?xml version="1.0" encoding="utf-8"?>
<ds:datastoreItem xmlns:ds="http://schemas.openxmlformats.org/officeDocument/2006/customXml" ds:itemID="{8DD2D5FA-A354-49DD-826B-B74528E2662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5a4a580-c845-4927-8521-248f803a0732"/>
    <ds:schemaRef ds:uri="f2b26a81-814c-4880-927f-7885a6c7c04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T-PRES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Martin Escribano, Susana</dc:creator>
  <cp:lastModifiedBy>Blasi Rovira, Maria</cp:lastModifiedBy>
  <dcterms:created xsi:type="dcterms:W3CDTF">2025-01-13T08:40:03Z</dcterms:created>
  <dcterms:modified xsi:type="dcterms:W3CDTF">2025-07-14T10:44:10Z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0x010100FBB497A111279B43B3EC30D12FF3BD68</vt:lpwstr>
  </property>
</Properties>
</file>