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NO PUBLICATS\271_2025. ESPESSIDORS I COMPLEMENTS ALIMENTARIS PER DISFÀGIA\"/>
    </mc:Choice>
  </mc:AlternateContent>
  <xr:revisionPtr revIDLastSave="0" documentId="13_ncr:1_{55897B1F-C322-45C8-A770-5757B5E21340}" xr6:coauthVersionLast="47" xr6:coauthVersionMax="47" xr10:uidLastSave="{00000000-0000-0000-0000-000000000000}"/>
  <bookViews>
    <workbookView xWindow="57480" yWindow="-75" windowWidth="29040" windowHeight="15720" xr2:uid="{00000000-000D-0000-FFFF-FFFF00000000}"/>
  </bookViews>
  <sheets>
    <sheet name="ANNEX 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7" i="1" s="1"/>
  <c r="H33" i="1"/>
  <c r="H34" i="1"/>
  <c r="H35" i="1"/>
  <c r="H36" i="1"/>
  <c r="H19" i="1"/>
  <c r="F37" i="1"/>
  <c r="F28" i="1"/>
  <c r="K20" i="1"/>
  <c r="K21" i="1"/>
  <c r="K22" i="1"/>
  <c r="K23" i="1"/>
  <c r="K24" i="1"/>
  <c r="K25" i="1"/>
  <c r="M25" i="1" s="1"/>
  <c r="N25" i="1" s="1"/>
  <c r="K26" i="1"/>
  <c r="K27" i="1"/>
  <c r="K28" i="1"/>
  <c r="K29" i="1"/>
  <c r="K30" i="1"/>
  <c r="K31" i="1"/>
  <c r="K32" i="1"/>
  <c r="K33" i="1"/>
  <c r="K34" i="1"/>
  <c r="K35" i="1"/>
  <c r="K36" i="1"/>
  <c r="K19" i="1"/>
  <c r="M19" i="1" s="1"/>
  <c r="I37" i="1" l="1"/>
  <c r="F38" i="1"/>
  <c r="N19" i="1"/>
  <c r="M20" i="1"/>
  <c r="N20" i="1" s="1"/>
  <c r="M21" i="1"/>
  <c r="N21" i="1" s="1"/>
  <c r="M26" i="1"/>
  <c r="N26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24" i="1" l="1"/>
  <c r="N24" i="1" s="1"/>
  <c r="K37" i="1"/>
  <c r="K38" i="1" s="1"/>
  <c r="I7" i="1" s="1"/>
  <c r="M22" i="1"/>
  <c r="N22" i="1" s="1"/>
  <c r="M23" i="1"/>
  <c r="N23" i="1" s="1"/>
  <c r="M27" i="1"/>
  <c r="N27" i="1" s="1"/>
  <c r="N37" i="1" l="1"/>
  <c r="N38" i="1" s="1"/>
  <c r="M37" i="1"/>
  <c r="M38" i="1" s="1"/>
  <c r="H38" i="1" l="1"/>
  <c r="I38" i="1" l="1"/>
  <c r="D6" i="1" l="1"/>
  <c r="B6" i="1"/>
  <c r="C6" i="1"/>
  <c r="J7" i="1"/>
  <c r="K7" i="1"/>
</calcChain>
</file>

<file path=xl/sharedStrings.xml><?xml version="1.0" encoding="utf-8"?>
<sst xmlns="http://schemas.openxmlformats.org/spreadsheetml/2006/main" count="68" uniqueCount="42">
  <si>
    <t>Preu</t>
  </si>
  <si>
    <t>IVA</t>
  </si>
  <si>
    <t>Import total</t>
  </si>
  <si>
    <t xml:space="preserve">Preu </t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</si>
  <si>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</si>
  <si>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</si>
  <si>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</si>
  <si>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</si>
  <si>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</si>
  <si>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</si>
  <si>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</si>
  <si>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</si>
  <si>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</si>
  <si>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</si>
  <si>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</si>
  <si>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TOTAL PREU</t>
  </si>
  <si>
    <t>KG</t>
  </si>
  <si>
    <t>Unitat de mesura</t>
  </si>
  <si>
    <t>Annex 2: Productes espessidors i complements alimentaris per persones amb disfàgia</t>
  </si>
  <si>
    <t>Espessidors i complements alimentaris per disfàgia</t>
  </si>
  <si>
    <t>Espessidors i complementaris per persones amb disfàgia</t>
  </si>
  <si>
    <t>ESPESSIDORS I COMPLEMENTARIS PER PERSONES AMB DISFÀGIA</t>
  </si>
  <si>
    <t>Espessidors i complements alimentaris per persones amb disfàgia</t>
  </si>
  <si>
    <t>CEREAL 8 CEREALS + FRUITA</t>
  </si>
  <si>
    <t>CEREAL 8 CEREALS</t>
  </si>
  <si>
    <t>CEREAL CACAU</t>
  </si>
  <si>
    <t>CEREAL CREMA D'ARRÒS</t>
  </si>
  <si>
    <t>PROTEÏNA LLET</t>
  </si>
  <si>
    <t>PROTEÏNA PÈSOL</t>
  </si>
  <si>
    <t>ALBÚMINA D'OU</t>
  </si>
  <si>
    <t>FLOCS DE POMA</t>
  </si>
  <si>
    <t>FLOCS MULTIFRUITA</t>
  </si>
  <si>
    <t>PROTEÏNA VAINILLA SOBRES</t>
  </si>
  <si>
    <t xml:space="preserve">GEL TEXTURITZANT NEUTRE SAC </t>
  </si>
  <si>
    <t>GOMA XANTANA</t>
  </si>
  <si>
    <t>PURÉ INSTANTANI POLLASTRE AMB PASTANAGA</t>
  </si>
  <si>
    <t>PURÉ INSTANTANI POLLASTRE AMB PATATES</t>
  </si>
  <si>
    <t>L'empresa licitadora únicament haurà d'omplir la columna J</t>
  </si>
  <si>
    <t>GEL ESPESSIDOR LLIMONA</t>
  </si>
  <si>
    <t>GEL ESPESSIDOR NEUTRE</t>
  </si>
  <si>
    <t>PURÉ INSTANTANI CREMA DE PASTANAGA</t>
  </si>
  <si>
    <t>GEL ESPESSIDOR MADUIXA/TARONJA/PRÉSSEC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</si>
</sst>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44" fontId="0" fillId="0" borderId="0" xfId="0" applyNumberForma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44" fontId="0" fillId="0" borderId="0" xfId="1" applyFont="1" applyProtection="1">
      <protection locked="0"/>
    </xf>
    <xf numFmtId="44" fontId="5" fillId="0" borderId="0" xfId="0" applyNumberFormat="1" applyFont="1" applyProtection="1">
      <protection locked="0"/>
    </xf>
    <xf numFmtId="0" fontId="6" fillId="4" borderId="2" xfId="0" applyFont="1" applyFill="1" applyBorder="1" applyAlignment="1">
      <alignment horizontal="center" vertical="center" wrapText="1"/>
    </xf>
    <xf numFmtId="44" fontId="7" fillId="6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44" fontId="0" fillId="0" borderId="0" xfId="0" applyNumberFormat="1"/>
    <xf numFmtId="44" fontId="0" fillId="3" borderId="1" xfId="0" applyNumberFormat="1" applyFill="1" applyBorder="1"/>
    <xf numFmtId="44" fontId="0" fillId="5" borderId="1" xfId="0" applyNumberFormat="1" applyFill="1" applyBorder="1" applyProtection="1">
      <protection locked="0"/>
    </xf>
    <xf numFmtId="0" fontId="0" fillId="0" borderId="2" xfId="0" applyBorder="1"/>
    <xf numFmtId="44" fontId="5" fillId="11" borderId="1" xfId="0" applyNumberFormat="1" applyFont="1" applyFill="1" applyBorder="1"/>
    <xf numFmtId="9" fontId="0" fillId="0" borderId="2" xfId="0" applyNumberFormat="1" applyBorder="1" applyAlignment="1">
      <alignment horizontal="center" vertical="center"/>
    </xf>
    <xf numFmtId="0" fontId="5" fillId="9" borderId="5" xfId="3" applyFont="1" applyFill="1" applyBorder="1" applyAlignment="1" applyProtection="1">
      <alignment horizontal="center" vertical="center" wrapText="1"/>
      <protection locked="0"/>
    </xf>
    <xf numFmtId="9" fontId="3" fillId="9" borderId="5" xfId="2" applyFont="1" applyFill="1" applyBorder="1" applyAlignment="1" applyProtection="1">
      <alignment horizontal="center" vertical="center" wrapText="1"/>
      <protection locked="0"/>
    </xf>
    <xf numFmtId="9" fontId="5" fillId="10" borderId="2" xfId="2" applyFont="1" applyFill="1" applyBorder="1" applyAlignment="1" applyProtection="1">
      <alignment horizontal="center" vertical="center" wrapText="1"/>
      <protection locked="0"/>
    </xf>
    <xf numFmtId="49" fontId="5" fillId="9" borderId="2" xfId="3" applyNumberFormat="1" applyFont="1" applyFill="1" applyBorder="1" applyAlignment="1" applyProtection="1">
      <alignment horizontal="center" vertical="center" wrapText="1"/>
      <protection locked="0"/>
    </xf>
    <xf numFmtId="0" fontId="5" fillId="9" borderId="2" xfId="3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4" fontId="0" fillId="0" borderId="0" xfId="0" applyNumberFormat="1" applyAlignment="1">
      <alignment horizontal="center"/>
    </xf>
    <xf numFmtId="44" fontId="0" fillId="0" borderId="0" xfId="0" applyNumberFormat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44" fontId="0" fillId="0" borderId="0" xfId="1" applyFont="1" applyAlignment="1" applyProtection="1">
      <alignment horizontal="center"/>
      <protection locked="0"/>
    </xf>
    <xf numFmtId="44" fontId="3" fillId="9" borderId="5" xfId="1" applyFont="1" applyFill="1" applyBorder="1" applyAlignment="1" applyProtection="1">
      <alignment horizontal="center" vertical="center" wrapText="1"/>
      <protection locked="0"/>
    </xf>
    <xf numFmtId="44" fontId="0" fillId="0" borderId="2" xfId="1" applyFont="1" applyBorder="1"/>
    <xf numFmtId="44" fontId="0" fillId="0" borderId="5" xfId="1" applyFont="1" applyBorder="1"/>
    <xf numFmtId="44" fontId="0" fillId="0" borderId="10" xfId="1" applyFont="1" applyBorder="1"/>
    <xf numFmtId="44" fontId="5" fillId="0" borderId="0" xfId="1" applyFont="1" applyProtection="1">
      <protection locked="0"/>
    </xf>
    <xf numFmtId="44" fontId="6" fillId="5" borderId="2" xfId="1" applyFont="1" applyFill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44" fontId="7" fillId="0" borderId="0" xfId="1" applyFont="1" applyAlignment="1">
      <alignment horizontal="center" vertical="center" wrapText="1"/>
    </xf>
    <xf numFmtId="44" fontId="9" fillId="0" borderId="0" xfId="1" applyFont="1" applyAlignment="1" applyProtection="1">
      <alignment horizontal="left" vertical="center"/>
      <protection locked="0"/>
    </xf>
    <xf numFmtId="44" fontId="0" fillId="6" borderId="2" xfId="1" applyFont="1" applyFill="1" applyBorder="1"/>
    <xf numFmtId="44" fontId="0" fillId="6" borderId="5" xfId="1" applyFont="1" applyFill="1" applyBorder="1"/>
    <xf numFmtId="44" fontId="5" fillId="11" borderId="1" xfId="1" applyFont="1" applyFill="1" applyBorder="1"/>
    <xf numFmtId="44" fontId="0" fillId="5" borderId="1" xfId="1" applyFont="1" applyFill="1" applyBorder="1" applyProtection="1">
      <protection locked="0"/>
    </xf>
    <xf numFmtId="44" fontId="0" fillId="0" borderId="0" xfId="1" applyFont="1" applyAlignment="1" applyProtection="1">
      <alignment wrapText="1"/>
      <protection locked="0"/>
    </xf>
    <xf numFmtId="44" fontId="0" fillId="0" borderId="0" xfId="1" applyFont="1" applyAlignment="1" applyProtection="1">
      <alignment horizontal="center" vertical="center"/>
      <protection locked="0"/>
    </xf>
    <xf numFmtId="44" fontId="8" fillId="0" borderId="0" xfId="1" applyFont="1" applyAlignment="1" applyProtection="1">
      <alignment horizontal="left" vertical="center"/>
      <protection locked="0"/>
    </xf>
    <xf numFmtId="44" fontId="5" fillId="10" borderId="2" xfId="1" applyFont="1" applyFill="1" applyBorder="1" applyAlignment="1" applyProtection="1">
      <alignment horizontal="center" vertical="center" wrapText="1"/>
      <protection locked="0"/>
    </xf>
    <xf numFmtId="44" fontId="0" fillId="3" borderId="1" xfId="1" applyFont="1" applyFill="1" applyBorder="1" applyProtection="1"/>
    <xf numFmtId="44" fontId="5" fillId="10" borderId="6" xfId="1" applyFont="1" applyFill="1" applyBorder="1" applyAlignment="1" applyProtection="1">
      <alignment horizontal="center" vertical="center" wrapText="1"/>
      <protection locked="0"/>
    </xf>
    <xf numFmtId="44" fontId="0" fillId="0" borderId="2" xfId="1" applyFont="1" applyBorder="1" applyProtection="1">
      <protection locked="0"/>
    </xf>
    <xf numFmtId="44" fontId="0" fillId="3" borderId="1" xfId="1" applyFont="1" applyFill="1" applyBorder="1" applyProtection="1">
      <protection locked="0"/>
    </xf>
    <xf numFmtId="44" fontId="5" fillId="10" borderId="7" xfId="1" applyFont="1" applyFill="1" applyBorder="1" applyAlignment="1" applyProtection="1">
      <alignment horizontal="center" vertical="center" wrapText="1"/>
      <protection locked="0"/>
    </xf>
    <xf numFmtId="44" fontId="0" fillId="0" borderId="7" xfId="1" applyFont="1" applyBorder="1"/>
    <xf numFmtId="44" fontId="0" fillId="3" borderId="1" xfId="1" applyFont="1" applyFill="1" applyBorder="1"/>
    <xf numFmtId="0" fontId="7" fillId="0" borderId="0" xfId="0" applyFont="1"/>
    <xf numFmtId="44" fontId="0" fillId="5" borderId="16" xfId="0" applyNumberFormat="1" applyFill="1" applyBorder="1" applyAlignment="1" applyProtection="1">
      <alignment horizontal="center"/>
      <protection locked="0"/>
    </xf>
    <xf numFmtId="44" fontId="0" fillId="5" borderId="17" xfId="0" applyNumberFormat="1" applyFill="1" applyBorder="1" applyAlignment="1" applyProtection="1">
      <alignment horizontal="center"/>
      <protection locked="0"/>
    </xf>
    <xf numFmtId="44" fontId="0" fillId="5" borderId="18" xfId="0" applyNumberFormat="1" applyFill="1" applyBorder="1" applyAlignment="1" applyProtection="1">
      <alignment horizontal="center"/>
      <protection locked="0"/>
    </xf>
    <xf numFmtId="0" fontId="2" fillId="2" borderId="5" xfId="3" applyFont="1" applyFill="1" applyBorder="1" applyAlignment="1">
      <alignment horizontal="center"/>
    </xf>
    <xf numFmtId="0" fontId="2" fillId="2" borderId="8" xfId="3" applyFont="1" applyFill="1" applyBorder="1" applyAlignment="1">
      <alignment horizontal="center"/>
    </xf>
    <xf numFmtId="0" fontId="2" fillId="2" borderId="9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5" fillId="3" borderId="5" xfId="3" applyFont="1" applyFill="1" applyBorder="1" applyAlignment="1">
      <alignment horizontal="center" wrapText="1"/>
    </xf>
    <xf numFmtId="0" fontId="5" fillId="3" borderId="8" xfId="3" applyFont="1" applyFill="1" applyBorder="1" applyAlignment="1">
      <alignment horizontal="center" wrapText="1"/>
    </xf>
    <xf numFmtId="0" fontId="5" fillId="3" borderId="9" xfId="3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5" fillId="8" borderId="11" xfId="0" applyFont="1" applyFill="1" applyBorder="1" applyAlignment="1" applyProtection="1">
      <alignment horizontal="center"/>
      <protection locked="0"/>
    </xf>
    <xf numFmtId="0" fontId="5" fillId="8" borderId="12" xfId="0" applyFont="1" applyFill="1" applyBorder="1" applyAlignment="1" applyProtection="1">
      <alignment horizontal="center"/>
      <protection locked="0"/>
    </xf>
    <xf numFmtId="0" fontId="5" fillId="8" borderId="13" xfId="0" applyFont="1" applyFill="1" applyBorder="1" applyAlignment="1" applyProtection="1">
      <alignment horizontal="center"/>
      <protection locked="0"/>
    </xf>
    <xf numFmtId="0" fontId="2" fillId="7" borderId="3" xfId="3" applyFont="1" applyFill="1" applyBorder="1" applyAlignment="1" applyProtection="1">
      <alignment horizontal="center"/>
      <protection locked="0"/>
    </xf>
    <xf numFmtId="0" fontId="2" fillId="7" borderId="4" xfId="3" applyFont="1" applyFill="1" applyBorder="1" applyAlignment="1" applyProtection="1">
      <alignment horizontal="center"/>
      <protection locked="0"/>
    </xf>
    <xf numFmtId="0" fontId="2" fillId="7" borderId="14" xfId="3" applyFont="1" applyFill="1" applyBorder="1" applyAlignment="1" applyProtection="1">
      <alignment horizontal="center"/>
      <protection locked="0"/>
    </xf>
    <xf numFmtId="0" fontId="5" fillId="8" borderId="19" xfId="3" applyFont="1" applyFill="1" applyBorder="1" applyAlignment="1" applyProtection="1">
      <alignment horizontal="center"/>
      <protection locked="0"/>
    </xf>
    <xf numFmtId="0" fontId="5" fillId="8" borderId="8" xfId="3" applyFont="1" applyFill="1" applyBorder="1" applyAlignment="1" applyProtection="1">
      <alignment horizontal="center"/>
      <protection locked="0"/>
    </xf>
    <xf numFmtId="0" fontId="5" fillId="8" borderId="15" xfId="3" applyFont="1" applyFill="1" applyBorder="1" applyAlignment="1" applyProtection="1">
      <alignment horizontal="center"/>
      <protection locked="0"/>
    </xf>
    <xf numFmtId="0" fontId="2" fillId="2" borderId="5" xfId="3" applyFont="1" applyFill="1" applyBorder="1" applyAlignment="1" applyProtection="1">
      <alignment horizontal="center"/>
      <protection locked="0"/>
    </xf>
    <xf numFmtId="0" fontId="2" fillId="2" borderId="8" xfId="3" applyFont="1" applyFill="1" applyBorder="1" applyAlignment="1" applyProtection="1">
      <alignment horizontal="center"/>
      <protection locked="0"/>
    </xf>
    <xf numFmtId="0" fontId="2" fillId="2" borderId="15" xfId="3" applyFont="1" applyFill="1" applyBorder="1" applyAlignment="1" applyProtection="1">
      <alignment horizontal="center"/>
      <protection locked="0"/>
    </xf>
    <xf numFmtId="44" fontId="5" fillId="11" borderId="16" xfId="0" applyNumberFormat="1" applyFont="1" applyFill="1" applyBorder="1" applyAlignment="1">
      <alignment horizontal="center"/>
    </xf>
    <xf numFmtId="44" fontId="5" fillId="11" borderId="17" xfId="0" applyNumberFormat="1" applyFont="1" applyFill="1" applyBorder="1" applyAlignment="1">
      <alignment horizontal="center"/>
    </xf>
    <xf numFmtId="44" fontId="5" fillId="11" borderId="18" xfId="0" applyNumberFormat="1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1"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9</xdr:row>
      <xdr:rowOff>178823</xdr:rowOff>
    </xdr:from>
    <xdr:to>
      <xdr:col>7</xdr:col>
      <xdr:colOff>1049655</xdr:colOff>
      <xdr:row>12</xdr:row>
      <xdr:rowOff>99059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tabSelected="1" zoomScaleNormal="100" workbookViewId="0">
      <selection activeCell="J24" sqref="J24"/>
    </sheetView>
  </sheetViews>
  <sheetFormatPr baseColWidth="10" defaultColWidth="11.44140625" defaultRowHeight="14.4" x14ac:dyDescent="0.3"/>
  <cols>
    <col min="1" max="1" width="11.44140625" style="1"/>
    <col min="2" max="2" width="43.5546875" style="1" customWidth="1"/>
    <col min="3" max="3" width="14" style="2" customWidth="1"/>
    <col min="4" max="4" width="14.5546875" style="3" customWidth="1"/>
    <col min="5" max="5" width="16.5546875" style="7" bestFit="1" customWidth="1"/>
    <col min="6" max="6" width="11.88671875" style="7" customWidth="1"/>
    <col min="7" max="7" width="15.109375" style="1" bestFit="1" customWidth="1"/>
    <col min="8" max="8" width="17.5546875" style="7" bestFit="1" customWidth="1"/>
    <col min="9" max="9" width="22.6640625" style="7" customWidth="1"/>
    <col min="10" max="10" width="25.33203125" style="7" customWidth="1"/>
    <col min="11" max="11" width="22.6640625" style="7" customWidth="1"/>
    <col min="12" max="12" width="14.88671875" style="1" bestFit="1" customWidth="1"/>
    <col min="13" max="13" width="14.88671875" style="7" bestFit="1" customWidth="1"/>
    <col min="14" max="14" width="22.88671875" style="7" customWidth="1"/>
    <col min="15" max="16384" width="11.44140625" style="1"/>
  </cols>
  <sheetData>
    <row r="1" spans="1:15" ht="15" thickBot="1" x14ac:dyDescent="0.35"/>
    <row r="2" spans="1:15" ht="15" thickBot="1" x14ac:dyDescent="0.35">
      <c r="B2" s="4" t="s">
        <v>18</v>
      </c>
    </row>
    <row r="4" spans="1:15" x14ac:dyDescent="0.3">
      <c r="B4" s="57" t="s">
        <v>19</v>
      </c>
      <c r="C4" s="58"/>
      <c r="D4" s="59"/>
      <c r="I4" s="60"/>
      <c r="J4" s="60"/>
      <c r="K4" s="60"/>
    </row>
    <row r="5" spans="1:15" x14ac:dyDescent="0.3">
      <c r="B5" s="9" t="s">
        <v>0</v>
      </c>
      <c r="C5" s="9" t="s">
        <v>1</v>
      </c>
      <c r="D5" s="9" t="s">
        <v>2</v>
      </c>
      <c r="I5" s="61" t="s">
        <v>19</v>
      </c>
      <c r="J5" s="62"/>
      <c r="K5" s="63"/>
      <c r="M5" s="33"/>
      <c r="N5" s="33"/>
    </row>
    <row r="6" spans="1:15" ht="15.75" customHeight="1" x14ac:dyDescent="0.3">
      <c r="B6" s="10">
        <f>F38</f>
        <v>7768.9718614718613</v>
      </c>
      <c r="C6" s="10">
        <f>H38</f>
        <v>776.89718614718618</v>
      </c>
      <c r="D6" s="10">
        <f>I38</f>
        <v>8545.8690476190495</v>
      </c>
      <c r="I6" s="34" t="s">
        <v>3</v>
      </c>
      <c r="J6" s="34" t="s">
        <v>1</v>
      </c>
      <c r="K6" s="34" t="s">
        <v>2</v>
      </c>
    </row>
    <row r="7" spans="1:15" x14ac:dyDescent="0.3">
      <c r="I7" s="35" t="str">
        <f>+K38</f>
        <v>ERROR PREU</v>
      </c>
      <c r="J7" s="35">
        <f>+M38</f>
        <v>0</v>
      </c>
      <c r="K7" s="35">
        <f>N38</f>
        <v>0</v>
      </c>
    </row>
    <row r="8" spans="1:15" ht="15" customHeight="1" x14ac:dyDescent="0.3">
      <c r="B8" s="64"/>
      <c r="C8" s="64"/>
      <c r="D8" s="64"/>
      <c r="F8" s="42"/>
      <c r="I8" s="36"/>
      <c r="J8" s="36"/>
      <c r="K8" s="36"/>
    </row>
    <row r="9" spans="1:15" x14ac:dyDescent="0.3">
      <c r="B9" s="11"/>
      <c r="C9" s="11"/>
      <c r="D9" s="11"/>
    </row>
    <row r="10" spans="1:15" x14ac:dyDescent="0.3">
      <c r="B10" s="12"/>
      <c r="C10" s="12"/>
      <c r="D10" s="12"/>
      <c r="I10" s="66" t="s">
        <v>37</v>
      </c>
      <c r="J10" s="66"/>
      <c r="K10" s="66"/>
      <c r="L10" s="66"/>
      <c r="M10" s="66"/>
      <c r="N10" s="66"/>
      <c r="O10" s="66"/>
    </row>
    <row r="11" spans="1:15" ht="15.6" x14ac:dyDescent="0.3">
      <c r="B11" s="13"/>
      <c r="C11" s="25"/>
      <c r="D11" s="25"/>
      <c r="I11" s="37" t="s">
        <v>13</v>
      </c>
      <c r="J11" s="44"/>
      <c r="K11" s="44"/>
      <c r="L11" s="6"/>
      <c r="M11" s="44"/>
      <c r="N11" s="44"/>
      <c r="O11" s="6"/>
    </row>
    <row r="12" spans="1:15" x14ac:dyDescent="0.3">
      <c r="B12" s="5"/>
      <c r="C12" s="26"/>
      <c r="D12" s="26"/>
      <c r="I12" s="65" t="s">
        <v>14</v>
      </c>
      <c r="J12" s="65"/>
      <c r="K12" s="65"/>
      <c r="L12" s="65"/>
      <c r="M12" s="65"/>
    </row>
    <row r="13" spans="1:15" x14ac:dyDescent="0.3">
      <c r="C13" s="3"/>
      <c r="I13" s="65"/>
      <c r="J13" s="65"/>
      <c r="K13" s="65"/>
      <c r="L13" s="65"/>
      <c r="M13" s="65"/>
    </row>
    <row r="14" spans="1:15" x14ac:dyDescent="0.3">
      <c r="C14" s="3"/>
    </row>
    <row r="15" spans="1:15" ht="15" thickBot="1" x14ac:dyDescent="0.35"/>
    <row r="16" spans="1:15" ht="15.75" customHeight="1" x14ac:dyDescent="0.3">
      <c r="A16" s="70" t="s">
        <v>21</v>
      </c>
      <c r="B16" s="71"/>
      <c r="C16" s="71"/>
      <c r="D16" s="71"/>
      <c r="E16" s="71"/>
      <c r="F16" s="71"/>
      <c r="G16" s="71"/>
      <c r="H16" s="71"/>
      <c r="I16" s="72"/>
      <c r="J16" s="67" t="s">
        <v>4</v>
      </c>
      <c r="K16" s="68"/>
      <c r="L16" s="68"/>
      <c r="M16" s="68"/>
      <c r="N16" s="69"/>
    </row>
    <row r="17" spans="1:14" x14ac:dyDescent="0.3">
      <c r="A17" s="76" t="s">
        <v>22</v>
      </c>
      <c r="B17" s="77"/>
      <c r="C17" s="77"/>
      <c r="D17" s="77"/>
      <c r="E17" s="77"/>
      <c r="F17" s="77"/>
      <c r="G17" s="77"/>
      <c r="H17" s="77"/>
      <c r="I17" s="78"/>
      <c r="J17" s="73" t="s">
        <v>20</v>
      </c>
      <c r="K17" s="74"/>
      <c r="L17" s="74"/>
      <c r="M17" s="74"/>
      <c r="N17" s="75"/>
    </row>
    <row r="18" spans="1:14" s="24" customFormat="1" ht="28.8" x14ac:dyDescent="0.3">
      <c r="A18" s="22" t="s">
        <v>5</v>
      </c>
      <c r="B18" s="23" t="s">
        <v>6</v>
      </c>
      <c r="C18" s="19" t="s">
        <v>17</v>
      </c>
      <c r="D18" s="19" t="s">
        <v>7</v>
      </c>
      <c r="E18" s="29" t="s">
        <v>8</v>
      </c>
      <c r="F18" s="29" t="s">
        <v>9</v>
      </c>
      <c r="G18" s="20" t="s">
        <v>1</v>
      </c>
      <c r="H18" s="29" t="s">
        <v>10</v>
      </c>
      <c r="I18" s="29" t="s">
        <v>11</v>
      </c>
      <c r="J18" s="47" t="s">
        <v>12</v>
      </c>
      <c r="K18" s="45" t="s">
        <v>9</v>
      </c>
      <c r="L18" s="21" t="s">
        <v>1</v>
      </c>
      <c r="M18" s="45" t="s">
        <v>10</v>
      </c>
      <c r="N18" s="50" t="s">
        <v>11</v>
      </c>
    </row>
    <row r="19" spans="1:14" x14ac:dyDescent="0.3">
      <c r="A19" s="16">
        <v>102995</v>
      </c>
      <c r="B19" s="16" t="s">
        <v>23</v>
      </c>
      <c r="C19" s="27" t="s">
        <v>16</v>
      </c>
      <c r="D19" s="27">
        <v>50</v>
      </c>
      <c r="E19" s="30">
        <v>11.9</v>
      </c>
      <c r="F19" s="38">
        <v>595</v>
      </c>
      <c r="G19" s="18">
        <v>0.1</v>
      </c>
      <c r="H19" s="38">
        <f>F19*G19</f>
        <v>59.5</v>
      </c>
      <c r="I19" s="39">
        <f>H19+F19</f>
        <v>654.5</v>
      </c>
      <c r="J19" s="48"/>
      <c r="K19" s="30" t="str">
        <f>IF(J19&gt;E19,"PREU SUPERIOR AL DEMANAT",IF(J19=0,"FALTA PREU",IF(J19="","FALTA PREU",ROUND(J19*D19,2))))</f>
        <v>FALTA PREU</v>
      </c>
      <c r="L19" s="18">
        <v>0.1</v>
      </c>
      <c r="M19" s="30" t="str">
        <f>IFERROR(K19*L19,"REVISAR PREU")</f>
        <v>REVISAR PREU</v>
      </c>
      <c r="N19" s="51" t="str">
        <f>IFERROR(M19+K19,"REVISAR PREU")</f>
        <v>REVISAR PREU</v>
      </c>
    </row>
    <row r="20" spans="1:14" x14ac:dyDescent="0.3">
      <c r="A20" s="16">
        <v>102997</v>
      </c>
      <c r="B20" s="16" t="s">
        <v>24</v>
      </c>
      <c r="C20" s="27" t="s">
        <v>16</v>
      </c>
      <c r="D20" s="27">
        <v>200</v>
      </c>
      <c r="E20" s="31">
        <v>8.58</v>
      </c>
      <c r="F20" s="38">
        <v>1716</v>
      </c>
      <c r="G20" s="18">
        <v>0.1</v>
      </c>
      <c r="H20" s="38">
        <f t="shared" ref="H20:H36" si="0">F20*G20</f>
        <v>171.60000000000002</v>
      </c>
      <c r="I20" s="39">
        <f t="shared" ref="I20:I36" si="1">H20+F20</f>
        <v>1887.6</v>
      </c>
      <c r="J20" s="48"/>
      <c r="K20" s="30" t="str">
        <f t="shared" ref="K20:K36" si="2">IF(J20&gt;E20,"PREU SUPERIOR AL DEMANAT",IF(J20=0,"FALTA PREU",IF(J20="","FALTA PREU",ROUND(J20*D20,2))))</f>
        <v>FALTA PREU</v>
      </c>
      <c r="L20" s="18">
        <v>0.1</v>
      </c>
      <c r="M20" s="30" t="str">
        <f t="shared" ref="M20:M36" si="3">IFERROR(K20*L20,"REVISAR PREU")</f>
        <v>REVISAR PREU</v>
      </c>
      <c r="N20" s="51" t="str">
        <f t="shared" ref="N20:N36" si="4">IFERROR(M20+K20,"REVISAR PREU")</f>
        <v>REVISAR PREU</v>
      </c>
    </row>
    <row r="21" spans="1:14" x14ac:dyDescent="0.3">
      <c r="A21" s="16">
        <v>102998</v>
      </c>
      <c r="B21" s="16" t="s">
        <v>25</v>
      </c>
      <c r="C21" s="27" t="s">
        <v>16</v>
      </c>
      <c r="D21" s="27">
        <v>150</v>
      </c>
      <c r="E21" s="31">
        <v>9.5</v>
      </c>
      <c r="F21" s="38">
        <v>1425</v>
      </c>
      <c r="G21" s="18">
        <v>0.1</v>
      </c>
      <c r="H21" s="38">
        <f t="shared" si="0"/>
        <v>142.5</v>
      </c>
      <c r="I21" s="39">
        <f t="shared" si="1"/>
        <v>1567.5</v>
      </c>
      <c r="J21" s="48"/>
      <c r="K21" s="30" t="str">
        <f t="shared" si="2"/>
        <v>FALTA PREU</v>
      </c>
      <c r="L21" s="18">
        <v>0.1</v>
      </c>
      <c r="M21" s="30" t="str">
        <f t="shared" si="3"/>
        <v>REVISAR PREU</v>
      </c>
      <c r="N21" s="51" t="str">
        <f t="shared" si="4"/>
        <v>REVISAR PREU</v>
      </c>
    </row>
    <row r="22" spans="1:14" x14ac:dyDescent="0.3">
      <c r="A22" s="16">
        <v>102999</v>
      </c>
      <c r="B22" s="16" t="s">
        <v>26</v>
      </c>
      <c r="C22" s="27" t="s">
        <v>16</v>
      </c>
      <c r="D22" s="27">
        <v>50</v>
      </c>
      <c r="E22" s="31">
        <v>10.4</v>
      </c>
      <c r="F22" s="38">
        <v>520</v>
      </c>
      <c r="G22" s="18">
        <v>0.1</v>
      </c>
      <c r="H22" s="38">
        <f t="shared" si="0"/>
        <v>52</v>
      </c>
      <c r="I22" s="39">
        <f t="shared" si="1"/>
        <v>572</v>
      </c>
      <c r="J22" s="48"/>
      <c r="K22" s="30" t="str">
        <f t="shared" si="2"/>
        <v>FALTA PREU</v>
      </c>
      <c r="L22" s="18">
        <v>0.1</v>
      </c>
      <c r="M22" s="30" t="str">
        <f t="shared" si="3"/>
        <v>REVISAR PREU</v>
      </c>
      <c r="N22" s="51" t="str">
        <f t="shared" si="4"/>
        <v>REVISAR PREU</v>
      </c>
    </row>
    <row r="23" spans="1:14" x14ac:dyDescent="0.3">
      <c r="A23" s="16">
        <v>103003</v>
      </c>
      <c r="B23" s="16" t="s">
        <v>30</v>
      </c>
      <c r="C23" s="27" t="s">
        <v>16</v>
      </c>
      <c r="D23" s="27">
        <v>5</v>
      </c>
      <c r="E23" s="31">
        <v>17.600000000000001</v>
      </c>
      <c r="F23" s="38">
        <v>88</v>
      </c>
      <c r="G23" s="18">
        <v>0.1</v>
      </c>
      <c r="H23" s="38">
        <f t="shared" si="0"/>
        <v>8.8000000000000007</v>
      </c>
      <c r="I23" s="39">
        <f t="shared" si="1"/>
        <v>96.8</v>
      </c>
      <c r="J23" s="48"/>
      <c r="K23" s="30" t="str">
        <f t="shared" si="2"/>
        <v>FALTA PREU</v>
      </c>
      <c r="L23" s="18">
        <v>0.1</v>
      </c>
      <c r="M23" s="30" t="str">
        <f t="shared" si="3"/>
        <v>REVISAR PREU</v>
      </c>
      <c r="N23" s="51" t="str">
        <f t="shared" si="4"/>
        <v>REVISAR PREU</v>
      </c>
    </row>
    <row r="24" spans="1:14" x14ac:dyDescent="0.3">
      <c r="A24" s="16">
        <v>103000</v>
      </c>
      <c r="B24" s="16" t="s">
        <v>31</v>
      </c>
      <c r="C24" s="27" t="s">
        <v>16</v>
      </c>
      <c r="D24" s="27">
        <v>5</v>
      </c>
      <c r="E24" s="31">
        <v>18.2</v>
      </c>
      <c r="F24" s="38">
        <v>91</v>
      </c>
      <c r="G24" s="18">
        <v>0.1</v>
      </c>
      <c r="H24" s="38">
        <f t="shared" si="0"/>
        <v>9.1</v>
      </c>
      <c r="I24" s="39">
        <f t="shared" si="1"/>
        <v>100.1</v>
      </c>
      <c r="J24" s="48"/>
      <c r="K24" s="30" t="str">
        <f t="shared" si="2"/>
        <v>FALTA PREU</v>
      </c>
      <c r="L24" s="18">
        <v>0.1</v>
      </c>
      <c r="M24" s="30" t="str">
        <f t="shared" si="3"/>
        <v>REVISAR PREU</v>
      </c>
      <c r="N24" s="51" t="str">
        <f t="shared" si="4"/>
        <v>REVISAR PREU</v>
      </c>
    </row>
    <row r="25" spans="1:14" x14ac:dyDescent="0.3">
      <c r="A25" s="16">
        <v>103004</v>
      </c>
      <c r="B25" s="16" t="s">
        <v>38</v>
      </c>
      <c r="C25" s="27" t="s">
        <v>16</v>
      </c>
      <c r="D25" s="27">
        <v>10</v>
      </c>
      <c r="E25" s="32">
        <v>24.636363636363637</v>
      </c>
      <c r="F25" s="38">
        <v>246.36363636363637</v>
      </c>
      <c r="G25" s="18">
        <v>0.1</v>
      </c>
      <c r="H25" s="38">
        <f t="shared" si="0"/>
        <v>24.63636363636364</v>
      </c>
      <c r="I25" s="39">
        <f t="shared" si="1"/>
        <v>271</v>
      </c>
      <c r="J25" s="48"/>
      <c r="K25" s="30" t="str">
        <f t="shared" si="2"/>
        <v>FALTA PREU</v>
      </c>
      <c r="L25" s="18">
        <v>0.1</v>
      </c>
      <c r="M25" s="30" t="str">
        <f t="shared" ref="M25" si="5">IFERROR(K25*L25,"REVISAR PREU")</f>
        <v>REVISAR PREU</v>
      </c>
      <c r="N25" s="51" t="str">
        <f t="shared" ref="N25" si="6">IFERROR(M25+K25,"REVISAR PREU")</f>
        <v>REVISAR PREU</v>
      </c>
    </row>
    <row r="26" spans="1:14" x14ac:dyDescent="0.3">
      <c r="A26" s="16">
        <v>103005</v>
      </c>
      <c r="B26" s="53" t="s">
        <v>41</v>
      </c>
      <c r="C26" s="27" t="s">
        <v>16</v>
      </c>
      <c r="D26" s="27">
        <v>10</v>
      </c>
      <c r="E26" s="32">
        <v>24.636363636363637</v>
      </c>
      <c r="F26" s="38">
        <v>246.36363636363637</v>
      </c>
      <c r="G26" s="18">
        <v>0.1</v>
      </c>
      <c r="H26" s="38">
        <f t="shared" si="0"/>
        <v>24.63636363636364</v>
      </c>
      <c r="I26" s="39">
        <f t="shared" si="1"/>
        <v>271</v>
      </c>
      <c r="J26" s="48"/>
      <c r="K26" s="30" t="str">
        <f t="shared" si="2"/>
        <v>FALTA PREU</v>
      </c>
      <c r="L26" s="18">
        <v>0.1</v>
      </c>
      <c r="M26" s="30" t="str">
        <f t="shared" si="3"/>
        <v>REVISAR PREU</v>
      </c>
      <c r="N26" s="51" t="str">
        <f t="shared" si="4"/>
        <v>REVISAR PREU</v>
      </c>
    </row>
    <row r="27" spans="1:14" x14ac:dyDescent="0.3">
      <c r="A27" s="16">
        <v>103006</v>
      </c>
      <c r="B27" s="16" t="s">
        <v>39</v>
      </c>
      <c r="C27" s="27" t="s">
        <v>16</v>
      </c>
      <c r="D27" s="27">
        <v>10</v>
      </c>
      <c r="E27" s="30">
        <v>24.636363636363637</v>
      </c>
      <c r="F27" s="38">
        <v>246.36363636363637</v>
      </c>
      <c r="G27" s="18">
        <v>0.1</v>
      </c>
      <c r="H27" s="38">
        <f t="shared" si="0"/>
        <v>24.63636363636364</v>
      </c>
      <c r="I27" s="39">
        <f t="shared" si="1"/>
        <v>271</v>
      </c>
      <c r="J27" s="48"/>
      <c r="K27" s="30" t="str">
        <f t="shared" si="2"/>
        <v>FALTA PREU</v>
      </c>
      <c r="L27" s="18">
        <v>0.1</v>
      </c>
      <c r="M27" s="30" t="str">
        <f t="shared" si="3"/>
        <v>REVISAR PREU</v>
      </c>
      <c r="N27" s="51" t="str">
        <f t="shared" si="4"/>
        <v>REVISAR PREU</v>
      </c>
    </row>
    <row r="28" spans="1:14" x14ac:dyDescent="0.3">
      <c r="A28" s="16">
        <v>103007</v>
      </c>
      <c r="B28" s="16" t="s">
        <v>33</v>
      </c>
      <c r="C28" s="27" t="s">
        <v>16</v>
      </c>
      <c r="D28" s="27">
        <v>50</v>
      </c>
      <c r="E28" s="30">
        <v>14.72</v>
      </c>
      <c r="F28" s="38">
        <f t="shared" ref="F28" si="7">D28*E28</f>
        <v>736</v>
      </c>
      <c r="G28" s="18">
        <v>0.1</v>
      </c>
      <c r="H28" s="38">
        <f t="shared" si="0"/>
        <v>73.600000000000009</v>
      </c>
      <c r="I28" s="39">
        <f t="shared" si="1"/>
        <v>809.6</v>
      </c>
      <c r="J28" s="48"/>
      <c r="K28" s="30" t="str">
        <f t="shared" si="2"/>
        <v>FALTA PREU</v>
      </c>
      <c r="L28" s="18">
        <v>0.1</v>
      </c>
      <c r="M28" s="30" t="str">
        <f t="shared" si="3"/>
        <v>REVISAR PREU</v>
      </c>
      <c r="N28" s="51" t="str">
        <f t="shared" si="4"/>
        <v>REVISAR PREU</v>
      </c>
    </row>
    <row r="29" spans="1:14" x14ac:dyDescent="0.3">
      <c r="A29" s="16">
        <v>103402</v>
      </c>
      <c r="B29" s="16" t="s">
        <v>34</v>
      </c>
      <c r="C29" s="27" t="s">
        <v>16</v>
      </c>
      <c r="D29" s="27">
        <v>10</v>
      </c>
      <c r="E29" s="30">
        <v>12.9</v>
      </c>
      <c r="F29" s="38">
        <v>129</v>
      </c>
      <c r="G29" s="18">
        <v>0.1</v>
      </c>
      <c r="H29" s="38">
        <f t="shared" si="0"/>
        <v>12.9</v>
      </c>
      <c r="I29" s="39">
        <f t="shared" si="1"/>
        <v>141.9</v>
      </c>
      <c r="J29" s="48"/>
      <c r="K29" s="30" t="str">
        <f t="shared" si="2"/>
        <v>FALTA PREU</v>
      </c>
      <c r="L29" s="18">
        <v>0.1</v>
      </c>
      <c r="M29" s="30" t="str">
        <f t="shared" si="3"/>
        <v>REVISAR PREU</v>
      </c>
      <c r="N29" s="51" t="str">
        <f t="shared" si="4"/>
        <v>REVISAR PREU</v>
      </c>
    </row>
    <row r="30" spans="1:14" x14ac:dyDescent="0.3">
      <c r="A30" s="16">
        <v>103012</v>
      </c>
      <c r="B30" s="16" t="s">
        <v>27</v>
      </c>
      <c r="C30" s="27" t="s">
        <v>16</v>
      </c>
      <c r="D30" s="27">
        <v>10</v>
      </c>
      <c r="E30" s="30">
        <v>42.571428571428577</v>
      </c>
      <c r="F30" s="38">
        <v>425.71428571428578</v>
      </c>
      <c r="G30" s="18">
        <v>0.1</v>
      </c>
      <c r="H30" s="38">
        <f t="shared" si="0"/>
        <v>42.571428571428584</v>
      </c>
      <c r="I30" s="39">
        <f t="shared" si="1"/>
        <v>468.28571428571433</v>
      </c>
      <c r="J30" s="48"/>
      <c r="K30" s="30" t="str">
        <f t="shared" si="2"/>
        <v>FALTA PREU</v>
      </c>
      <c r="L30" s="18">
        <v>0.1</v>
      </c>
      <c r="M30" s="30" t="str">
        <f t="shared" si="3"/>
        <v>REVISAR PREU</v>
      </c>
      <c r="N30" s="51" t="str">
        <f t="shared" si="4"/>
        <v>REVISAR PREU</v>
      </c>
    </row>
    <row r="31" spans="1:14" x14ac:dyDescent="0.3">
      <c r="A31" s="16">
        <v>103013</v>
      </c>
      <c r="B31" s="16" t="s">
        <v>28</v>
      </c>
      <c r="C31" s="27" t="s">
        <v>16</v>
      </c>
      <c r="D31" s="27">
        <v>10</v>
      </c>
      <c r="E31" s="30">
        <v>16</v>
      </c>
      <c r="F31" s="38">
        <v>160</v>
      </c>
      <c r="G31" s="18">
        <v>0.1</v>
      </c>
      <c r="H31" s="38">
        <f t="shared" si="0"/>
        <v>16</v>
      </c>
      <c r="I31" s="39">
        <f t="shared" si="1"/>
        <v>176</v>
      </c>
      <c r="J31" s="48"/>
      <c r="K31" s="30" t="str">
        <f t="shared" si="2"/>
        <v>FALTA PREU</v>
      </c>
      <c r="L31" s="18">
        <v>0.1</v>
      </c>
      <c r="M31" s="30" t="str">
        <f t="shared" si="3"/>
        <v>REVISAR PREU</v>
      </c>
      <c r="N31" s="51" t="str">
        <f t="shared" si="4"/>
        <v>REVISAR PREU</v>
      </c>
    </row>
    <row r="32" spans="1:14" x14ac:dyDescent="0.3">
      <c r="A32" s="16">
        <v>102994</v>
      </c>
      <c r="B32" s="16" t="s">
        <v>29</v>
      </c>
      <c r="C32" s="27" t="s">
        <v>16</v>
      </c>
      <c r="D32" s="27">
        <v>5</v>
      </c>
      <c r="E32" s="30">
        <v>31.9</v>
      </c>
      <c r="F32" s="38">
        <v>159.5</v>
      </c>
      <c r="G32" s="18">
        <v>0.1</v>
      </c>
      <c r="H32" s="38">
        <f t="shared" si="0"/>
        <v>15.950000000000001</v>
      </c>
      <c r="I32" s="39">
        <f t="shared" si="1"/>
        <v>175.45</v>
      </c>
      <c r="J32" s="48"/>
      <c r="K32" s="30" t="str">
        <f t="shared" si="2"/>
        <v>FALTA PREU</v>
      </c>
      <c r="L32" s="18">
        <v>0.1</v>
      </c>
      <c r="M32" s="30" t="str">
        <f t="shared" si="3"/>
        <v>REVISAR PREU</v>
      </c>
      <c r="N32" s="51" t="str">
        <f t="shared" si="4"/>
        <v>REVISAR PREU</v>
      </c>
    </row>
    <row r="33" spans="1:14" x14ac:dyDescent="0.3">
      <c r="A33" s="16">
        <v>103014</v>
      </c>
      <c r="B33" s="16" t="s">
        <v>32</v>
      </c>
      <c r="C33" s="27" t="s">
        <v>16</v>
      </c>
      <c r="D33" s="27">
        <v>5</v>
      </c>
      <c r="E33" s="30">
        <v>68</v>
      </c>
      <c r="F33" s="38">
        <v>340</v>
      </c>
      <c r="G33" s="18">
        <v>0.1</v>
      </c>
      <c r="H33" s="38">
        <f t="shared" si="0"/>
        <v>34</v>
      </c>
      <c r="I33" s="39">
        <f t="shared" si="1"/>
        <v>374</v>
      </c>
      <c r="J33" s="48"/>
      <c r="K33" s="30" t="str">
        <f t="shared" si="2"/>
        <v>FALTA PREU</v>
      </c>
      <c r="L33" s="18">
        <v>0.1</v>
      </c>
      <c r="M33" s="30" t="str">
        <f t="shared" si="3"/>
        <v>REVISAR PREU</v>
      </c>
      <c r="N33" s="51" t="str">
        <f t="shared" si="4"/>
        <v>REVISAR PREU</v>
      </c>
    </row>
    <row r="34" spans="1:14" x14ac:dyDescent="0.3">
      <c r="A34" s="16">
        <v>103403</v>
      </c>
      <c r="B34" s="16" t="s">
        <v>35</v>
      </c>
      <c r="C34" s="27" t="s">
        <v>16</v>
      </c>
      <c r="D34" s="27">
        <v>10</v>
      </c>
      <c r="E34" s="30">
        <v>22.9</v>
      </c>
      <c r="F34" s="38">
        <v>229</v>
      </c>
      <c r="G34" s="18">
        <v>0.1</v>
      </c>
      <c r="H34" s="38">
        <f t="shared" si="0"/>
        <v>22.900000000000002</v>
      </c>
      <c r="I34" s="39">
        <f t="shared" si="1"/>
        <v>251.9</v>
      </c>
      <c r="J34" s="48"/>
      <c r="K34" s="30" t="str">
        <f t="shared" si="2"/>
        <v>FALTA PREU</v>
      </c>
      <c r="L34" s="18">
        <v>0.1</v>
      </c>
      <c r="M34" s="30" t="str">
        <f t="shared" si="3"/>
        <v>REVISAR PREU</v>
      </c>
      <c r="N34" s="51" t="str">
        <f t="shared" si="4"/>
        <v>REVISAR PREU</v>
      </c>
    </row>
    <row r="35" spans="1:14" x14ac:dyDescent="0.3">
      <c r="A35" s="16">
        <v>103404</v>
      </c>
      <c r="B35" s="16" t="s">
        <v>36</v>
      </c>
      <c r="C35" s="27" t="s">
        <v>16</v>
      </c>
      <c r="D35" s="27">
        <v>10</v>
      </c>
      <c r="E35" s="30">
        <v>22.9</v>
      </c>
      <c r="F35" s="38">
        <v>229</v>
      </c>
      <c r="G35" s="18">
        <v>0.1</v>
      </c>
      <c r="H35" s="38">
        <f t="shared" si="0"/>
        <v>22.900000000000002</v>
      </c>
      <c r="I35" s="39">
        <f t="shared" si="1"/>
        <v>251.9</v>
      </c>
      <c r="J35" s="48"/>
      <c r="K35" s="30" t="str">
        <f t="shared" si="2"/>
        <v>FALTA PREU</v>
      </c>
      <c r="L35" s="18">
        <v>0.1</v>
      </c>
      <c r="M35" s="30" t="str">
        <f t="shared" si="3"/>
        <v>REVISAR PREU</v>
      </c>
      <c r="N35" s="51" t="str">
        <f t="shared" si="4"/>
        <v>REVISAR PREU</v>
      </c>
    </row>
    <row r="36" spans="1:14" ht="15" thickBot="1" x14ac:dyDescent="0.35">
      <c r="A36" s="16">
        <v>103425</v>
      </c>
      <c r="B36" s="16" t="s">
        <v>40</v>
      </c>
      <c r="C36" s="27" t="s">
        <v>16</v>
      </c>
      <c r="D36" s="27">
        <v>10</v>
      </c>
      <c r="E36" s="30">
        <v>18.666666666666668</v>
      </c>
      <c r="F36" s="38">
        <v>186.66666666666669</v>
      </c>
      <c r="G36" s="18">
        <v>0.1</v>
      </c>
      <c r="H36" s="38">
        <f t="shared" si="0"/>
        <v>18.666666666666668</v>
      </c>
      <c r="I36" s="39">
        <f t="shared" si="1"/>
        <v>205.33333333333334</v>
      </c>
      <c r="J36" s="48"/>
      <c r="K36" s="30" t="str">
        <f t="shared" si="2"/>
        <v>FALTA PREU</v>
      </c>
      <c r="L36" s="18">
        <v>0.1</v>
      </c>
      <c r="M36" s="30" t="str">
        <f t="shared" si="3"/>
        <v>REVISAR PREU</v>
      </c>
      <c r="N36" s="51" t="str">
        <f t="shared" si="4"/>
        <v>REVISAR PREU</v>
      </c>
    </row>
    <row r="37" spans="1:14" ht="15" thickBot="1" x14ac:dyDescent="0.35">
      <c r="A37" s="79" t="s">
        <v>22</v>
      </c>
      <c r="B37" s="80"/>
      <c r="C37" s="80"/>
      <c r="D37" s="80"/>
      <c r="E37" s="81"/>
      <c r="F37" s="40">
        <f>SUM(F19:F36)</f>
        <v>7768.9718614718613</v>
      </c>
      <c r="G37" s="17"/>
      <c r="H37" s="40">
        <f>SUM(H19:H36)</f>
        <v>776.89718614718618</v>
      </c>
      <c r="I37" s="40">
        <f>SUM(I19:I36)</f>
        <v>8545.8690476190495</v>
      </c>
      <c r="J37" s="49"/>
      <c r="K37" s="46" t="str">
        <f>IF(COUNT(K19:K36)=COUNTA(K19:K36),SUM(K19:K36),"ERROR PREU")</f>
        <v>ERROR PREU</v>
      </c>
      <c r="L37" s="14"/>
      <c r="M37" s="52">
        <f>SUM(M19:M36)</f>
        <v>0</v>
      </c>
      <c r="N37" s="52">
        <f>SUM(N19:N36)</f>
        <v>0</v>
      </c>
    </row>
    <row r="38" spans="1:14" ht="15" customHeight="1" thickBot="1" x14ac:dyDescent="0.35">
      <c r="A38" s="54" t="s">
        <v>15</v>
      </c>
      <c r="B38" s="55"/>
      <c r="C38" s="55"/>
      <c r="D38" s="55"/>
      <c r="E38" s="56"/>
      <c r="F38" s="41">
        <f>F37</f>
        <v>7768.9718614718613</v>
      </c>
      <c r="G38" s="15"/>
      <c r="H38" s="41">
        <f>H37</f>
        <v>776.89718614718618</v>
      </c>
      <c r="I38" s="41">
        <f>+I37</f>
        <v>8545.8690476190495</v>
      </c>
      <c r="J38" s="41"/>
      <c r="K38" s="41" t="str">
        <f>+K37</f>
        <v>ERROR PREU</v>
      </c>
      <c r="L38" s="15"/>
      <c r="M38" s="41">
        <f>+M37</f>
        <v>0</v>
      </c>
      <c r="N38" s="41">
        <f>+N37</f>
        <v>0</v>
      </c>
    </row>
    <row r="39" spans="1:14" x14ac:dyDescent="0.3">
      <c r="D39" s="28"/>
      <c r="F39" s="43"/>
      <c r="G39" s="5"/>
    </row>
    <row r="40" spans="1:14" x14ac:dyDescent="0.3">
      <c r="D40" s="28"/>
      <c r="F40" s="43"/>
      <c r="G40" s="5"/>
    </row>
    <row r="41" spans="1:14" x14ac:dyDescent="0.3">
      <c r="D41" s="28"/>
      <c r="F41" s="43"/>
      <c r="G41" s="5"/>
    </row>
    <row r="42" spans="1:14" x14ac:dyDescent="0.3">
      <c r="D42" s="28"/>
      <c r="F42" s="43"/>
      <c r="G42" s="5"/>
    </row>
    <row r="43" spans="1:14" x14ac:dyDescent="0.3">
      <c r="D43" s="28"/>
      <c r="F43" s="43"/>
      <c r="G43" s="5"/>
    </row>
    <row r="44" spans="1:14" x14ac:dyDescent="0.3">
      <c r="D44" s="28"/>
      <c r="F44" s="43"/>
      <c r="G44" s="5"/>
    </row>
    <row r="45" spans="1:14" x14ac:dyDescent="0.3">
      <c r="D45" s="28"/>
      <c r="F45" s="43"/>
      <c r="G45" s="5"/>
    </row>
    <row r="46" spans="1:14" x14ac:dyDescent="0.3">
      <c r="D46" s="28"/>
      <c r="F46" s="43"/>
      <c r="G46" s="5"/>
    </row>
    <row r="47" spans="1:14" x14ac:dyDescent="0.3">
      <c r="D47" s="28"/>
      <c r="F47" s="43"/>
      <c r="G47" s="5"/>
    </row>
    <row r="48" spans="1:14" x14ac:dyDescent="0.3">
      <c r="D48" s="28"/>
      <c r="F48" s="43"/>
      <c r="G48" s="5"/>
    </row>
    <row r="49" spans="4:7" x14ac:dyDescent="0.3">
      <c r="D49" s="28"/>
      <c r="F49" s="43"/>
      <c r="G49" s="5"/>
    </row>
    <row r="50" spans="4:7" x14ac:dyDescent="0.3">
      <c r="D50" s="28"/>
      <c r="F50" s="43"/>
      <c r="G50" s="5"/>
    </row>
    <row r="51" spans="4:7" x14ac:dyDescent="0.3">
      <c r="D51" s="28"/>
      <c r="F51" s="43"/>
      <c r="G51" s="5"/>
    </row>
    <row r="52" spans="4:7" x14ac:dyDescent="0.3">
      <c r="D52" s="28"/>
      <c r="F52" s="43"/>
      <c r="G52" s="5"/>
    </row>
    <row r="53" spans="4:7" x14ac:dyDescent="0.3">
      <c r="D53" s="28"/>
      <c r="F53" s="43"/>
      <c r="G53" s="5"/>
    </row>
    <row r="54" spans="4:7" x14ac:dyDescent="0.3">
      <c r="D54" s="28"/>
      <c r="F54" s="43"/>
      <c r="G54" s="5"/>
    </row>
    <row r="55" spans="4:7" x14ac:dyDescent="0.3">
      <c r="D55" s="28"/>
      <c r="F55" s="43"/>
      <c r="G55" s="5"/>
    </row>
    <row r="56" spans="4:7" x14ac:dyDescent="0.3">
      <c r="D56" s="28"/>
      <c r="F56" s="43"/>
      <c r="G56" s="5"/>
    </row>
    <row r="57" spans="4:7" x14ac:dyDescent="0.3">
      <c r="D57" s="28"/>
      <c r="F57" s="43"/>
      <c r="G57" s="5"/>
    </row>
    <row r="58" spans="4:7" x14ac:dyDescent="0.3">
      <c r="D58" s="28"/>
      <c r="F58" s="43"/>
      <c r="G58" s="5"/>
    </row>
    <row r="59" spans="4:7" x14ac:dyDescent="0.3">
      <c r="D59" s="28"/>
      <c r="F59" s="43"/>
      <c r="G59" s="5"/>
    </row>
    <row r="60" spans="4:7" x14ac:dyDescent="0.3">
      <c r="D60" s="28"/>
      <c r="F60" s="43"/>
      <c r="G60" s="5"/>
    </row>
    <row r="61" spans="4:7" x14ac:dyDescent="0.3">
      <c r="D61" s="28"/>
      <c r="F61" s="43"/>
      <c r="G61" s="5"/>
    </row>
    <row r="62" spans="4:7" x14ac:dyDescent="0.3">
      <c r="D62" s="28"/>
      <c r="F62" s="43"/>
      <c r="G62" s="5"/>
    </row>
    <row r="63" spans="4:7" x14ac:dyDescent="0.3">
      <c r="D63" s="28"/>
      <c r="F63" s="43"/>
      <c r="G63" s="5"/>
    </row>
    <row r="64" spans="4:7" x14ac:dyDescent="0.3">
      <c r="D64" s="28"/>
      <c r="F64" s="43"/>
      <c r="G64" s="5"/>
    </row>
    <row r="65" spans="4:8" x14ac:dyDescent="0.3">
      <c r="D65" s="28"/>
      <c r="F65" s="43"/>
      <c r="G65" s="5"/>
    </row>
    <row r="66" spans="4:8" x14ac:dyDescent="0.3">
      <c r="D66" s="28"/>
      <c r="F66" s="43"/>
      <c r="G66" s="5"/>
    </row>
    <row r="67" spans="4:8" x14ac:dyDescent="0.3">
      <c r="D67" s="28"/>
      <c r="F67" s="43"/>
      <c r="G67" s="5"/>
    </row>
    <row r="68" spans="4:8" x14ac:dyDescent="0.3">
      <c r="D68" s="28"/>
      <c r="F68" s="43"/>
      <c r="G68" s="5"/>
    </row>
    <row r="69" spans="4:8" x14ac:dyDescent="0.3">
      <c r="D69" s="28"/>
      <c r="F69" s="43"/>
      <c r="G69" s="5"/>
    </row>
    <row r="70" spans="4:8" x14ac:dyDescent="0.3">
      <c r="D70" s="28"/>
      <c r="F70" s="43"/>
      <c r="G70" s="5"/>
    </row>
    <row r="71" spans="4:8" x14ac:dyDescent="0.3">
      <c r="D71" s="28"/>
      <c r="F71" s="43"/>
      <c r="G71" s="5"/>
    </row>
    <row r="72" spans="4:8" x14ac:dyDescent="0.3">
      <c r="D72" s="28"/>
      <c r="F72" s="43"/>
      <c r="G72" s="5"/>
    </row>
    <row r="73" spans="4:8" x14ac:dyDescent="0.3">
      <c r="D73" s="28"/>
      <c r="F73" s="43"/>
      <c r="G73" s="5"/>
    </row>
    <row r="74" spans="4:8" x14ac:dyDescent="0.3">
      <c r="D74" s="28"/>
      <c r="F74" s="43"/>
      <c r="G74" s="5"/>
    </row>
    <row r="75" spans="4:8" x14ac:dyDescent="0.3">
      <c r="D75" s="28"/>
      <c r="F75" s="43"/>
      <c r="G75" s="5"/>
    </row>
    <row r="76" spans="4:8" x14ac:dyDescent="0.3">
      <c r="D76" s="28"/>
      <c r="F76" s="43"/>
      <c r="G76" s="5"/>
    </row>
    <row r="77" spans="4:8" x14ac:dyDescent="0.3">
      <c r="D77" s="28"/>
      <c r="F77" s="43"/>
      <c r="G77" s="5"/>
    </row>
    <row r="78" spans="4:8" x14ac:dyDescent="0.3">
      <c r="D78" s="28"/>
      <c r="E78" s="33"/>
      <c r="F78" s="33"/>
      <c r="G78" s="8"/>
      <c r="H78" s="33"/>
    </row>
  </sheetData>
  <sheetProtection algorithmName="SHA-512" hashValue="9PiVWErWM7NWI4DkkTtteBzjyNt6BHKWs+oaFLXnTJlhR7yqR9oW0N4pDd0UHIEuRiYQi4OskoDzZAwwO9xvTA==" saltValue="n/ZzvEnEp6Xf/vcXL8ylhA==" spinCount="100000" sheet="1" objects="1" scenarios="1" selectLockedCells="1"/>
  <mergeCells count="12">
    <mergeCell ref="A38:E38"/>
    <mergeCell ref="B4:D4"/>
    <mergeCell ref="I4:K4"/>
    <mergeCell ref="I5:K5"/>
    <mergeCell ref="B8:D8"/>
    <mergeCell ref="I12:M13"/>
    <mergeCell ref="I10:O10"/>
    <mergeCell ref="J16:N16"/>
    <mergeCell ref="A16:I16"/>
    <mergeCell ref="J17:N17"/>
    <mergeCell ref="A17:I17"/>
    <mergeCell ref="A37:E37"/>
  </mergeCells>
  <conditionalFormatting sqref="A19:XFD19 A26 C26:G26 A27:G36 A20:G25 H20:XFD36">
    <cfRule type="expression" dxfId="0" priority="1">
      <formula>$K19="PREU SUPERIOR AL DEMANAT"</formula>
    </cfRule>
  </conditionalFormatting>
  <dataValidations count="1">
    <dataValidation type="custom" allowBlank="1" showInputMessage="1" showErrorMessage="1" errorTitle="ERROR PREU" error="Preu superior al demanat. Si us plau, reviseu el preu de la columna E i introduiu a la columna J un valor igual o inferior." sqref="J19:J36" xr:uid="{00000000-0002-0000-0000-000000000000}">
      <formula1>$J19&lt;=$E19</formula1>
    </dataValidation>
  </dataValidations>
  <pageMargins left="0.7" right="0.7" top="0.75" bottom="0.75" header="0.3" footer="0.3"/>
  <pageSetup paperSize="9" scale="37" orientation="portrait" r:id="rId1"/>
  <ignoredErrors>
    <ignoredError sqref="F38 H38:I38 M38:N38 K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Meritxell Ferrero</cp:lastModifiedBy>
  <dcterms:created xsi:type="dcterms:W3CDTF">2022-07-13T13:12:53Z</dcterms:created>
  <dcterms:modified xsi:type="dcterms:W3CDTF">2025-07-23T06:45:24Z</dcterms:modified>
</cp:coreProperties>
</file>