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mlopez\Downloads\"/>
    </mc:Choice>
  </mc:AlternateContent>
  <xr:revisionPtr revIDLastSave="0" documentId="13_ncr:1_{724EF9F3-6AC2-4E10-A036-1354B76CD728}" xr6:coauthVersionLast="47" xr6:coauthVersionMax="47" xr10:uidLastSave="{00000000-0000-0000-0000-000000000000}"/>
  <bookViews>
    <workbookView xWindow="-108" yWindow="-108" windowWidth="23256" windowHeight="12456" xr2:uid="{3345CD74-F13A-4EE3-89A1-4A3A5E09CCD1}"/>
  </bookViews>
  <sheets>
    <sheet name="Propostes i puntuacions" sheetId="3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" i="3" l="1"/>
  <c r="F30" i="3" s="1"/>
  <c r="I30" i="3"/>
  <c r="G20" i="3"/>
  <c r="C8" i="3"/>
  <c r="C9" i="3" s="1"/>
</calcChain>
</file>

<file path=xl/sharedStrings.xml><?xml version="1.0" encoding="utf-8"?>
<sst xmlns="http://schemas.openxmlformats.org/spreadsheetml/2006/main" count="32" uniqueCount="30">
  <si>
    <t>Empreses</t>
  </si>
  <si>
    <t>baixa en %</t>
  </si>
  <si>
    <t>PUNTUACIÓ</t>
  </si>
  <si>
    <t>Oferta mínima</t>
  </si>
  <si>
    <t>Durada obra</t>
  </si>
  <si>
    <t>CRITERIS SOTMESOS A UN JUDICI DE VALOR  - fins a 20 punts</t>
  </si>
  <si>
    <t>TOTAL PUNTUACIÓ JUDICI DE VALOR</t>
  </si>
  <si>
    <t>Pla d'actuació per la realització de l'obra</t>
  </si>
  <si>
    <t xml:space="preserve">PROPOSTES PRESENTADES </t>
  </si>
  <si>
    <t>CRITERIS AUTOMÀTICS - fins a 80 punts</t>
  </si>
  <si>
    <t>1.Oferta econòmica</t>
  </si>
  <si>
    <t>2.Ampliació garantia</t>
  </si>
  <si>
    <t>3.Millores tècniques</t>
  </si>
  <si>
    <t>TOTAL</t>
  </si>
  <si>
    <t>CONTRACTE OBERT SIMPLIFICAT</t>
  </si>
  <si>
    <t>Pressupost</t>
  </si>
  <si>
    <t>Gestió de la seguretat i salut (5p)</t>
  </si>
  <si>
    <t>Gestió de residus              (5p)</t>
  </si>
  <si>
    <t>preu ofertat (sense IVA)</t>
  </si>
  <si>
    <t xml:space="preserve">CONTRAFUERTE, TECNICOS EN PATRIMONIO </t>
  </si>
  <si>
    <t>"Impressió de codis QR en els plafons informatius" i "Ampliació del nombre de bancs i delimitadors de fusta, descrits en l’apartat 01.058.06 “Millores del Projecte per a la posada en valor de la vil·la romana del Romeral d’Albesa (Noguera)"</t>
  </si>
  <si>
    <t>1.Oferta econòmica (50p)</t>
  </si>
  <si>
    <t>3.Millores tècniques   (20p)</t>
  </si>
  <si>
    <t>2.Ampliació garantia   (10p)</t>
  </si>
  <si>
    <t>3 mesos</t>
  </si>
  <si>
    <t xml:space="preserve">Mesa de contractació: </t>
  </si>
  <si>
    <t>OBRES DE LES OBRES PER A LA POSADA EN VALOR DE LA VILA ROMANA DEL ROMERAL D'ALBESA (NOGUERA), PEL PROCEDIMENT OBERT SIMPLIFICAT</t>
  </si>
  <si>
    <t>baixa</t>
  </si>
  <si>
    <t>1 any</t>
  </si>
  <si>
    <t>Claretat i aplicabilitat dels conceptes a l'obra (10p)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</si>
</sst>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€&quot;;[Red]\-#,##0.00\ &quot;€&quot;"/>
    <numFmt numFmtId="44" formatCode="_-* #,##0.00\ &quot;€&quot;_-;\-* #,##0.00\ &quot;€&quot;_-;_-* &quot;-&quot;??\ &quot;€&quot;_-;_-@_-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0">
    <xf numFmtId="0" fontId="0" fillId="0" borderId="0" xfId="0"/>
    <xf numFmtId="44" fontId="0" fillId="0" borderId="0" xfId="0" applyNumberFormat="1"/>
    <xf numFmtId="0" fontId="0" fillId="0" borderId="0" xfId="0" applyAlignment="1">
      <alignment wrapText="1"/>
    </xf>
    <xf numFmtId="10" fontId="0" fillId="0" borderId="0" xfId="0" applyNumberFormat="1"/>
    <xf numFmtId="44" fontId="0" fillId="0" borderId="0" xfId="1" applyFont="1" applyFill="1"/>
    <xf numFmtId="10" fontId="0" fillId="0" borderId="0" xfId="2" applyNumberFormat="1" applyFont="1" applyFill="1"/>
    <xf numFmtId="2" fontId="2" fillId="0" borderId="0" xfId="0" applyNumberFormat="1" applyFont="1"/>
    <xf numFmtId="2" fontId="0" fillId="0" borderId="0" xfId="0" applyNumberFormat="1"/>
    <xf numFmtId="0" fontId="2" fillId="0" borderId="0" xfId="0" applyFont="1"/>
    <xf numFmtId="2" fontId="3" fillId="0" borderId="0" xfId="0" applyNumberFormat="1" applyFont="1"/>
    <xf numFmtId="0" fontId="0" fillId="0" borderId="6" xfId="0" applyBorder="1"/>
    <xf numFmtId="0" fontId="3" fillId="0" borderId="0" xfId="0" applyFont="1" applyAlignment="1">
      <alignment horizontal="center"/>
    </xf>
    <xf numFmtId="44" fontId="0" fillId="0" borderId="6" xfId="0" applyNumberFormat="1" applyBorder="1"/>
    <xf numFmtId="0" fontId="0" fillId="0" borderId="0" xfId="0" applyAlignment="1">
      <alignment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7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 wrapText="1"/>
    </xf>
    <xf numFmtId="0" fontId="0" fillId="0" borderId="12" xfId="0" applyBorder="1" applyAlignment="1">
      <alignment horizontal="center" vertical="center" wrapText="1"/>
    </xf>
    <xf numFmtId="0" fontId="5" fillId="0" borderId="0" xfId="0" applyFont="1"/>
    <xf numFmtId="44" fontId="0" fillId="0" borderId="6" xfId="1" applyFont="1" applyBorder="1"/>
    <xf numFmtId="9" fontId="0" fillId="0" borderId="6" xfId="2" applyFont="1" applyBorder="1"/>
    <xf numFmtId="44" fontId="0" fillId="0" borderId="6" xfId="0" applyNumberFormat="1" applyBorder="1" applyAlignment="1">
      <alignment horizontal="right"/>
    </xf>
    <xf numFmtId="0" fontId="0" fillId="0" borderId="6" xfId="0" applyBorder="1" applyAlignment="1">
      <alignment horizontal="left"/>
    </xf>
    <xf numFmtId="0" fontId="0" fillId="0" borderId="12" xfId="0" applyBorder="1" applyAlignment="1">
      <alignment horizontal="center" vertical="top" wrapText="1"/>
    </xf>
    <xf numFmtId="0" fontId="0" fillId="0" borderId="18" xfId="0" applyBorder="1" applyAlignment="1">
      <alignment horizontal="center" vertical="top" wrapText="1"/>
    </xf>
    <xf numFmtId="0" fontId="0" fillId="0" borderId="23" xfId="0" applyBorder="1"/>
    <xf numFmtId="0" fontId="0" fillId="0" borderId="9" xfId="0" applyBorder="1" applyAlignment="1">
      <alignment horizontal="center" vertical="top" wrapText="1"/>
    </xf>
    <xf numFmtId="0" fontId="0" fillId="0" borderId="13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0" fillId="0" borderId="14" xfId="0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0" fillId="0" borderId="11" xfId="0" applyBorder="1" applyAlignment="1">
      <alignment horizontal="center" vertical="top" wrapText="1"/>
    </xf>
    <xf numFmtId="8" fontId="0" fillId="0" borderId="7" xfId="1" applyNumberFormat="1" applyFont="1" applyFill="1" applyBorder="1"/>
    <xf numFmtId="0" fontId="0" fillId="0" borderId="15" xfId="0" applyBorder="1" applyAlignment="1">
      <alignment vertical="center" wrapText="1"/>
    </xf>
    <xf numFmtId="8" fontId="0" fillId="0" borderId="7" xfId="1" applyNumberFormat="1" applyFont="1" applyFill="1" applyBorder="1" applyAlignment="1">
      <alignment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 wrapText="1"/>
    </xf>
    <xf numFmtId="2" fontId="0" fillId="0" borderId="11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44" fontId="0" fillId="0" borderId="7" xfId="1" applyFont="1" applyFill="1" applyBorder="1" applyAlignment="1">
      <alignment vertical="center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7" xfId="0" applyBorder="1" applyAlignment="1">
      <alignment horizontal="center"/>
    </xf>
    <xf numFmtId="0" fontId="0" fillId="0" borderId="17" xfId="0" applyBorder="1" applyAlignment="1">
      <alignment horizontal="center"/>
    </xf>
    <xf numFmtId="0" fontId="3" fillId="0" borderId="19" xfId="0" applyFont="1" applyBorder="1" applyAlignment="1">
      <alignment horizontal="center" wrapText="1"/>
    </xf>
    <xf numFmtId="0" fontId="3" fillId="0" borderId="20" xfId="0" applyFont="1" applyBorder="1" applyAlignment="1">
      <alignment horizontal="center" wrapText="1"/>
    </xf>
    <xf numFmtId="0" fontId="3" fillId="0" borderId="21" xfId="1" applyNumberFormat="1" applyFont="1" applyBorder="1" applyAlignment="1">
      <alignment horizontal="center" vertical="center"/>
    </xf>
    <xf numFmtId="0" fontId="3" fillId="0" borderId="22" xfId="1" applyNumberFormat="1" applyFont="1" applyBorder="1" applyAlignment="1">
      <alignment horizontal="center" vertical="center"/>
    </xf>
    <xf numFmtId="0" fontId="0" fillId="0" borderId="16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25" xfId="0" applyBorder="1" applyAlignment="1">
      <alignment horizontal="center" vertical="top" wrapText="1"/>
    </xf>
    <xf numFmtId="0" fontId="0" fillId="0" borderId="26" xfId="0" applyBorder="1" applyAlignment="1">
      <alignment horizontal="center" vertical="top" wrapText="1"/>
    </xf>
    <xf numFmtId="0" fontId="0" fillId="0" borderId="27" xfId="0" applyBorder="1" applyAlignment="1">
      <alignment horizontal="center" vertical="top" wrapText="1"/>
    </xf>
    <xf numFmtId="10" fontId="0" fillId="0" borderId="7" xfId="2" applyNumberFormat="1" applyFont="1" applyFill="1" applyBorder="1" applyAlignment="1">
      <alignment horizontal="center" vertical="center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BE030-A595-494A-BA7F-AC5325444417}">
  <dimension ref="B2:Q42"/>
  <sheetViews>
    <sheetView tabSelected="1" workbookViewId="0">
      <selection activeCell="F30" sqref="F30"/>
    </sheetView>
  </sheetViews>
  <sheetFormatPr baseColWidth="10" defaultColWidth="8.88671875" defaultRowHeight="14.4" x14ac:dyDescent="0.3"/>
  <cols>
    <col min="1" max="1" width="5.5546875" customWidth="1"/>
    <col min="2" max="2" width="17.5546875" customWidth="1"/>
    <col min="3" max="3" width="14.6640625" customWidth="1"/>
    <col min="4" max="4" width="13.6640625" customWidth="1"/>
    <col min="5" max="5" width="11.44140625" customWidth="1"/>
    <col min="6" max="6" width="10.44140625" customWidth="1"/>
    <col min="7" max="7" width="10.6640625" customWidth="1"/>
    <col min="8" max="8" width="15.5546875" customWidth="1"/>
    <col min="9" max="9" width="13.33203125" customWidth="1"/>
    <col min="10" max="11" width="11.6640625" customWidth="1"/>
    <col min="12" max="12" width="6.88671875" customWidth="1"/>
    <col min="13" max="13" width="10.5546875" bestFit="1" customWidth="1"/>
    <col min="14" max="14" width="10.5546875" customWidth="1"/>
  </cols>
  <sheetData>
    <row r="2" spans="2:6" ht="18" x14ac:dyDescent="0.35">
      <c r="B2" s="23" t="s">
        <v>14</v>
      </c>
      <c r="C2" s="23"/>
      <c r="D2" s="23"/>
      <c r="E2" s="23"/>
      <c r="F2" s="23"/>
    </row>
    <row r="3" spans="2:6" ht="18" x14ac:dyDescent="0.35">
      <c r="B3" s="23" t="s">
        <v>26</v>
      </c>
      <c r="C3" s="23"/>
      <c r="D3" s="23"/>
      <c r="E3" s="23"/>
      <c r="F3" s="23"/>
    </row>
    <row r="4" spans="2:6" ht="18" x14ac:dyDescent="0.35">
      <c r="B4" s="23"/>
      <c r="C4" s="23"/>
      <c r="D4" s="23"/>
      <c r="E4" s="23"/>
      <c r="F4" s="23"/>
    </row>
    <row r="5" spans="2:6" ht="18" x14ac:dyDescent="0.35">
      <c r="B5" t="s">
        <v>25</v>
      </c>
      <c r="C5" s="23"/>
      <c r="D5" s="23"/>
      <c r="E5" s="23"/>
      <c r="F5" s="23"/>
    </row>
    <row r="7" spans="2:6" x14ac:dyDescent="0.3">
      <c r="B7" s="10" t="s">
        <v>15</v>
      </c>
      <c r="C7" s="24">
        <v>98578.41</v>
      </c>
    </row>
    <row r="8" spans="2:6" x14ac:dyDescent="0.3">
      <c r="B8" s="25">
        <v>0.21</v>
      </c>
      <c r="C8" s="12">
        <f>C7*B8</f>
        <v>20701.466100000001</v>
      </c>
    </row>
    <row r="9" spans="2:6" x14ac:dyDescent="0.3">
      <c r="B9" s="10" t="s">
        <v>13</v>
      </c>
      <c r="C9" s="12">
        <f>SUM(C7:C8)</f>
        <v>119279.87610000001</v>
      </c>
    </row>
    <row r="11" spans="2:6" x14ac:dyDescent="0.3">
      <c r="B11" s="10" t="s">
        <v>3</v>
      </c>
      <c r="C11" s="37">
        <v>97592.62</v>
      </c>
    </row>
    <row r="12" spans="2:6" x14ac:dyDescent="0.3">
      <c r="C12" s="1"/>
    </row>
    <row r="13" spans="2:6" x14ac:dyDescent="0.3">
      <c r="B13" s="27" t="s">
        <v>4</v>
      </c>
      <c r="C13" s="26" t="s">
        <v>24</v>
      </c>
    </row>
    <row r="14" spans="2:6" x14ac:dyDescent="0.3">
      <c r="C14" s="1"/>
    </row>
    <row r="15" spans="2:6" x14ac:dyDescent="0.3">
      <c r="C15" s="1"/>
    </row>
    <row r="16" spans="2:6" ht="15" thickBot="1" x14ac:dyDescent="0.35"/>
    <row r="17" spans="3:17" ht="16.2" thickBot="1" x14ac:dyDescent="0.35">
      <c r="C17" s="30"/>
      <c r="D17" s="46" t="s">
        <v>5</v>
      </c>
      <c r="E17" s="47"/>
      <c r="F17" s="47"/>
      <c r="G17" s="48"/>
      <c r="I17" s="49"/>
      <c r="J17" s="49"/>
      <c r="K17" s="49"/>
    </row>
    <row r="18" spans="3:17" x14ac:dyDescent="0.3">
      <c r="C18" s="56" t="s">
        <v>0</v>
      </c>
      <c r="D18" s="50" t="s">
        <v>7</v>
      </c>
      <c r="E18" s="50"/>
      <c r="F18" s="51"/>
      <c r="G18" s="52" t="s">
        <v>6</v>
      </c>
      <c r="I18" s="11"/>
      <c r="J18" s="11"/>
      <c r="K18" s="11"/>
    </row>
    <row r="19" spans="3:17" ht="78" customHeight="1" thickBot="1" x14ac:dyDescent="0.35">
      <c r="C19" s="57"/>
      <c r="D19" s="28" t="s">
        <v>29</v>
      </c>
      <c r="E19" s="28" t="s">
        <v>16</v>
      </c>
      <c r="F19" s="29" t="s">
        <v>17</v>
      </c>
      <c r="G19" s="53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spans="3:17" ht="43.2" x14ac:dyDescent="0.3">
      <c r="C20" s="38" t="s">
        <v>19</v>
      </c>
      <c r="D20" s="16">
        <v>10</v>
      </c>
      <c r="E20" s="16">
        <v>5</v>
      </c>
      <c r="F20" s="17">
        <v>5</v>
      </c>
      <c r="G20" s="18">
        <f>D20+E20+F20</f>
        <v>20</v>
      </c>
      <c r="I20" s="7"/>
      <c r="L20" s="6"/>
      <c r="M20" s="7"/>
      <c r="N20" s="6"/>
    </row>
    <row r="21" spans="3:17" x14ac:dyDescent="0.3">
      <c r="D21" s="7"/>
      <c r="G21" s="6"/>
      <c r="H21" s="7"/>
      <c r="I21" s="6"/>
    </row>
    <row r="22" spans="3:17" x14ac:dyDescent="0.3">
      <c r="D22" s="7"/>
      <c r="G22" s="6"/>
      <c r="H22" s="7"/>
      <c r="I22" s="6"/>
      <c r="K22" s="8"/>
      <c r="L22" s="8"/>
    </row>
    <row r="23" spans="3:17" x14ac:dyDescent="0.3">
      <c r="D23" s="7"/>
      <c r="G23" s="6"/>
      <c r="H23" s="9"/>
      <c r="I23" s="6"/>
    </row>
    <row r="24" spans="3:17" x14ac:dyDescent="0.3">
      <c r="E24" s="4"/>
    </row>
    <row r="25" spans="3:17" ht="15" thickBot="1" x14ac:dyDescent="0.35"/>
    <row r="26" spans="3:17" ht="16.2" thickBot="1" x14ac:dyDescent="0.35">
      <c r="C26" s="60"/>
      <c r="D26" s="58" t="s">
        <v>9</v>
      </c>
      <c r="E26" s="59"/>
      <c r="F26" s="59"/>
      <c r="G26" s="59"/>
      <c r="H26" s="59"/>
      <c r="I26" s="59"/>
      <c r="J26" s="59"/>
      <c r="K26" s="59"/>
    </row>
    <row r="27" spans="3:17" s="13" customFormat="1" ht="20.399999999999999" customHeight="1" thickBot="1" x14ac:dyDescent="0.35">
      <c r="C27" s="61"/>
      <c r="D27" s="54" t="s">
        <v>8</v>
      </c>
      <c r="E27" s="55"/>
      <c r="F27" s="55"/>
      <c r="G27" s="55"/>
      <c r="H27" s="14"/>
      <c r="I27" s="63" t="s">
        <v>2</v>
      </c>
      <c r="J27" s="64"/>
      <c r="K27" s="65"/>
    </row>
    <row r="28" spans="3:17" ht="51" customHeight="1" x14ac:dyDescent="0.3">
      <c r="C28" s="62" t="s">
        <v>0</v>
      </c>
      <c r="D28" s="66" t="s">
        <v>10</v>
      </c>
      <c r="E28" s="67"/>
      <c r="F28" s="68"/>
      <c r="G28" s="31" t="s">
        <v>11</v>
      </c>
      <c r="H28" s="31" t="s">
        <v>12</v>
      </c>
      <c r="I28" s="35" t="s">
        <v>21</v>
      </c>
      <c r="J28" s="31" t="s">
        <v>23</v>
      </c>
      <c r="K28" s="33" t="s">
        <v>22</v>
      </c>
      <c r="L28" s="2"/>
      <c r="M28" s="2"/>
      <c r="N28" s="2"/>
      <c r="O28" s="2"/>
      <c r="P28" s="2"/>
      <c r="Q28" s="2"/>
    </row>
    <row r="29" spans="3:17" ht="37.950000000000003" customHeight="1" thickBot="1" x14ac:dyDescent="0.35">
      <c r="C29" s="57"/>
      <c r="D29" s="22" t="s">
        <v>18</v>
      </c>
      <c r="E29" s="22" t="s">
        <v>27</v>
      </c>
      <c r="F29" s="19" t="s">
        <v>1</v>
      </c>
      <c r="G29" s="32"/>
      <c r="H29" s="32"/>
      <c r="I29" s="36"/>
      <c r="J29" s="32"/>
      <c r="K29" s="34"/>
    </row>
    <row r="30" spans="3:17" ht="245.4" thickBot="1" x14ac:dyDescent="0.35">
      <c r="C30" s="38" t="s">
        <v>19</v>
      </c>
      <c r="D30" s="39">
        <v>97592.62</v>
      </c>
      <c r="E30" s="45">
        <f>$C$7-D30</f>
        <v>985.79000000000815</v>
      </c>
      <c r="F30" s="69">
        <f>E30/$C$7</f>
        <v>1.0000059850833546E-2</v>
      </c>
      <c r="G30" s="40" t="s">
        <v>28</v>
      </c>
      <c r="H30" s="41" t="s">
        <v>20</v>
      </c>
      <c r="I30" s="42">
        <f>50*(1-((D30-$C$11)/($C$7-$C$11))^5)</f>
        <v>50</v>
      </c>
      <c r="J30" s="43">
        <v>5</v>
      </c>
      <c r="K30" s="44">
        <v>20</v>
      </c>
      <c r="L30" s="6"/>
      <c r="M30" s="7"/>
      <c r="N30" s="6"/>
    </row>
    <row r="31" spans="3:17" x14ac:dyDescent="0.3">
      <c r="C31" s="6"/>
      <c r="D31" s="7"/>
    </row>
    <row r="32" spans="3:17" x14ac:dyDescent="0.3">
      <c r="C32" s="6"/>
      <c r="D32" s="7"/>
      <c r="F32" s="8"/>
      <c r="G32" s="8"/>
    </row>
    <row r="33" spans="3:6" x14ac:dyDescent="0.3">
      <c r="C33" s="6"/>
      <c r="D33" s="9"/>
    </row>
    <row r="34" spans="3:6" x14ac:dyDescent="0.3">
      <c r="E34" s="4"/>
      <c r="F34" s="5"/>
    </row>
    <row r="35" spans="3:6" x14ac:dyDescent="0.3">
      <c r="F35" s="3"/>
    </row>
    <row r="37" spans="3:6" x14ac:dyDescent="0.3">
      <c r="C37" s="20"/>
    </row>
    <row r="38" spans="3:6" ht="34.200000000000003" customHeight="1" x14ac:dyDescent="0.3">
      <c r="C38" s="21"/>
    </row>
    <row r="39" spans="3:6" x14ac:dyDescent="0.3">
      <c r="C39" s="11"/>
    </row>
    <row r="42" spans="3:6" x14ac:dyDescent="0.3">
      <c r="C42" s="15"/>
      <c r="D42" s="11"/>
    </row>
  </sheetData>
  <mergeCells count="11">
    <mergeCell ref="C18:C19"/>
    <mergeCell ref="D26:K26"/>
    <mergeCell ref="C26:C27"/>
    <mergeCell ref="C28:C29"/>
    <mergeCell ref="I27:K27"/>
    <mergeCell ref="D28:F28"/>
    <mergeCell ref="D17:G17"/>
    <mergeCell ref="I17:K17"/>
    <mergeCell ref="D18:F18"/>
    <mergeCell ref="G18:G19"/>
    <mergeCell ref="D27:G2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Propostes i puntuacions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 Gorgues</dc:creator>
  <cp:lastModifiedBy>Marta M. Lopez</cp:lastModifiedBy>
  <dcterms:created xsi:type="dcterms:W3CDTF">2025-05-16T07:43:28Z</dcterms:created>
  <dcterms:modified xsi:type="dcterms:W3CDTF">2025-07-10T10:24:40Z</dcterms:modified>
</cp:coreProperties>
</file>