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mlopez\Downloads\"/>
    </mc:Choice>
  </mc:AlternateContent>
  <xr:revisionPtr revIDLastSave="0" documentId="13_ncr:1_{D3DC73CC-72DE-46B8-B9F3-EDAB6AF55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es i puntuacions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F27" i="3" s="1"/>
  <c r="H20" i="3"/>
  <c r="D33" i="3" s="1"/>
  <c r="C8" i="3"/>
  <c r="C9" i="3" s="1"/>
  <c r="L27" i="3" l="1"/>
  <c r="Q27" i="3" s="1"/>
  <c r="E33" i="3" l="1"/>
  <c r="F33" i="3" s="1"/>
</calcChain>
</file>

<file path=xl/sharedStrings.xml><?xml version="1.0" encoding="utf-8"?>
<sst xmlns="http://schemas.openxmlformats.org/spreadsheetml/2006/main" count="43" uniqueCount="38">
  <si>
    <t>Empreses</t>
  </si>
  <si>
    <t>baixa</t>
  </si>
  <si>
    <t>baixa en %</t>
  </si>
  <si>
    <t>PUNTUACIÓ</t>
  </si>
  <si>
    <t>Oferta mínima</t>
  </si>
  <si>
    <t>4 anys</t>
  </si>
  <si>
    <t>4 setmanes</t>
  </si>
  <si>
    <t>Durada obra</t>
  </si>
  <si>
    <t>CRITERIS SOTMESOS A UN JUDICI DE VALOR  - fins a 20 punts</t>
  </si>
  <si>
    <t>TOTAL PUNTUACIÓ JUDICI DE VALOR</t>
  </si>
  <si>
    <t>Pla d'actuació per la realització de l'obra</t>
  </si>
  <si>
    <t xml:space="preserve">PROPOSTES PRESENTADES </t>
  </si>
  <si>
    <t>TOTAL PUNTUACIÓ CRITERIS AUTOMÀTICS</t>
  </si>
  <si>
    <t>1.Oferta econòmica</t>
  </si>
  <si>
    <t>2.Ampliació garantia</t>
  </si>
  <si>
    <t>3.Millores tècniques</t>
  </si>
  <si>
    <t>5.Acreditació implantació ISO</t>
  </si>
  <si>
    <t>1.Oferta econòmica (10p)</t>
  </si>
  <si>
    <t>5.Acreditació implantació (10p)</t>
  </si>
  <si>
    <t>2.Ampliació garantia   (20p)</t>
  </si>
  <si>
    <t>Judici de valor (20p)</t>
  </si>
  <si>
    <t>TOTAL</t>
  </si>
  <si>
    <t>Automàtic    (80p)</t>
  </si>
  <si>
    <t>PUNTUACIÓ TOTAL</t>
  </si>
  <si>
    <t>CONTRACTE OBERT SIMPLIFICAT</t>
  </si>
  <si>
    <t>Pressupost</t>
  </si>
  <si>
    <t>Claretat i aplicabilitat dels conceptes a l'obra (5p)</t>
  </si>
  <si>
    <t>Qualitat dels materials i equips proposat (5p)</t>
  </si>
  <si>
    <t>Gestió de la seguretat i salut (5p)</t>
  </si>
  <si>
    <t>Gestió de residus              (5p)</t>
  </si>
  <si>
    <t>preu ofertat (sense IVA)</t>
  </si>
  <si>
    <t>OBRES MILLORA DE LES XARXES DE SERVEIS D’AIGUA POTABLE I CLAVEGUERAM DEL C. FELIP RODÉS D’ALBESA</t>
  </si>
  <si>
    <t>J. VILELLA CONSTRUCCIONS, SL</t>
  </si>
  <si>
    <t>4.Operaris</t>
  </si>
  <si>
    <t>3.Millores tècniques   (30p)</t>
  </si>
  <si>
    <t>Si</t>
  </si>
  <si>
    <t>CRITERIS AUTOMÀTICS - fins a 80 punt</t>
  </si>
  <si>
    <t>4.Operaris  (10p)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</si>
</sst>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9" fontId="3" fillId="0" borderId="11" xfId="2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0" fontId="3" fillId="0" borderId="0" xfId="2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4" fontId="3" fillId="0" borderId="17" xfId="0" applyNumberFormat="1" applyFont="1" applyBorder="1" applyAlignment="1">
      <alignment horizontal="center" vertical="center"/>
    </xf>
    <xf numFmtId="44" fontId="3" fillId="0" borderId="18" xfId="1" applyFont="1" applyFill="1" applyBorder="1" applyAlignment="1">
      <alignment horizontal="center" vertical="center"/>
    </xf>
    <xf numFmtId="10" fontId="3" fillId="0" borderId="18" xfId="2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33"/>
  <sheetViews>
    <sheetView tabSelected="1" topLeftCell="A17" zoomScale="90" zoomScaleNormal="90" workbookViewId="0">
      <selection activeCell="Q19" sqref="Q19"/>
    </sheetView>
  </sheetViews>
  <sheetFormatPr baseColWidth="10" defaultColWidth="9" defaultRowHeight="13.8" x14ac:dyDescent="0.3"/>
  <cols>
    <col min="1" max="1" width="5.6640625" style="4" customWidth="1"/>
    <col min="2" max="2" width="12.33203125" style="4" bestFit="1" customWidth="1"/>
    <col min="3" max="3" width="21.77734375" style="4" customWidth="1"/>
    <col min="4" max="4" width="13.77734375" style="4" customWidth="1"/>
    <col min="5" max="5" width="22" style="4" customWidth="1"/>
    <col min="6" max="6" width="17.6640625" style="4" customWidth="1"/>
    <col min="7" max="8" width="13.77734375" style="4" customWidth="1"/>
    <col min="9" max="9" width="12.33203125" style="4" customWidth="1"/>
    <col min="10" max="10" width="12.6640625" style="4" customWidth="1"/>
    <col min="11" max="11" width="15" style="4" customWidth="1"/>
    <col min="12" max="12" width="19.21875" style="4" customWidth="1"/>
    <col min="13" max="16" width="11.77734375" style="4" customWidth="1"/>
    <col min="17" max="17" width="17.109375" style="4" customWidth="1"/>
    <col min="18" max="18" width="6.88671875" style="4" customWidth="1"/>
    <col min="19" max="19" width="10.6640625" style="4" bestFit="1" customWidth="1"/>
    <col min="20" max="20" width="10.6640625" style="4" customWidth="1"/>
    <col min="21" max="16384" width="9" style="4"/>
  </cols>
  <sheetData>
    <row r="2" spans="2:7" ht="17.399999999999999" x14ac:dyDescent="0.3">
      <c r="B2" s="16" t="s">
        <v>24</v>
      </c>
      <c r="C2" s="16"/>
      <c r="D2" s="16"/>
      <c r="E2" s="16"/>
      <c r="F2" s="16"/>
      <c r="G2" s="16"/>
    </row>
    <row r="3" spans="2:7" ht="17.399999999999999" x14ac:dyDescent="0.3">
      <c r="B3" s="16" t="s">
        <v>31</v>
      </c>
      <c r="C3" s="16"/>
      <c r="D3" s="16"/>
      <c r="E3" s="16"/>
      <c r="F3" s="16"/>
      <c r="G3" s="16"/>
    </row>
    <row r="4" spans="2:7" ht="17.399999999999999" x14ac:dyDescent="0.3">
      <c r="B4" s="16"/>
      <c r="C4" s="16"/>
      <c r="D4" s="16"/>
      <c r="E4" s="16"/>
      <c r="F4" s="16"/>
      <c r="G4" s="16"/>
    </row>
    <row r="5" spans="2:7" ht="17.399999999999999" x14ac:dyDescent="0.3">
      <c r="C5" s="16"/>
      <c r="D5" s="16"/>
      <c r="E5" s="16"/>
      <c r="F5" s="16"/>
      <c r="G5" s="16"/>
    </row>
    <row r="7" spans="2:7" x14ac:dyDescent="0.3">
      <c r="B7" s="17" t="s">
        <v>25</v>
      </c>
      <c r="C7" s="18">
        <v>119844.78</v>
      </c>
    </row>
    <row r="8" spans="2:7" x14ac:dyDescent="0.3">
      <c r="B8" s="19">
        <v>0.21</v>
      </c>
      <c r="C8" s="6">
        <f>C7*B8</f>
        <v>25167.4038</v>
      </c>
    </row>
    <row r="9" spans="2:7" x14ac:dyDescent="0.3">
      <c r="B9" s="17" t="s">
        <v>21</v>
      </c>
      <c r="C9" s="6">
        <f>SUM(C7:C8)</f>
        <v>145012.1838</v>
      </c>
    </row>
    <row r="11" spans="2:7" x14ac:dyDescent="0.3">
      <c r="B11" s="17" t="s">
        <v>4</v>
      </c>
      <c r="C11" s="6">
        <v>118646.33</v>
      </c>
    </row>
    <row r="12" spans="2:7" x14ac:dyDescent="0.3">
      <c r="C12" s="20"/>
    </row>
    <row r="13" spans="2:7" x14ac:dyDescent="0.3">
      <c r="B13" s="17" t="s">
        <v>7</v>
      </c>
      <c r="C13" s="6" t="s">
        <v>6</v>
      </c>
    </row>
    <row r="14" spans="2:7" x14ac:dyDescent="0.3">
      <c r="C14" s="20"/>
    </row>
    <row r="15" spans="2:7" x14ac:dyDescent="0.3">
      <c r="C15" s="20"/>
    </row>
    <row r="16" spans="2:7" ht="14.4" thickBot="1" x14ac:dyDescent="0.35"/>
    <row r="17" spans="3:23" ht="16.2" thickBot="1" x14ac:dyDescent="0.35">
      <c r="C17" s="21"/>
      <c r="D17" s="44" t="s">
        <v>8</v>
      </c>
      <c r="E17" s="45"/>
      <c r="F17" s="45"/>
      <c r="G17" s="45"/>
      <c r="H17" s="46"/>
      <c r="L17" s="47"/>
      <c r="M17" s="47"/>
      <c r="N17" s="47"/>
      <c r="O17" s="47"/>
      <c r="P17" s="47"/>
    </row>
    <row r="18" spans="3:23" x14ac:dyDescent="0.3">
      <c r="C18" s="58" t="s">
        <v>0</v>
      </c>
      <c r="D18" s="48" t="s">
        <v>10</v>
      </c>
      <c r="E18" s="48"/>
      <c r="F18" s="48"/>
      <c r="G18" s="49"/>
      <c r="H18" s="50" t="s">
        <v>9</v>
      </c>
      <c r="L18" s="22"/>
      <c r="M18" s="22"/>
      <c r="N18" s="22"/>
      <c r="O18" s="22"/>
      <c r="P18" s="22"/>
    </row>
    <row r="19" spans="3:23" ht="84" customHeight="1" thickBot="1" x14ac:dyDescent="0.35">
      <c r="C19" s="59"/>
      <c r="D19" s="2" t="s">
        <v>26</v>
      </c>
      <c r="E19" s="2" t="s">
        <v>27</v>
      </c>
      <c r="F19" s="2" t="s">
        <v>28</v>
      </c>
      <c r="G19" s="24" t="s">
        <v>29</v>
      </c>
      <c r="H19" s="51"/>
      <c r="I19" s="25"/>
      <c r="J19" s="25"/>
      <c r="K19" s="25"/>
      <c r="L19" s="25"/>
      <c r="M19" s="25"/>
      <c r="N19" s="25"/>
      <c r="O19" s="25"/>
      <c r="P19" s="25"/>
      <c r="R19" s="25"/>
      <c r="S19" s="25"/>
      <c r="T19" s="25"/>
      <c r="U19" s="25"/>
      <c r="V19" s="25"/>
      <c r="W19" s="25"/>
    </row>
    <row r="20" spans="3:23" ht="42.75" customHeight="1" x14ac:dyDescent="0.3">
      <c r="C20" s="5" t="s">
        <v>32</v>
      </c>
      <c r="D20" s="7">
        <v>5</v>
      </c>
      <c r="E20" s="7">
        <v>5</v>
      </c>
      <c r="F20" s="7">
        <v>5</v>
      </c>
      <c r="G20" s="23">
        <v>5</v>
      </c>
      <c r="H20" s="26">
        <f>D20+E20+F20+G20</f>
        <v>20</v>
      </c>
      <c r="L20" s="11"/>
      <c r="Q20" s="11"/>
      <c r="R20" s="10"/>
      <c r="S20" s="11"/>
      <c r="T20" s="10"/>
    </row>
    <row r="21" spans="3:23" x14ac:dyDescent="0.3">
      <c r="E21" s="27"/>
      <c r="F21" s="27"/>
    </row>
    <row r="22" spans="3:23" ht="14.4" thickBot="1" x14ac:dyDescent="0.35">
      <c r="E22" s="20"/>
    </row>
    <row r="23" spans="3:23" ht="16.2" thickBot="1" x14ac:dyDescent="0.35">
      <c r="C23" s="63"/>
      <c r="D23" s="55" t="s">
        <v>36</v>
      </c>
      <c r="E23" s="56"/>
      <c r="F23" s="56"/>
      <c r="G23" s="56"/>
      <c r="H23" s="56"/>
      <c r="I23" s="56"/>
      <c r="J23" s="57"/>
      <c r="K23" s="34"/>
      <c r="L23" s="35"/>
      <c r="M23" s="35"/>
      <c r="N23" s="35"/>
      <c r="O23" s="35"/>
      <c r="P23" s="35"/>
      <c r="Q23" s="36"/>
    </row>
    <row r="24" spans="3:23" ht="20.399999999999999" customHeight="1" thickBot="1" x14ac:dyDescent="0.35">
      <c r="C24" s="64"/>
      <c r="D24" s="52" t="s">
        <v>11</v>
      </c>
      <c r="E24" s="53"/>
      <c r="F24" s="53"/>
      <c r="G24" s="53"/>
      <c r="H24" s="53"/>
      <c r="I24" s="53"/>
      <c r="J24" s="54"/>
      <c r="K24" s="1"/>
      <c r="L24" s="68" t="s">
        <v>3</v>
      </c>
      <c r="M24" s="69"/>
      <c r="N24" s="69"/>
      <c r="O24" s="69"/>
      <c r="P24" s="69"/>
      <c r="Q24" s="70"/>
    </row>
    <row r="25" spans="3:23" ht="21" customHeight="1" x14ac:dyDescent="0.3">
      <c r="C25" s="67" t="s">
        <v>0</v>
      </c>
      <c r="D25" s="75" t="s">
        <v>13</v>
      </c>
      <c r="E25" s="75"/>
      <c r="F25" s="75"/>
      <c r="G25" s="73" t="s">
        <v>14</v>
      </c>
      <c r="H25" s="73" t="s">
        <v>15</v>
      </c>
      <c r="I25" s="73" t="s">
        <v>33</v>
      </c>
      <c r="J25" s="42" t="s">
        <v>16</v>
      </c>
      <c r="K25" s="25"/>
      <c r="L25" s="71" t="s">
        <v>17</v>
      </c>
      <c r="M25" s="73" t="s">
        <v>19</v>
      </c>
      <c r="N25" s="73" t="s">
        <v>34</v>
      </c>
      <c r="O25" s="73" t="s">
        <v>37</v>
      </c>
      <c r="P25" s="73" t="s">
        <v>18</v>
      </c>
      <c r="Q25" s="65" t="s">
        <v>12</v>
      </c>
      <c r="R25" s="25"/>
      <c r="S25" s="25"/>
      <c r="T25" s="25"/>
      <c r="U25" s="25"/>
      <c r="V25" s="25"/>
      <c r="W25" s="25"/>
    </row>
    <row r="26" spans="3:23" ht="37.950000000000003" customHeight="1" thickBot="1" x14ac:dyDescent="0.35">
      <c r="C26" s="59"/>
      <c r="D26" s="2" t="s">
        <v>30</v>
      </c>
      <c r="E26" s="3" t="s">
        <v>1</v>
      </c>
      <c r="F26" s="3" t="s">
        <v>2</v>
      </c>
      <c r="G26" s="74"/>
      <c r="H26" s="74"/>
      <c r="I26" s="74"/>
      <c r="J26" s="43"/>
      <c r="L26" s="72"/>
      <c r="M26" s="74"/>
      <c r="N26" s="74"/>
      <c r="O26" s="74"/>
      <c r="P26" s="74"/>
      <c r="Q26" s="66"/>
    </row>
    <row r="27" spans="3:23" ht="42" thickBot="1" x14ac:dyDescent="0.35">
      <c r="C27" s="29" t="s">
        <v>32</v>
      </c>
      <c r="D27" s="37">
        <v>118646.33</v>
      </c>
      <c r="E27" s="38">
        <f>$C$7-D27</f>
        <v>1198.4499999999971</v>
      </c>
      <c r="F27" s="39">
        <f>E27/$C$7</f>
        <v>1.0000018357078189E-2</v>
      </c>
      <c r="G27" s="40" t="s">
        <v>5</v>
      </c>
      <c r="H27" s="40">
        <v>0</v>
      </c>
      <c r="I27" s="40">
        <v>0</v>
      </c>
      <c r="J27" s="41" t="s">
        <v>35</v>
      </c>
      <c r="L27" s="8">
        <f>10*(1-((D27-$C$11)/($C$7-$C$11))^5)</f>
        <v>10</v>
      </c>
      <c r="M27" s="7">
        <v>20</v>
      </c>
      <c r="N27" s="7">
        <v>0</v>
      </c>
      <c r="O27" s="7">
        <v>0</v>
      </c>
      <c r="P27" s="7">
        <v>8</v>
      </c>
      <c r="Q27" s="9">
        <f>L27+M27+N27+O27+P27</f>
        <v>38</v>
      </c>
      <c r="R27" s="10"/>
      <c r="S27" s="11"/>
      <c r="T27" s="10"/>
    </row>
    <row r="28" spans="3:23" x14ac:dyDescent="0.3">
      <c r="E28" s="20"/>
      <c r="F28" s="27"/>
      <c r="G28" s="30"/>
    </row>
    <row r="29" spans="3:23" x14ac:dyDescent="0.3">
      <c r="E29" s="20"/>
      <c r="G29" s="31"/>
    </row>
    <row r="30" spans="3:23" ht="14.4" thickBot="1" x14ac:dyDescent="0.35">
      <c r="E30" s="20"/>
    </row>
    <row r="31" spans="3:23" ht="14.4" thickBot="1" x14ac:dyDescent="0.35">
      <c r="C31" s="28"/>
      <c r="D31" s="60" t="s">
        <v>23</v>
      </c>
      <c r="E31" s="61"/>
      <c r="F31" s="62"/>
      <c r="G31" s="22"/>
      <c r="H31" s="22"/>
    </row>
    <row r="32" spans="3:23" ht="34.200000000000003" customHeight="1" thickBot="1" x14ac:dyDescent="0.35">
      <c r="C32" s="15" t="s">
        <v>0</v>
      </c>
      <c r="D32" s="12" t="s">
        <v>20</v>
      </c>
      <c r="E32" s="13" t="s">
        <v>22</v>
      </c>
      <c r="F32" s="14" t="s">
        <v>21</v>
      </c>
      <c r="G32" s="25"/>
      <c r="H32" s="32"/>
    </row>
    <row r="33" spans="3:8" ht="41.4" x14ac:dyDescent="0.3">
      <c r="C33" s="5" t="s">
        <v>32</v>
      </c>
      <c r="D33" s="7">
        <f>H20</f>
        <v>20</v>
      </c>
      <c r="E33" s="33">
        <f>Q27</f>
        <v>38</v>
      </c>
      <c r="F33" s="9">
        <f>D33+E33</f>
        <v>58</v>
      </c>
      <c r="H33" s="22"/>
    </row>
  </sheetData>
  <mergeCells count="22">
    <mergeCell ref="C18:C19"/>
    <mergeCell ref="D31:F31"/>
    <mergeCell ref="C23:C24"/>
    <mergeCell ref="Q25:Q26"/>
    <mergeCell ref="C25:C26"/>
    <mergeCell ref="L24:Q24"/>
    <mergeCell ref="L25:L26"/>
    <mergeCell ref="M25:M26"/>
    <mergeCell ref="N25:N26"/>
    <mergeCell ref="O25:O26"/>
    <mergeCell ref="P25:P26"/>
    <mergeCell ref="D25:F25"/>
    <mergeCell ref="G25:G26"/>
    <mergeCell ref="H25:H26"/>
    <mergeCell ref="I25:I26"/>
    <mergeCell ref="J25:J26"/>
    <mergeCell ref="D17:H17"/>
    <mergeCell ref="L17:P17"/>
    <mergeCell ref="D18:G18"/>
    <mergeCell ref="H18:H19"/>
    <mergeCell ref="D24:J24"/>
    <mergeCell ref="D23:J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Propostes i puntuacions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Gorgues</dc:creator>
  <cp:lastModifiedBy>Marta M. Lopez</cp:lastModifiedBy>
  <dcterms:created xsi:type="dcterms:W3CDTF">2025-05-16T07:43:28Z</dcterms:created>
  <dcterms:modified xsi:type="dcterms:W3CDTF">2025-07-24T07:40:58Z</dcterms:modified>
</cp:coreProperties>
</file>