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FEINA/1 TREBALLS/2023/230217-LSN-BS (BS La Sènia)/3 Projecte/Projecte/2n projecte/AMID/"/>
    </mc:Choice>
  </mc:AlternateContent>
  <xr:revisionPtr revIDLastSave="0" documentId="13_ncr:1_{B44643FF-A325-E241-9015-7F65A2F3F3DF}" xr6:coauthVersionLast="47" xr6:coauthVersionMax="47" xr10:uidLastSave="{00000000-0000-0000-0000-000000000000}"/>
  <bookViews>
    <workbookView xWindow="13960" yWindow="500" windowWidth="30840" windowHeight="24700" xr2:uid="{00000000-000D-0000-FFFF-FFFF00000000}"/>
  </bookViews>
  <sheets>
    <sheet name="T-PRES" sheetId="2" r:id="rId1"/>
    <sheet name="T-APU" sheetId="7" r:id="rId2"/>
    <sheet name="T-SMP" sheetId="8" r:id="rId3"/>
    <sheet name="T-DIM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2" l="1"/>
  <c r="J13" i="7"/>
  <c r="K14" i="7"/>
  <c r="J16" i="7"/>
  <c r="K24" i="7" s="1"/>
  <c r="K26" i="7" s="1"/>
  <c r="K11" i="7" s="1"/>
  <c r="K17" i="7"/>
  <c r="J19" i="7"/>
  <c r="K23" i="7" s="1"/>
  <c r="J20" i="7"/>
  <c r="J21" i="7"/>
  <c r="J22" i="7"/>
  <c r="K25" i="7"/>
  <c r="J30" i="7"/>
  <c r="K31" i="7"/>
  <c r="J33" i="7"/>
  <c r="J34" i="7"/>
  <c r="K35" i="7"/>
  <c r="K36" i="7"/>
  <c r="K37" i="7"/>
  <c r="K38" i="7"/>
  <c r="K28" i="7" s="1"/>
  <c r="J43" i="7"/>
  <c r="K44" i="7"/>
  <c r="K45" i="7"/>
  <c r="K46" i="7"/>
  <c r="K41" i="7" s="1"/>
  <c r="J50" i="7"/>
  <c r="K52" i="7" s="1"/>
  <c r="K53" i="7" s="1"/>
  <c r="K48" i="7" s="1"/>
  <c r="K51" i="7"/>
  <c r="J57" i="7"/>
  <c r="K64" i="7" s="1"/>
  <c r="K65" i="7" s="1"/>
  <c r="K55" i="7" s="1"/>
  <c r="J58" i="7"/>
  <c r="K59" i="7"/>
  <c r="J61" i="7"/>
  <c r="K63" i="7" s="1"/>
  <c r="J62" i="7"/>
  <c r="J69" i="7"/>
  <c r="K70" i="7"/>
  <c r="J72" i="7"/>
  <c r="K73" i="7"/>
  <c r="K74" i="7" s="1"/>
  <c r="K67" i="7" s="1"/>
  <c r="J78" i="7"/>
  <c r="K79" i="7"/>
  <c r="J81" i="7"/>
  <c r="K82" i="7"/>
  <c r="K83" i="7"/>
  <c r="K76" i="7" s="1"/>
  <c r="K85" i="7"/>
  <c r="J87" i="7"/>
  <c r="K88" i="7"/>
  <c r="J90" i="7"/>
  <c r="K91" i="7"/>
  <c r="K92" i="7"/>
  <c r="J96" i="7"/>
  <c r="K98" i="7" s="1"/>
  <c r="J100" i="7" s="1"/>
  <c r="J97" i="7"/>
  <c r="J106" i="7"/>
  <c r="K110" i="7" s="1"/>
  <c r="K111" i="7" s="1"/>
  <c r="K104" i="7" s="1"/>
  <c r="K107" i="7"/>
  <c r="J109" i="7"/>
  <c r="J115" i="7"/>
  <c r="K116" i="7"/>
  <c r="J118" i="7"/>
  <c r="K119" i="7"/>
  <c r="K120" i="7"/>
  <c r="K113" i="7" s="1"/>
  <c r="J124" i="7"/>
  <c r="J125" i="7"/>
  <c r="K126" i="7"/>
  <c r="J128" i="7"/>
  <c r="K129" i="7"/>
  <c r="K130" i="7"/>
  <c r="K122" i="7" s="1"/>
  <c r="K132" i="7"/>
  <c r="J134" i="7"/>
  <c r="K135" i="7"/>
  <c r="J137" i="7"/>
  <c r="K138" i="7"/>
  <c r="K139" i="7"/>
  <c r="J143" i="7"/>
  <c r="K145" i="7" s="1"/>
  <c r="J144" i="7"/>
  <c r="J151" i="7"/>
  <c r="K152" i="7"/>
  <c r="K153" i="7"/>
  <c r="K154" i="7"/>
  <c r="K149" i="7" s="1"/>
  <c r="J158" i="7"/>
  <c r="J159" i="7"/>
  <c r="K160" i="7"/>
  <c r="J168" i="7" s="1"/>
  <c r="J162" i="7"/>
  <c r="K163" i="7"/>
  <c r="J165" i="7"/>
  <c r="K166" i="7"/>
  <c r="J174" i="7"/>
  <c r="K185" i="7" s="1"/>
  <c r="K186" i="7" s="1"/>
  <c r="K172" i="7" s="1"/>
  <c r="J175" i="7"/>
  <c r="K176" i="7"/>
  <c r="J184" i="7" s="1"/>
  <c r="J178" i="7"/>
  <c r="K179" i="7" s="1"/>
  <c r="J181" i="7"/>
  <c r="K182" i="7"/>
  <c r="J190" i="7"/>
  <c r="K192" i="7" s="1"/>
  <c r="J197" i="7" s="1"/>
  <c r="J191" i="7"/>
  <c r="J194" i="7"/>
  <c r="K195" i="7"/>
  <c r="J203" i="7"/>
  <c r="J204" i="7"/>
  <c r="K213" i="7" s="1"/>
  <c r="K214" i="7" s="1"/>
  <c r="K201" i="7" s="1"/>
  <c r="K205" i="7"/>
  <c r="J207" i="7"/>
  <c r="J208" i="7"/>
  <c r="J209" i="7"/>
  <c r="K210" i="7"/>
  <c r="J212" i="7"/>
  <c r="J218" i="7"/>
  <c r="J219" i="7"/>
  <c r="K220" i="7"/>
  <c r="J228" i="7" s="1"/>
  <c r="J222" i="7"/>
  <c r="K223" i="7"/>
  <c r="J225" i="7"/>
  <c r="K226" i="7" s="1"/>
  <c r="J234" i="7"/>
  <c r="K237" i="7" s="1"/>
  <c r="J244" i="7" s="1"/>
  <c r="J235" i="7"/>
  <c r="J236" i="7"/>
  <c r="J239" i="7"/>
  <c r="J240" i="7"/>
  <c r="J241" i="7"/>
  <c r="K242" i="7"/>
  <c r="J250" i="7"/>
  <c r="J251" i="7"/>
  <c r="K261" i="7" s="1"/>
  <c r="K262" i="7" s="1"/>
  <c r="K248" i="7" s="1"/>
  <c r="K252" i="7"/>
  <c r="J260" i="7" s="1"/>
  <c r="J254" i="7"/>
  <c r="K255" i="7"/>
  <c r="J257" i="7"/>
  <c r="K258" i="7" s="1"/>
  <c r="J266" i="7"/>
  <c r="J267" i="7"/>
  <c r="K268" i="7"/>
  <c r="J275" i="7" s="1"/>
  <c r="J270" i="7"/>
  <c r="J271" i="7"/>
  <c r="J272" i="7"/>
  <c r="K273" i="7"/>
  <c r="J281" i="7"/>
  <c r="J282" i="7"/>
  <c r="K283" i="7"/>
  <c r="J285" i="7"/>
  <c r="K286" i="7"/>
  <c r="J288" i="7"/>
  <c r="K289" i="7"/>
  <c r="K290" i="7"/>
  <c r="K279" i="7" s="1"/>
  <c r="J294" i="7"/>
  <c r="J295" i="7"/>
  <c r="K305" i="7" s="1"/>
  <c r="K306" i="7" s="1"/>
  <c r="K292" i="7" s="1"/>
  <c r="K296" i="7"/>
  <c r="J304" i="7" s="1"/>
  <c r="J298" i="7"/>
  <c r="K302" i="7" s="1"/>
  <c r="J299" i="7"/>
  <c r="J300" i="7"/>
  <c r="J301" i="7"/>
  <c r="J310" i="7"/>
  <c r="K313" i="7" s="1"/>
  <c r="K314" i="7" s="1"/>
  <c r="K308" i="7" s="1"/>
  <c r="J311" i="7"/>
  <c r="K312" i="7"/>
  <c r="J318" i="7"/>
  <c r="J319" i="7"/>
  <c r="K320" i="7"/>
  <c r="K321" i="7"/>
  <c r="K316" i="7" s="1"/>
  <c r="G13" i="9"/>
  <c r="G14" i="9"/>
  <c r="G17" i="9"/>
  <c r="G16" i="9" s="1"/>
  <c r="G18" i="9"/>
  <c r="G19" i="9"/>
  <c r="G20" i="9"/>
  <c r="G21" i="9"/>
  <c r="G22" i="9"/>
  <c r="G24" i="9"/>
  <c r="G25" i="9"/>
  <c r="G28" i="9"/>
  <c r="G27" i="9" s="1"/>
  <c r="G29" i="9"/>
  <c r="G30" i="9"/>
  <c r="G31" i="9"/>
  <c r="G33" i="9"/>
  <c r="G34" i="9"/>
  <c r="G35" i="9"/>
  <c r="G36" i="9"/>
  <c r="G39" i="9"/>
  <c r="G38" i="9" s="1"/>
  <c r="G42" i="9"/>
  <c r="G41" i="9" s="1"/>
  <c r="G43" i="9"/>
  <c r="G44" i="9"/>
  <c r="G47" i="9"/>
  <c r="G46" i="9" s="1"/>
  <c r="G53" i="9"/>
  <c r="G52" i="9" s="1"/>
  <c r="G55" i="9"/>
  <c r="G56" i="9"/>
  <c r="G61" i="9"/>
  <c r="G62" i="9"/>
  <c r="G65" i="9"/>
  <c r="G64" i="9" s="1"/>
  <c r="G66" i="9"/>
  <c r="G67" i="9"/>
  <c r="G70" i="9"/>
  <c r="G69" i="9" s="1"/>
  <c r="G71" i="9"/>
  <c r="G72" i="9"/>
  <c r="G75" i="9"/>
  <c r="G74" i="9" s="1"/>
  <c r="G76" i="9"/>
  <c r="G77" i="9"/>
  <c r="G78" i="9"/>
  <c r="G81" i="9"/>
  <c r="G80" i="9" s="1"/>
  <c r="G82" i="9"/>
  <c r="G83" i="9"/>
  <c r="G84" i="9"/>
  <c r="G85" i="9"/>
  <c r="G86" i="9"/>
  <c r="G89" i="9"/>
  <c r="G88" i="9" s="1"/>
  <c r="G90" i="9"/>
  <c r="G91" i="9"/>
  <c r="G94" i="9"/>
  <c r="G93" i="9" s="1"/>
  <c r="G95" i="9"/>
  <c r="G96" i="9"/>
  <c r="G102" i="9"/>
  <c r="G101" i="9" s="1"/>
  <c r="G104" i="9"/>
  <c r="G105" i="9"/>
  <c r="G111" i="9"/>
  <c r="G110" i="9" s="1"/>
  <c r="G112" i="9"/>
  <c r="G113" i="9"/>
  <c r="G114" i="9"/>
  <c r="G115" i="9"/>
  <c r="G116" i="9"/>
  <c r="G117" i="9"/>
  <c r="G120" i="9"/>
  <c r="G119" i="9" s="1"/>
  <c r="G121" i="9"/>
  <c r="G122" i="9"/>
  <c r="G123" i="9"/>
  <c r="G124" i="9"/>
  <c r="G125" i="9"/>
  <c r="G126" i="9"/>
  <c r="G127" i="9"/>
  <c r="G130" i="9"/>
  <c r="G129" i="9" s="1"/>
  <c r="G133" i="9"/>
  <c r="G132" i="9" s="1"/>
  <c r="G136" i="9"/>
  <c r="G135" i="9" s="1"/>
  <c r="F48" i="2"/>
  <c r="F47" i="2"/>
  <c r="F45" i="2"/>
  <c r="F44" i="2"/>
  <c r="F49" i="2" s="1"/>
  <c r="F39" i="2"/>
  <c r="F38" i="2"/>
  <c r="F33" i="2"/>
  <c r="F32" i="2"/>
  <c r="F31" i="2"/>
  <c r="F30" i="2"/>
  <c r="F29" i="2"/>
  <c r="F28" i="2"/>
  <c r="F27" i="2"/>
  <c r="F22" i="2"/>
  <c r="F21" i="2"/>
  <c r="F23" i="2" s="1"/>
  <c r="F16" i="2"/>
  <c r="F15" i="2"/>
  <c r="F14" i="2"/>
  <c r="F13" i="2"/>
  <c r="F12" i="2"/>
  <c r="F11" i="2"/>
  <c r="F10" i="2"/>
  <c r="F9" i="2"/>
  <c r="F40" i="2" l="1"/>
  <c r="F17" i="2"/>
  <c r="F34" i="2"/>
  <c r="K276" i="7"/>
  <c r="K277" i="7" s="1"/>
  <c r="K264" i="7" s="1"/>
  <c r="K229" i="7"/>
  <c r="K230" i="7" s="1"/>
  <c r="K216" i="7" s="1"/>
  <c r="K169" i="7"/>
  <c r="K170" i="7" s="1"/>
  <c r="K156" i="7" s="1"/>
  <c r="K245" i="7"/>
  <c r="K246" i="7" s="1"/>
  <c r="K232" i="7" s="1"/>
  <c r="K198" i="7"/>
  <c r="K199" i="7" s="1"/>
  <c r="K188" i="7" s="1"/>
  <c r="K101" i="7"/>
  <c r="K102" i="7" s="1"/>
  <c r="K94" i="7" s="1"/>
  <c r="K146" i="7"/>
  <c r="K147" i="7" s="1"/>
  <c r="K141" i="7" s="1"/>
</calcChain>
</file>

<file path=xl/sharedStrings.xml><?xml version="1.0" encoding="utf-8"?>
<sst xmlns="http://schemas.openxmlformats.org/spreadsheetml/2006/main" count="1384" uniqueCount="334">
  <si>
    <t>Rehabilitació de coberta a la Residència i Centre de Dia</t>
  </si>
  <si>
    <t>per a Gent Gran ´´La Sènia´´.</t>
  </si>
  <si>
    <t>La Sènia - Tarragona</t>
  </si>
  <si>
    <t>Preu</t>
  </si>
  <si>
    <t>Amidament</t>
  </si>
  <si>
    <t>Import</t>
  </si>
  <si>
    <t>Obra</t>
  </si>
  <si>
    <t>01</t>
  </si>
  <si>
    <t>LA SENIA</t>
  </si>
  <si>
    <t>Capítol</t>
  </si>
  <si>
    <t>ENDERROCS</t>
  </si>
  <si>
    <t>P214Q-4RPT</t>
  </si>
  <si>
    <t>m2</t>
  </si>
  <si>
    <t>Arrencada de faldó de teules i de morter de subjecció  amb mitjans manuals i càrrega manual de runa sobre contenidor.</t>
  </si>
  <si>
    <t>P214Q-4RQ1</t>
  </si>
  <si>
    <t>m</t>
  </si>
  <si>
    <t>Arrencada de canaló de recollida d'aigües amb mitjans manuals i càrrega manual de runa sobre contenidor</t>
  </si>
  <si>
    <t>P214Q-4RPS</t>
  </si>
  <si>
    <t>Arrencada de làmina impermeabilitzant amb mitjans manuals i càrrega manual de runa sobre contenidor</t>
  </si>
  <si>
    <t>P214Q-4RPG</t>
  </si>
  <si>
    <t>Arrencada de minvell de ceràmica amb mitjans manuals i càrrega manual de runa sobre contenidor</t>
  </si>
  <si>
    <t>P214Q-4RPZ</t>
  </si>
  <si>
    <t>Arrencada de carener de teula àrab amb mitjans manuals i càrrega manual de runa sobre contenidor</t>
  </si>
  <si>
    <t>P21DF-HBJM</t>
  </si>
  <si>
    <t>u</t>
  </si>
  <si>
    <t>Desmuntatge de plafó fotovoltaic i enmagatzemantge per a posterior reaprofitament, col·locat sobre teulada inclinada de teula àrab i muntat estructura de perfils metàl·lics, amb mitjans manuals i càrrega manual de runa sobre contenidor, s'inlcou el desmuntatge de les conexions electricques i de lampistería.</t>
  </si>
  <si>
    <t>P214Q-4RPL</t>
  </si>
  <si>
    <t>Arrencada de llata de fusta de subkjecció de teules amb mitjans manuals i càrrega manual de runa sobre contenidor</t>
  </si>
  <si>
    <t>P21G1-4RU1</t>
  </si>
  <si>
    <t>Arrencada de baixant de zinc i connexions als desguassos i /o canaló, amb mitjans manuals i càrrega manual de runa sobre contenidor</t>
  </si>
  <si>
    <t>TOTAL</t>
  </si>
  <si>
    <t>02</t>
  </si>
  <si>
    <t>IMPERMEABILITZACIONS</t>
  </si>
  <si>
    <t>P786-H3OK</t>
  </si>
  <si>
    <t>Impermeabilització de parament inclinat (coberta) amb pintura tipus poliuretà monocomponent aplicada en fred tipus SIKALASTIC 612 o equivalent, aplicada en dues capes amb una dotació total de 2,8 kg/m2, s'inclou el reforç entre capes de geotèxtil format per feltre de polipropilè no teixit, de 90 g/m2 i espolvorejat final (abans del secat) de sorra de pols de marbre amb una dotació de 2 kg/m2.</t>
  </si>
  <si>
    <t>P151H-45IC</t>
  </si>
  <si>
    <t>Protecció de coberta amb  lona impermeable durant l'execució dels treballs, s'inclou el muntatge i desmuntatge cada jornada laboral.</t>
  </si>
  <si>
    <t>03</t>
  </si>
  <si>
    <t>COBERTES</t>
  </si>
  <si>
    <t>P52D-4V44</t>
  </si>
  <si>
    <t>Teulada de teula àrab mecànica, col·locada amb morter cola adhesiu.</t>
  </si>
  <si>
    <t>P5ZA0-51G3</t>
  </si>
  <si>
    <t>Carener ceràmic de teula àrab mecànica, col·locat amb mortercola adhesiu</t>
  </si>
  <si>
    <t>P5ZB0-6P0F</t>
  </si>
  <si>
    <t>Aiguafons ceràmic de teula àrab, col·locat amb morter cola adhesiu</t>
  </si>
  <si>
    <t>P5ZD4-528Z</t>
  </si>
  <si>
    <t>Minvell encastat al parament, de rajola ceràmica fina, col·locada amb morter mixt 1:2:10, s'inclou la formació de regata en el parament.</t>
  </si>
  <si>
    <t>P5ZJ1-52DG</t>
  </si>
  <si>
    <t>Canal exterior de secció rectangular de planxa de zinc de 0,82 mm de gruix i 60 cm de desenvolupament, col·locada amb peces especials i connectada al baixant</t>
  </si>
  <si>
    <t>P819-3GBG</t>
  </si>
  <si>
    <t>Formació de racó en mitja canya, amb morter de c.p., acabat lliscat. en minvell entre coberta i parament vertical</t>
  </si>
  <si>
    <t>P5ZB3-JSN7</t>
  </si>
  <si>
    <t>Remat de planxa d'acer plegada amb acabat galvanitzat i prelacat, de 0,8 mm de gruix, 40 cm de desenvolupament, com a màxim, amb 3 plecs, per a carener, col·locat amb fixacions mecàniques, amb perfils conformats d' estanquitat en tronbada entre coberta i parament vertical</t>
  </si>
  <si>
    <t>04</t>
  </si>
  <si>
    <t>INSTAL·LACIONS</t>
  </si>
  <si>
    <t>PD16-HAX3</t>
  </si>
  <si>
    <t>Baixant de tub de xapa de zinc-titani amb unió longitudinal electrosoldada, de diàmetre nominal 100 mm i de 0,6 mm de gruix, incloses les peces especials i fixat mecànicament amb brides</t>
  </si>
  <si>
    <t>PGE1-SMEP</t>
  </si>
  <si>
    <t>Instal·lació de panells fotovoltaics desmuntats amb anterioritat, mitjançant el sistema coplanar per cobertes de teula SOLAR-FIX de FISCHER o equivalent, format per perfils d'alumini i cargols de doble rosca amb cap de neoprè i col·locats amb tac químic, s'inclou l'aplicació de pintura de polimers tipus MS LIQUID de FISCHERen els caps dels cargols per garatir l'estanqueitat. S'inclouen les conexions electriques i de lampisteria dels panells amb la instal·lació interior. Es considera la instal·lació finalitzada un cop provada i posada en marxa.</t>
  </si>
  <si>
    <t>05</t>
  </si>
  <si>
    <t>ALTRES</t>
  </si>
  <si>
    <t>P2R6-4I4O</t>
  </si>
  <si>
    <t>m3</t>
  </si>
  <si>
    <t>Transport de residus inerts o no especials a instal·lació autoritzada de gestió de residus, amb camió per a transport de 7 t, amb un recorregut de més de 10 i fins a 15 km</t>
  </si>
  <si>
    <t>P2RA-EU6C</t>
  </si>
  <si>
    <t>Deposició controlada en dipòsit autoritzat inclòs el cànon sobre la deposició controlada dels residus de la construcció, segons la LLEI 8/2008, de residus barrejats inerts amb una densitat 1 t/m3, procedents de construcció o demolició, amb codi 170107 segons la Llista Europea de Residus (ORDEN MAM/304/2002)</t>
  </si>
  <si>
    <t>PY05-5CID</t>
  </si>
  <si>
    <t>pa</t>
  </si>
  <si>
    <t>Partida alçada a justificar d'ajuts de ram de paleta a les instal.lacions i industrials. S'inclouen entre altres els següents treballs:- Descàrrega del material i distribució fins a peu dels treballs.- Realització de forats i regates per encastaments que siguin necessaris.- Tapat de forats i regates.- Connexionat i segellat de tots els elements.- Neteja durant i al final de l'obra i retirada de runes i escombraries.</t>
  </si>
  <si>
    <t>P1474-65N0</t>
  </si>
  <si>
    <t>Partida alçada, de les partides especificades en el Pla de Seguretat i salut, realitzat per l'empresa constructora, d'acord amb l'Estudi de Seguretat i Salut visat per a aquesta obra. En aquesta partida s'inclou la redacció del Pla de Seguretat i Salut, el subministre i/o execució dels materials i treballs, el seu manteniment en bon estat durant tota l'execució de l'obra i el compliment del Estudi i Pla de Seguretat i Salut.</t>
  </si>
  <si>
    <t>P122-62EX</t>
  </si>
  <si>
    <t>d</t>
  </si>
  <si>
    <t>Lloguer de camió grua per a elevació de materials.</t>
  </si>
  <si>
    <t>Justificació d'elements</t>
  </si>
  <si>
    <t>Nº</t>
  </si>
  <si>
    <t>Codi</t>
  </si>
  <si>
    <t>U.A.</t>
  </si>
  <si>
    <t>Descripció</t>
  </si>
  <si>
    <t>Descripció curta</t>
  </si>
  <si>
    <t>Element compost</t>
  </si>
  <si>
    <t>B07F-0LT6</t>
  </si>
  <si>
    <t>Morter mixt de ciment pòrtland amb filler calcari CEM II/B-L, calç i sorra, amb 200 kg/m3 de ciment, amb una proporció en volum 1:2:10 i 2,5 N/mm2 de resistència a compressió, elaborat a l'obra</t>
  </si>
  <si>
    <t>Rend.:</t>
  </si>
  <si>
    <t xml:space="preserve">Morter mixt ciment pòrtland+fill.calc. CEM II/B-L,calç,sorra,200kg/m3 ciment,1:2:10,2,5N/mm2,elab.a </t>
  </si>
  <si>
    <t>Mà d'obra</t>
  </si>
  <si>
    <t>A0E-000A</t>
  </si>
  <si>
    <t>h</t>
  </si>
  <si>
    <t>Manobre especialista</t>
  </si>
  <si>
    <t>/R</t>
  </si>
  <si>
    <t>x</t>
  </si>
  <si>
    <t>=</t>
  </si>
  <si>
    <t>Subtotal mà d'obra</t>
  </si>
  <si>
    <t>Maquinària</t>
  </si>
  <si>
    <t>C176-00FX</t>
  </si>
  <si>
    <t>Formigonera de 165 l</t>
  </si>
  <si>
    <t>Subtotal maquinària</t>
  </si>
  <si>
    <t>Material</t>
  </si>
  <si>
    <t>B011-05ME</t>
  </si>
  <si>
    <t>Aigua</t>
  </si>
  <si>
    <t>B03L-05N7</t>
  </si>
  <si>
    <t>t</t>
  </si>
  <si>
    <t>Sorra de pedrera per a morters</t>
  </si>
  <si>
    <t>B054-06DH</t>
  </si>
  <si>
    <t>kg</t>
  </si>
  <si>
    <t>Calç aèria hidratada CL 90-S, en sacs</t>
  </si>
  <si>
    <t>B055-067M</t>
  </si>
  <si>
    <t>Ciment pòrtland amb filler calcari CEM II/B-L 32,5 R segons UNE-EN 197-1, en sacs</t>
  </si>
  <si>
    <t>Subtotal material</t>
  </si>
  <si>
    <t>Cost directe</t>
  </si>
  <si>
    <t>Despeses auxiliars</t>
  </si>
  <si>
    <t>%</t>
  </si>
  <si>
    <t>Total</t>
  </si>
  <si>
    <t>B07K-0LR1</t>
  </si>
  <si>
    <t>Pasta de guix B1</t>
  </si>
  <si>
    <t>Pasta guix B1</t>
  </si>
  <si>
    <t>A0D-0008</t>
  </si>
  <si>
    <t>Manobre guixaire</t>
  </si>
  <si>
    <t>B059-06FO</t>
  </si>
  <si>
    <t>Guix de designació B1/20/2, segons la norma UNE-EN 13279-1</t>
  </si>
  <si>
    <t>Partida d'obra</t>
  </si>
  <si>
    <t>P-1</t>
  </si>
  <si>
    <t>Camió grua</t>
  </si>
  <si>
    <t>C152-003B</t>
  </si>
  <si>
    <t>P-2</t>
  </si>
  <si>
    <t>Seguretat i salut</t>
  </si>
  <si>
    <t>A0I-0026</t>
  </si>
  <si>
    <t>Peó especialitzat en neteja</t>
  </si>
  <si>
    <t>P-3</t>
  </si>
  <si>
    <t>Protecció lona impermeable</t>
  </si>
  <si>
    <t>A0D-0009</t>
  </si>
  <si>
    <t>Manobre per a seguretat i salut</t>
  </si>
  <si>
    <t>A0F-0015</t>
  </si>
  <si>
    <t>Oficial 1a per a seguretat i salut</t>
  </si>
  <si>
    <t>B15Z0-0MDR</t>
  </si>
  <si>
    <t>Corda de fibra vegetal de 12 mm, per a seguretat i salut</t>
  </si>
  <si>
    <t>B1518-0M3Y</t>
  </si>
  <si>
    <t>Lona de polietilè, amb malla de reforç i traus perimetrals, per a seguretat i salut</t>
  </si>
  <si>
    <t>P-4</t>
  </si>
  <si>
    <t>Arrencada minvell ceràmic</t>
  </si>
  <si>
    <t>A0D-0007</t>
  </si>
  <si>
    <t>Manobre</t>
  </si>
  <si>
    <t>P-5</t>
  </si>
  <si>
    <t>Arrencada llata fusta</t>
  </si>
  <si>
    <t>P-6</t>
  </si>
  <si>
    <t>Arrencada làmina impermeable</t>
  </si>
  <si>
    <t>P-7</t>
  </si>
  <si>
    <t>Arrencada teules</t>
  </si>
  <si>
    <t>A0F-000B</t>
  </si>
  <si>
    <t>Oficial 1a</t>
  </si>
  <si>
    <t>P-8</t>
  </si>
  <si>
    <t>Arrencada carener</t>
  </si>
  <si>
    <t>P-9</t>
  </si>
  <si>
    <t>Arrencada canal recollida aigua</t>
  </si>
  <si>
    <t>P-10</t>
  </si>
  <si>
    <t>Desmuntatge plafó fotovoltaic</t>
  </si>
  <si>
    <t>A0F-000E</t>
  </si>
  <si>
    <t>Oficial 1a electricista</t>
  </si>
  <si>
    <t>A01-FEPD</t>
  </si>
  <si>
    <t>Ajudant electricista</t>
  </si>
  <si>
    <t>P-11</t>
  </si>
  <si>
    <t>Arrencada baixant</t>
  </si>
  <si>
    <t>P-12</t>
  </si>
  <si>
    <t>Transport residus instal·lació autoritzada.</t>
  </si>
  <si>
    <t>C154-003N</t>
  </si>
  <si>
    <t>Camió per a transport de 7 t</t>
  </si>
  <si>
    <t>C138-00KR</t>
  </si>
  <si>
    <t>Pala carregadora sobre pneumàtics de 8 a 14 t</t>
  </si>
  <si>
    <t>P-13</t>
  </si>
  <si>
    <t>Deposició residus instal·lació autoritzada</t>
  </si>
  <si>
    <t>B2RA-28US</t>
  </si>
  <si>
    <t>P-14</t>
  </si>
  <si>
    <t xml:space="preserve">Teulada teula àrab </t>
  </si>
  <si>
    <t>A0F-000T</t>
  </si>
  <si>
    <t>Oficial 1a paleta</t>
  </si>
  <si>
    <t>B526-0XS8</t>
  </si>
  <si>
    <t>Teula àrab de ceràmica de fabricació mecànica color vermell, de 25 peces/m2, com a màxim</t>
  </si>
  <si>
    <t>Subtotal element compost</t>
  </si>
  <si>
    <t>P-15</t>
  </si>
  <si>
    <t>Carener teula àrab</t>
  </si>
  <si>
    <t>B526-0XSO</t>
  </si>
  <si>
    <t>Teula àrab de ceràmica de fabricació mecànica color envellit, de 30 peces/m2, com a màxim</t>
  </si>
  <si>
    <t>P-16</t>
  </si>
  <si>
    <t>Aiguafons ceràmic teula àrab,col.morter 1:2:10</t>
  </si>
  <si>
    <t>P-17</t>
  </si>
  <si>
    <t>Remat planxa acer prelacat</t>
  </si>
  <si>
    <t>A01-FEP3</t>
  </si>
  <si>
    <t>Ajudant col·locador</t>
  </si>
  <si>
    <t>A0F-000D</t>
  </si>
  <si>
    <t>Oficial 1a col·locador</t>
  </si>
  <si>
    <t>B0CHK-2OQ0</t>
  </si>
  <si>
    <t>Remat de planxa d'acer plegada amb acabat galvanitzat i prelacat, de 0,8 mm de gruix, 40 cm de desenvolupament, com a màxim, amb 3 plecs, per a carener</t>
  </si>
  <si>
    <t>B0A5-06VX</t>
  </si>
  <si>
    <t>Cargol autoroscant amb volandera</t>
  </si>
  <si>
    <t>B7JB-12X6</t>
  </si>
  <si>
    <t>Perfil d'estanquitat per a remats de planxa d'acer plegada</t>
  </si>
  <si>
    <t>P-18</t>
  </si>
  <si>
    <t>Minvell encastat rajola ceràmica</t>
  </si>
  <si>
    <t>B0FG3-0EDM</t>
  </si>
  <si>
    <t>Rajola ceràmica fina de forma rectangular i elaboració mecànica, de 28x14x1 cm, de color vermell</t>
  </si>
  <si>
    <t>P-19</t>
  </si>
  <si>
    <t>Canal rectangular planxa Zn g=0,82mm</t>
  </si>
  <si>
    <t>B5ZZB-131H</t>
  </si>
  <si>
    <t>Vis d'acer galvanitzat de 5.4x65 mm, amb junts de metall i goma i tac de niló de diàmetre 8/10 mm</t>
  </si>
  <si>
    <t>B5ZJ1-0NJZ</t>
  </si>
  <si>
    <t>Ganxo i suport d'acer galvanitzat per a canal de planxa de zinc de 0,82 mm de gruix, de 45 cm de desenvolupament, com a màxim, i secció rectangular</t>
  </si>
  <si>
    <t>B5ZJ0-0MPA</t>
  </si>
  <si>
    <t>Canal exterior de secció rectangular de planxa de zinc de gruix 0,82 mm, de 45 cm de desenvolupament, com a màxim</t>
  </si>
  <si>
    <t>P782-612U</t>
  </si>
  <si>
    <t>Impermeabilització de parament vertical amb morter impermeabilitzant pel mètode de membrana elàstica, bicomponent, de base ciment amb una dotació de 7,5 kg/m2 aplicat en dues capes</t>
  </si>
  <si>
    <t>Imperm.param.vert., morter impermeab. memb.elàstica ciment 7,5kg/m2,dues capes</t>
  </si>
  <si>
    <t>C17A-00JL</t>
  </si>
  <si>
    <t>Mesclador continu per a morter preparat en sacs</t>
  </si>
  <si>
    <t>B753-1KOT</t>
  </si>
  <si>
    <t>Morter impermeabilitzant pel mètode de membrana elàstica, bicomponent, de base ciment</t>
  </si>
  <si>
    <t>P-20</t>
  </si>
  <si>
    <t>Impermeabilització pintura poliuretà</t>
  </si>
  <si>
    <t>A0F-000V</t>
  </si>
  <si>
    <t>Oficial 1a pintor</t>
  </si>
  <si>
    <t>B7B1-0KPD</t>
  </si>
  <si>
    <t>Geotèxtil format per feltre de polipropilè no teixit, lligat mecànicament de 90 a 100 g/m2</t>
  </si>
  <si>
    <t>B03L-05N0</t>
  </si>
  <si>
    <t>Sorra de marbre blanc</t>
  </si>
  <si>
    <t>B896-HYDZ</t>
  </si>
  <si>
    <t>Pintura poliuretà monocomponent, per a exteriors</t>
  </si>
  <si>
    <t>P-21</t>
  </si>
  <si>
    <t>Formació 1/2 canya morter</t>
  </si>
  <si>
    <t>A0F-000L</t>
  </si>
  <si>
    <t>Oficial 1a guixaire</t>
  </si>
  <si>
    <t>B07L-1PY6</t>
  </si>
  <si>
    <t>Morter per a ram de paleta, classe M 5 (5 N/mm2), en sacs, de designació (G) segons norma UNE-EN 998-2</t>
  </si>
  <si>
    <t>P-22</t>
  </si>
  <si>
    <t xml:space="preserve">Baixant tub zinc DN=100mm </t>
  </si>
  <si>
    <t>BDW1-1C2S</t>
  </si>
  <si>
    <t>Accessori per a baixant de tub de zinc titani de DN 100 mm i 0,6 mm de gruix</t>
  </si>
  <si>
    <t>BD18-H6AE</t>
  </si>
  <si>
    <t>Tub de xapa de zinc-titani amb unió longitudinal electrosoldada, de diàmetre nominal 100 mm i de 0,6 mm de gruix</t>
  </si>
  <si>
    <t>BD11-H4Y5</t>
  </si>
  <si>
    <t>Brida de xapa de zinc-titani per a tub de zinc-titani de diàmetre nominal 100 mm</t>
  </si>
  <si>
    <t>BDY1-0LMI</t>
  </si>
  <si>
    <t>Element de muntatge per a baixant de tub de planxa de zinc-titani de DN 100 mm i 0,6 mm de gruix</t>
  </si>
  <si>
    <t>P-23</t>
  </si>
  <si>
    <t>Instal·lació panells fotovoltaics</t>
  </si>
  <si>
    <t>Altres</t>
  </si>
  <si>
    <t>PGE-002EX</t>
  </si>
  <si>
    <t>ut</t>
  </si>
  <si>
    <t>Conexióelectrica i lampisteria moduls fotovoltaics</t>
  </si>
  <si>
    <t>PGE-001EX</t>
  </si>
  <si>
    <t>Sistema suport panells fotovoltaics SOLAR-FIX de Fischer</t>
  </si>
  <si>
    <t>Subtotal altres</t>
  </si>
  <si>
    <t>P-24</t>
  </si>
  <si>
    <t>Ajuts ram de paleta</t>
  </si>
  <si>
    <t>CO2eq (kg)</t>
  </si>
  <si>
    <t>MJ</t>
  </si>
  <si>
    <t>Manobre p/SiS</t>
  </si>
  <si>
    <t>Oficial 1a p/SiS</t>
  </si>
  <si>
    <t>Peó especialitzat neteja</t>
  </si>
  <si>
    <t>Pala carregadora s/pneumàtics 8 a 14t</t>
  </si>
  <si>
    <t>Camió transp.7 t</t>
  </si>
  <si>
    <t>Formigonera 165l</t>
  </si>
  <si>
    <t>Mesc.cont. sacs</t>
  </si>
  <si>
    <t>Sorra marbre blanc</t>
  </si>
  <si>
    <t>Sorra p/morters</t>
  </si>
  <si>
    <t>Calç aèria hidratada CL 90-S,sacs</t>
  </si>
  <si>
    <t>Ciment pòrtland+fill.calc. CEM II/B-L 32,5R, &amp; sacs</t>
  </si>
  <si>
    <t>B059-06FM</t>
  </si>
  <si>
    <t>Guix escaiola de designació A, segons la norma UNE-EN 13279-1</t>
  </si>
  <si>
    <t>Guix escaiola A</t>
  </si>
  <si>
    <t>Guix B1/20/2</t>
  </si>
  <si>
    <t>Mort.ram paleta M5,sacs,(G) UNE-EN 998-2</t>
  </si>
  <si>
    <t>Cargol autorosc.,voland.</t>
  </si>
  <si>
    <t>Remat plan.acer pl. galv.+prelac. g=0,8mm, desenv.&lt;40cm 3 plecs, p/carener</t>
  </si>
  <si>
    <t>Rajola ceràm.fina rect.,el.mec. 28x14x1cm,vermell</t>
  </si>
  <si>
    <t>B1517-0M3X</t>
  </si>
  <si>
    <t>Lona ignífuga, per a seguretat i salut</t>
  </si>
  <si>
    <t>Lona igníf.,p/SiS</t>
  </si>
  <si>
    <t>Lona PE,malla reforç,p/SiS</t>
  </si>
  <si>
    <t>Corda fibra veget.,D=12mm,p/SiS</t>
  </si>
  <si>
    <t>Deposició controlada dipòsit autoritzat inclòs el cànon sobre la deposició controlada dels residus d</t>
  </si>
  <si>
    <t>Teula àrab ceràmica mec.,color vermell,25u/m2</t>
  </si>
  <si>
    <t>Teula àrab ceràmica mec.,color envellit,30u/m2</t>
  </si>
  <si>
    <t>Canal exterior rect.planxa Zn,0,82mm,/desen&lt;45cm</t>
  </si>
  <si>
    <t>Ganxo+suport acer galv. p/can.Zn.g=.82 d&lt;45cm s.rect</t>
  </si>
  <si>
    <t>Vis acer galv.5.4x65mm,junt metall/goma,tac D=8/10mm</t>
  </si>
  <si>
    <t>Morter impermeab. memb.elàstica ciment</t>
  </si>
  <si>
    <t>Geotèxtil feltre PP no teix.lligat mecàn.,90 a 100g/m2</t>
  </si>
  <si>
    <t>Perf.estanq.p/remats acer pleg.</t>
  </si>
  <si>
    <t>Pintura poliuretà monocomponent,p/ext.</t>
  </si>
  <si>
    <t>Brida zinc-titani p/tub zinc-titani DN=100mm</t>
  </si>
  <si>
    <t>Tub zinc-titani unió electrosoldada,DN=100mm g=0,6mm</t>
  </si>
  <si>
    <t>Accessori p/baixant tub zinc titani,DN=100mm,g=0,6mm</t>
  </si>
  <si>
    <t>Element munt.p/baix.planxa zinc-titani,DN=100mm,g=0,6mm</t>
  </si>
  <si>
    <t>Conexióelectrica i lampisteria módul fotovoltaics</t>
  </si>
  <si>
    <t>AMIDAMENTS</t>
  </si>
  <si>
    <t>N</t>
  </si>
  <si>
    <t>01.01.001</t>
  </si>
  <si>
    <t>L</t>
  </si>
  <si>
    <t>Coberta</t>
  </si>
  <si>
    <t>01.01.002</t>
  </si>
  <si>
    <t>Coberta (exterior)</t>
  </si>
  <si>
    <t>(interior)</t>
  </si>
  <si>
    <t>01.01.003</t>
  </si>
  <si>
    <t>01.01.004</t>
  </si>
  <si>
    <t>Xemeneies</t>
  </si>
  <si>
    <t>Mitgera</t>
  </si>
  <si>
    <t>Pendent</t>
  </si>
  <si>
    <t>01.01.005</t>
  </si>
  <si>
    <t>01.01.006</t>
  </si>
  <si>
    <t>01.01.007</t>
  </si>
  <si>
    <t>01.01.008</t>
  </si>
  <si>
    <t>01.02.001</t>
  </si>
  <si>
    <t>01.02.002</t>
  </si>
  <si>
    <t>01.03.001</t>
  </si>
  <si>
    <t>01.03.002</t>
  </si>
  <si>
    <t>01.03.003</t>
  </si>
  <si>
    <t>01.03.004</t>
  </si>
  <si>
    <t>01.03.005</t>
  </si>
  <si>
    <t>01.03.006</t>
  </si>
  <si>
    <t>01.03.007</t>
  </si>
  <si>
    <t>01.04.001</t>
  </si>
  <si>
    <t>01.04.002</t>
  </si>
  <si>
    <t>Moduls panells</t>
  </si>
  <si>
    <t>01.05.001</t>
  </si>
  <si>
    <t>Teules</t>
  </si>
  <si>
    <t>Canaló</t>
  </si>
  <si>
    <t>Làmina impermeable</t>
  </si>
  <si>
    <t>Minvell</t>
  </si>
  <si>
    <t>Carener</t>
  </si>
  <si>
    <t>Llata fusta</t>
  </si>
  <si>
    <t>Baixant</t>
  </si>
  <si>
    <t>01.05.002</t>
  </si>
  <si>
    <t>01.05.003</t>
  </si>
  <si>
    <t>01.05.004</t>
  </si>
  <si>
    <t>01.05.005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</si>
</sst>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.00"/>
    <numFmt numFmtId="165" formatCode="###,###,##0.000"/>
    <numFmt numFmtId="166" formatCode="###,###,##0.00000"/>
  </numFmts>
  <fonts count="12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45">
    <xf numFmtId="0" fontId="0" fillId="0" borderId="0" xfId="0"/>
    <xf numFmtId="0" fontId="11" fillId="0" borderId="0" xfId="0" applyFont="1" applyAlignment="1">
      <alignment horizontal="justify" vertical="top" wrapText="1"/>
    </xf>
    <xf numFmtId="0" fontId="9" fillId="2" borderId="0" xfId="0" applyFont="1" applyFill="1" applyAlignment="1">
      <alignment horizontal="center"/>
    </xf>
    <xf numFmtId="0" fontId="8" fillId="0" borderId="0" xfId="0" applyFont="1"/>
    <xf numFmtId="165" fontId="4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 wrapText="1"/>
    </xf>
    <xf numFmtId="0" fontId="2" fillId="2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/>
    <xf numFmtId="0" fontId="6" fillId="2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 wrapText="1"/>
    </xf>
    <xf numFmtId="165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166" fontId="0" fillId="0" borderId="1" xfId="0" applyNumberFormat="1" applyBorder="1"/>
    <xf numFmtId="0" fontId="10" fillId="0" borderId="0" xfId="0" applyFont="1"/>
    <xf numFmtId="49" fontId="10" fillId="0" borderId="0" xfId="0" applyNumberFormat="1" applyFont="1"/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vertical="top"/>
    </xf>
    <xf numFmtId="165" fontId="11" fillId="0" borderId="0" xfId="0" applyNumberFormat="1" applyFont="1" applyAlignment="1">
      <alignment vertical="top"/>
    </xf>
    <xf numFmtId="165" fontId="7" fillId="0" borderId="0" xfId="0" applyNumberFormat="1" applyFont="1"/>
    <xf numFmtId="165" fontId="7" fillId="0" borderId="2" xfId="0" applyNumberFormat="1" applyFont="1" applyBorder="1"/>
    <xf numFmtId="0" fontId="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vertical="top"/>
    </xf>
    <xf numFmtId="164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164" fontId="3" fillId="0" borderId="0" xfId="0" applyNumberFormat="1" applyFont="1" applyFill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49" fontId="1" fillId="0" borderId="0" xfId="0" applyNumberFormat="1" applyFont="1" applyFill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165" fontId="1" fillId="0" borderId="3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1" fillId="0" borderId="0" xfId="0" applyFont="1" applyFill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workbookViewId="0">
      <selection activeCell="K24" sqref="K24"/>
    </sheetView>
  </sheetViews>
  <sheetFormatPr baseColWidth="10" defaultColWidth="8.83203125" defaultRowHeight="15" x14ac:dyDescent="0.2"/>
  <cols>
    <col min="1" max="1" width="8.6640625" style="29" customWidth="1"/>
    <col min="2" max="2" width="4.33203125" style="33" customWidth="1"/>
    <col min="3" max="3" width="55.33203125" style="42" customWidth="1"/>
    <col min="4" max="6" width="8.33203125" style="33" customWidth="1"/>
    <col min="7" max="7" width="9.5" style="29" customWidth="1"/>
    <col min="8" max="16384" width="8.83203125" style="29"/>
  </cols>
  <sheetData>
    <row r="1" spans="1:6" ht="19" customHeight="1" x14ac:dyDescent="0.2">
      <c r="A1" s="28" t="s">
        <v>0</v>
      </c>
      <c r="D1" s="30"/>
      <c r="E1" s="30"/>
      <c r="F1" s="30"/>
    </row>
    <row r="2" spans="1:6" ht="19" customHeight="1" x14ac:dyDescent="0.2">
      <c r="A2" s="28" t="s">
        <v>1</v>
      </c>
      <c r="D2" s="30"/>
      <c r="E2" s="30"/>
      <c r="F2" s="30"/>
    </row>
    <row r="3" spans="1:6" ht="19" customHeight="1" x14ac:dyDescent="0.2">
      <c r="A3" s="28" t="s">
        <v>2</v>
      </c>
      <c r="D3" s="30"/>
      <c r="E3" s="30"/>
      <c r="F3" s="30"/>
    </row>
    <row r="5" spans="1:6" x14ac:dyDescent="0.2">
      <c r="D5" s="31" t="s">
        <v>3</v>
      </c>
      <c r="E5" s="31" t="s">
        <v>4</v>
      </c>
      <c r="F5" s="31" t="s">
        <v>5</v>
      </c>
    </row>
    <row r="7" spans="1:6" x14ac:dyDescent="0.2">
      <c r="A7" s="32" t="s">
        <v>9</v>
      </c>
      <c r="B7" s="38" t="s">
        <v>7</v>
      </c>
      <c r="C7" s="43" t="s">
        <v>10</v>
      </c>
    </row>
    <row r="9" spans="1:6" ht="24" x14ac:dyDescent="0.2">
      <c r="A9" s="34" t="s">
        <v>11</v>
      </c>
      <c r="B9" s="39" t="s">
        <v>12</v>
      </c>
      <c r="C9" s="44" t="s">
        <v>13</v>
      </c>
      <c r="D9" s="35">
        <v>15.06</v>
      </c>
      <c r="E9" s="36">
        <v>937.1</v>
      </c>
      <c r="F9" s="35">
        <f t="shared" ref="F9:F16" si="0">ROUND(ROUND(D9,2)*ROUND(E9,3),2)</f>
        <v>14112.73</v>
      </c>
    </row>
    <row r="10" spans="1:6" ht="24" x14ac:dyDescent="0.2">
      <c r="A10" s="34" t="s">
        <v>14</v>
      </c>
      <c r="B10" s="39" t="s">
        <v>15</v>
      </c>
      <c r="C10" s="44" t="s">
        <v>16</v>
      </c>
      <c r="D10" s="35">
        <v>3.96</v>
      </c>
      <c r="E10" s="36">
        <v>178.01</v>
      </c>
      <c r="F10" s="35">
        <f t="shared" si="0"/>
        <v>704.92</v>
      </c>
    </row>
    <row r="11" spans="1:6" ht="24" x14ac:dyDescent="0.2">
      <c r="A11" s="34" t="s">
        <v>17</v>
      </c>
      <c r="B11" s="39" t="s">
        <v>12</v>
      </c>
      <c r="C11" s="44" t="s">
        <v>18</v>
      </c>
      <c r="D11" s="35">
        <v>6.61</v>
      </c>
      <c r="E11" s="36">
        <v>937.1</v>
      </c>
      <c r="F11" s="35">
        <f t="shared" si="0"/>
        <v>6194.23</v>
      </c>
    </row>
    <row r="12" spans="1:6" ht="24" x14ac:dyDescent="0.2">
      <c r="A12" s="34" t="s">
        <v>19</v>
      </c>
      <c r="B12" s="39" t="s">
        <v>15</v>
      </c>
      <c r="C12" s="44" t="s">
        <v>20</v>
      </c>
      <c r="D12" s="35">
        <v>3.96</v>
      </c>
      <c r="E12" s="36">
        <v>51.59</v>
      </c>
      <c r="F12" s="35">
        <f t="shared" si="0"/>
        <v>204.3</v>
      </c>
    </row>
    <row r="13" spans="1:6" ht="24" x14ac:dyDescent="0.2">
      <c r="A13" s="34" t="s">
        <v>21</v>
      </c>
      <c r="B13" s="39" t="s">
        <v>15</v>
      </c>
      <c r="C13" s="44" t="s">
        <v>22</v>
      </c>
      <c r="D13" s="35">
        <v>1.72</v>
      </c>
      <c r="E13" s="36">
        <v>92.4</v>
      </c>
      <c r="F13" s="35">
        <f t="shared" si="0"/>
        <v>158.93</v>
      </c>
    </row>
    <row r="14" spans="1:6" ht="48" x14ac:dyDescent="0.2">
      <c r="A14" s="34" t="s">
        <v>23</v>
      </c>
      <c r="B14" s="39" t="s">
        <v>24</v>
      </c>
      <c r="C14" s="44" t="s">
        <v>25</v>
      </c>
      <c r="D14" s="35">
        <v>35.549999999999997</v>
      </c>
      <c r="E14" s="36">
        <v>9</v>
      </c>
      <c r="F14" s="35">
        <f t="shared" si="0"/>
        <v>319.95</v>
      </c>
    </row>
    <row r="15" spans="1:6" ht="24" x14ac:dyDescent="0.2">
      <c r="A15" s="34" t="s">
        <v>26</v>
      </c>
      <c r="B15" s="39" t="s">
        <v>12</v>
      </c>
      <c r="C15" s="44" t="s">
        <v>27</v>
      </c>
      <c r="D15" s="35">
        <v>3.38</v>
      </c>
      <c r="E15" s="36">
        <v>2248</v>
      </c>
      <c r="F15" s="35">
        <f t="shared" si="0"/>
        <v>7598.24</v>
      </c>
    </row>
    <row r="16" spans="1:6" ht="24" x14ac:dyDescent="0.2">
      <c r="A16" s="34" t="s">
        <v>28</v>
      </c>
      <c r="B16" s="39" t="s">
        <v>15</v>
      </c>
      <c r="C16" s="44" t="s">
        <v>29</v>
      </c>
      <c r="D16" s="40">
        <v>13.22</v>
      </c>
      <c r="E16" s="41">
        <v>30</v>
      </c>
      <c r="F16" s="40">
        <f t="shared" si="0"/>
        <v>396.6</v>
      </c>
    </row>
    <row r="17" spans="1:6" x14ac:dyDescent="0.2">
      <c r="C17" s="43" t="s">
        <v>30</v>
      </c>
      <c r="D17" s="31"/>
      <c r="E17" s="31"/>
      <c r="F17" s="37">
        <f>SUM(F9:F16)</f>
        <v>29689.899999999994</v>
      </c>
    </row>
    <row r="19" spans="1:6" x14ac:dyDescent="0.2">
      <c r="A19" s="32" t="s">
        <v>9</v>
      </c>
      <c r="B19" s="38" t="s">
        <v>31</v>
      </c>
      <c r="C19" s="43" t="s">
        <v>32</v>
      </c>
    </row>
    <row r="21" spans="1:6" ht="60" x14ac:dyDescent="0.2">
      <c r="A21" s="34" t="s">
        <v>33</v>
      </c>
      <c r="B21" s="39" t="s">
        <v>12</v>
      </c>
      <c r="C21" s="44" t="s">
        <v>34</v>
      </c>
      <c r="D21" s="35">
        <v>33.96</v>
      </c>
      <c r="E21" s="36">
        <v>937.1</v>
      </c>
      <c r="F21" s="35">
        <f>ROUND(ROUND(D21,2)*ROUND(E21,3),2)</f>
        <v>31823.919999999998</v>
      </c>
    </row>
    <row r="22" spans="1:6" ht="24" x14ac:dyDescent="0.2">
      <c r="A22" s="34" t="s">
        <v>35</v>
      </c>
      <c r="B22" s="39" t="s">
        <v>12</v>
      </c>
      <c r="C22" s="44" t="s">
        <v>36</v>
      </c>
      <c r="D22" s="40">
        <v>7.52</v>
      </c>
      <c r="E22" s="41">
        <v>937.1</v>
      </c>
      <c r="F22" s="40">
        <f>ROUND(ROUND(D22,2)*ROUND(E22,3),2)</f>
        <v>7046.99</v>
      </c>
    </row>
    <row r="23" spans="1:6" x14ac:dyDescent="0.2">
      <c r="C23" s="43" t="s">
        <v>30</v>
      </c>
      <c r="D23" s="31"/>
      <c r="E23" s="31"/>
      <c r="F23" s="37">
        <f>SUM(F21:F22)</f>
        <v>38870.909999999996</v>
      </c>
    </row>
    <row r="25" spans="1:6" x14ac:dyDescent="0.2">
      <c r="A25" s="32" t="s">
        <v>9</v>
      </c>
      <c r="B25" s="38" t="s">
        <v>37</v>
      </c>
      <c r="C25" s="43" t="s">
        <v>38</v>
      </c>
    </row>
    <row r="27" spans="1:6" x14ac:dyDescent="0.2">
      <c r="A27" s="34" t="s">
        <v>39</v>
      </c>
      <c r="B27" s="39" t="s">
        <v>12</v>
      </c>
      <c r="C27" s="44" t="s">
        <v>40</v>
      </c>
      <c r="D27" s="35">
        <v>58.97</v>
      </c>
      <c r="E27" s="36">
        <v>937.1</v>
      </c>
      <c r="F27" s="35">
        <f t="shared" ref="F27:F33" si="1">ROUND(ROUND(D27,2)*ROUND(E27,3),2)</f>
        <v>55260.79</v>
      </c>
    </row>
    <row r="28" spans="1:6" x14ac:dyDescent="0.2">
      <c r="A28" s="34" t="s">
        <v>41</v>
      </c>
      <c r="B28" s="39" t="s">
        <v>15</v>
      </c>
      <c r="C28" s="44" t="s">
        <v>42</v>
      </c>
      <c r="D28" s="35">
        <v>22.57</v>
      </c>
      <c r="E28" s="36">
        <v>92.4</v>
      </c>
      <c r="F28" s="35">
        <f t="shared" si="1"/>
        <v>2085.4699999999998</v>
      </c>
    </row>
    <row r="29" spans="1:6" x14ac:dyDescent="0.2">
      <c r="A29" s="34" t="s">
        <v>43</v>
      </c>
      <c r="B29" s="39" t="s">
        <v>15</v>
      </c>
      <c r="C29" s="44" t="s">
        <v>44</v>
      </c>
      <c r="D29" s="35">
        <v>22.81</v>
      </c>
      <c r="E29" s="36">
        <v>31</v>
      </c>
      <c r="F29" s="35">
        <f t="shared" si="1"/>
        <v>707.11</v>
      </c>
    </row>
    <row r="30" spans="1:6" ht="24" x14ac:dyDescent="0.2">
      <c r="A30" s="34" t="s">
        <v>45</v>
      </c>
      <c r="B30" s="39" t="s">
        <v>15</v>
      </c>
      <c r="C30" s="44" t="s">
        <v>46</v>
      </c>
      <c r="D30" s="35">
        <v>11.64</v>
      </c>
      <c r="E30" s="36">
        <v>51.59</v>
      </c>
      <c r="F30" s="35">
        <f t="shared" si="1"/>
        <v>600.51</v>
      </c>
    </row>
    <row r="31" spans="1:6" ht="24" x14ac:dyDescent="0.2">
      <c r="A31" s="34" t="s">
        <v>47</v>
      </c>
      <c r="B31" s="39" t="s">
        <v>15</v>
      </c>
      <c r="C31" s="44" t="s">
        <v>48</v>
      </c>
      <c r="D31" s="35">
        <v>59.45</v>
      </c>
      <c r="E31" s="36">
        <v>178.01</v>
      </c>
      <c r="F31" s="35">
        <f t="shared" si="1"/>
        <v>10582.69</v>
      </c>
    </row>
    <row r="32" spans="1:6" ht="24" x14ac:dyDescent="0.2">
      <c r="A32" s="34" t="s">
        <v>49</v>
      </c>
      <c r="B32" s="39" t="s">
        <v>15</v>
      </c>
      <c r="C32" s="44" t="s">
        <v>50</v>
      </c>
      <c r="D32" s="35">
        <v>13.64</v>
      </c>
      <c r="E32" s="36">
        <v>35</v>
      </c>
      <c r="F32" s="35">
        <f t="shared" si="1"/>
        <v>477.4</v>
      </c>
    </row>
    <row r="33" spans="1:6" ht="36" x14ac:dyDescent="0.2">
      <c r="A33" s="34" t="s">
        <v>51</v>
      </c>
      <c r="B33" s="39" t="s">
        <v>15</v>
      </c>
      <c r="C33" s="44" t="s">
        <v>52</v>
      </c>
      <c r="D33" s="40">
        <v>27.18</v>
      </c>
      <c r="E33" s="41">
        <v>35</v>
      </c>
      <c r="F33" s="40">
        <f t="shared" si="1"/>
        <v>951.3</v>
      </c>
    </row>
    <row r="34" spans="1:6" x14ac:dyDescent="0.2">
      <c r="C34" s="43" t="s">
        <v>30</v>
      </c>
      <c r="D34" s="31"/>
      <c r="E34" s="31"/>
      <c r="F34" s="37">
        <f>SUM(F27:F33)</f>
        <v>70665.27</v>
      </c>
    </row>
    <row r="36" spans="1:6" x14ac:dyDescent="0.2">
      <c r="A36" s="32" t="s">
        <v>9</v>
      </c>
      <c r="B36" s="38" t="s">
        <v>53</v>
      </c>
      <c r="C36" s="43" t="s">
        <v>54</v>
      </c>
    </row>
    <row r="38" spans="1:6" ht="24" x14ac:dyDescent="0.2">
      <c r="A38" s="34" t="s">
        <v>55</v>
      </c>
      <c r="B38" s="39" t="s">
        <v>15</v>
      </c>
      <c r="C38" s="44" t="s">
        <v>56</v>
      </c>
      <c r="D38" s="35">
        <v>41.91</v>
      </c>
      <c r="E38" s="36">
        <v>30</v>
      </c>
      <c r="F38" s="35">
        <f>ROUND(ROUND(D38,2)*ROUND(E38,3),2)</f>
        <v>1257.3</v>
      </c>
    </row>
    <row r="39" spans="1:6" ht="72" x14ac:dyDescent="0.2">
      <c r="A39" s="34" t="s">
        <v>57</v>
      </c>
      <c r="B39" s="39" t="s">
        <v>24</v>
      </c>
      <c r="C39" s="44" t="s">
        <v>58</v>
      </c>
      <c r="D39" s="40">
        <v>932.32</v>
      </c>
      <c r="E39" s="41">
        <v>3</v>
      </c>
      <c r="F39" s="40">
        <f>ROUND(ROUND(D39,2)*ROUND(E39,3),2)</f>
        <v>2796.96</v>
      </c>
    </row>
    <row r="40" spans="1:6" x14ac:dyDescent="0.2">
      <c r="C40" s="43" t="s">
        <v>30</v>
      </c>
      <c r="D40" s="31"/>
      <c r="E40" s="31"/>
      <c r="F40" s="37">
        <f>SUM(F38:F39)</f>
        <v>4054.26</v>
      </c>
    </row>
    <row r="42" spans="1:6" x14ac:dyDescent="0.2">
      <c r="A42" s="32" t="s">
        <v>9</v>
      </c>
      <c r="B42" s="38" t="s">
        <v>59</v>
      </c>
      <c r="C42" s="43" t="s">
        <v>60</v>
      </c>
    </row>
    <row r="44" spans="1:6" ht="24" x14ac:dyDescent="0.2">
      <c r="A44" s="34" t="s">
        <v>61</v>
      </c>
      <c r="B44" s="39" t="s">
        <v>62</v>
      </c>
      <c r="C44" s="44" t="s">
        <v>63</v>
      </c>
      <c r="D44" s="35">
        <v>10.210000000000001</v>
      </c>
      <c r="E44" s="36">
        <v>138.56700000000001</v>
      </c>
      <c r="F44" s="35">
        <f>ROUND(ROUND(D44,2)*ROUND(E44,3),2)</f>
        <v>1414.77</v>
      </c>
    </row>
    <row r="45" spans="1:6" ht="48" x14ac:dyDescent="0.2">
      <c r="A45" s="34" t="s">
        <v>64</v>
      </c>
      <c r="B45" s="39" t="s">
        <v>62</v>
      </c>
      <c r="C45" s="44" t="s">
        <v>65</v>
      </c>
      <c r="D45" s="35">
        <v>23</v>
      </c>
      <c r="E45" s="36">
        <v>145.56700000000001</v>
      </c>
      <c r="F45" s="35">
        <f>ROUND(ROUND(D45,2)*ROUND(E45,3),2)</f>
        <v>3348.04</v>
      </c>
    </row>
    <row r="46" spans="1:6" ht="60" x14ac:dyDescent="0.2">
      <c r="A46" s="34" t="s">
        <v>66</v>
      </c>
      <c r="B46" s="39" t="s">
        <v>67</v>
      </c>
      <c r="C46" s="44" t="s">
        <v>68</v>
      </c>
      <c r="D46" s="35">
        <v>1742.96</v>
      </c>
      <c r="E46" s="36">
        <v>1</v>
      </c>
      <c r="F46" s="35">
        <f>ROUND(ROUND(D46,2)*ROUND(E46,3),2)</f>
        <v>1742.96</v>
      </c>
    </row>
    <row r="47" spans="1:6" ht="60" x14ac:dyDescent="0.2">
      <c r="A47" s="34" t="s">
        <v>69</v>
      </c>
      <c r="B47" s="39" t="s">
        <v>67</v>
      </c>
      <c r="C47" s="44" t="s">
        <v>70</v>
      </c>
      <c r="D47" s="35">
        <v>1423</v>
      </c>
      <c r="E47" s="36">
        <v>1</v>
      </c>
      <c r="F47" s="35">
        <f>ROUND(ROUND(D47,2)*ROUND(E47,3),2)</f>
        <v>1423</v>
      </c>
    </row>
    <row r="48" spans="1:6" x14ac:dyDescent="0.2">
      <c r="A48" s="34" t="s">
        <v>71</v>
      </c>
      <c r="B48" s="39" t="s">
        <v>72</v>
      </c>
      <c r="C48" s="44" t="s">
        <v>73</v>
      </c>
      <c r="D48" s="40">
        <v>61.93</v>
      </c>
      <c r="E48" s="41">
        <v>30</v>
      </c>
      <c r="F48" s="40">
        <f>ROUND(ROUND(D48,2)*ROUND(E48,3),2)</f>
        <v>1857.9</v>
      </c>
    </row>
    <row r="49" spans="3:6" x14ac:dyDescent="0.2">
      <c r="C49" s="43" t="s">
        <v>30</v>
      </c>
      <c r="D49" s="31"/>
      <c r="E49" s="31"/>
      <c r="F49" s="37">
        <f>SUM(F44:F48)</f>
        <v>9786.67</v>
      </c>
    </row>
  </sheetData>
  <pageMargins left="0.35433070866141736" right="0.35433070866141736" top="0.35433070866141736" bottom="0.31496062992125984" header="0" footer="0"/>
  <pageSetup orientation="portrait"/>
  <ignoredErrors>
    <ignoredError sqref="B7 B19 B25 B36 B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1"/>
  <sheetViews>
    <sheetView workbookViewId="0">
      <pane ySplit="8" topLeftCell="A9" activePane="bottomLeft" state="frozenSplit"/>
      <selection pane="bottomLeft"/>
    </sheetView>
  </sheetViews>
  <sheetFormatPr baseColWidth="10" defaultColWidth="8.83203125" defaultRowHeight="15" x14ac:dyDescent="0.2"/>
  <cols>
    <col min="1" max="1" width="6.6640625" customWidth="1"/>
    <col min="2" max="2" width="14.6640625" customWidth="1"/>
    <col min="3" max="3" width="6.1640625" customWidth="1"/>
    <col min="4" max="4" width="30.6640625" customWidth="1"/>
    <col min="5" max="5" width="10.6640625" customWidth="1"/>
    <col min="6" max="6" width="3" customWidth="1"/>
    <col min="7" max="7" width="2.1640625" customWidth="1"/>
    <col min="8" max="8" width="10.6640625" customWidth="1"/>
    <col min="9" max="9" width="2.1640625" customWidth="1"/>
    <col min="10" max="11" width="10.6640625" customWidth="1"/>
    <col min="12" max="12" width="90.6640625" customWidth="1"/>
  </cols>
  <sheetData>
    <row r="1" spans="1:27" x14ac:dyDescent="0.2">
      <c r="A1" s="8" t="s">
        <v>0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0</v>
      </c>
      <c r="G1" s="8" t="s">
        <v>0</v>
      </c>
      <c r="H1" s="8" t="s">
        <v>0</v>
      </c>
      <c r="I1" s="8" t="s">
        <v>0</v>
      </c>
      <c r="J1" s="8" t="s">
        <v>0</v>
      </c>
      <c r="K1" s="8" t="s">
        <v>0</v>
      </c>
    </row>
    <row r="2" spans="1:27" x14ac:dyDescent="0.2">
      <c r="A2" s="8" t="s">
        <v>1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</row>
    <row r="3" spans="1:27" x14ac:dyDescent="0.2">
      <c r="A3" s="8" t="s">
        <v>2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2</v>
      </c>
      <c r="K3" s="8" t="s">
        <v>2</v>
      </c>
    </row>
    <row r="4" spans="1:27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6" spans="1:27" ht="19" x14ac:dyDescent="0.25">
      <c r="A6" s="7" t="s">
        <v>74</v>
      </c>
      <c r="B6" s="7" t="s">
        <v>74</v>
      </c>
      <c r="C6" s="7" t="s">
        <v>74</v>
      </c>
      <c r="D6" s="7" t="s">
        <v>74</v>
      </c>
      <c r="E6" s="7" t="s">
        <v>74</v>
      </c>
      <c r="F6" s="7" t="s">
        <v>74</v>
      </c>
      <c r="G6" s="7" t="s">
        <v>74</v>
      </c>
      <c r="H6" s="7" t="s">
        <v>74</v>
      </c>
      <c r="I6" s="7" t="s">
        <v>74</v>
      </c>
      <c r="J6" s="7" t="s">
        <v>74</v>
      </c>
      <c r="K6" s="7" t="s">
        <v>74</v>
      </c>
    </row>
    <row r="8" spans="1:27" x14ac:dyDescent="0.2">
      <c r="A8" s="11" t="s">
        <v>75</v>
      </c>
      <c r="B8" s="11" t="s">
        <v>76</v>
      </c>
      <c r="C8" s="11" t="s">
        <v>77</v>
      </c>
      <c r="D8" s="11" t="s">
        <v>78</v>
      </c>
      <c r="E8" s="11"/>
      <c r="F8" s="11"/>
      <c r="G8" s="11"/>
      <c r="H8" s="11"/>
      <c r="I8" s="11"/>
      <c r="J8" s="11"/>
      <c r="K8" s="11" t="s">
        <v>3</v>
      </c>
      <c r="L8" s="11" t="s">
        <v>79</v>
      </c>
    </row>
    <row r="10" spans="1:27" x14ac:dyDescent="0.2">
      <c r="A10" s="10" t="s">
        <v>80</v>
      </c>
      <c r="B10" s="10"/>
    </row>
    <row r="11" spans="1:27" ht="45" customHeight="1" x14ac:dyDescent="0.2">
      <c r="A11" s="12"/>
      <c r="B11" s="12" t="s">
        <v>81</v>
      </c>
      <c r="C11" s="13" t="s">
        <v>62</v>
      </c>
      <c r="D11" s="6" t="s">
        <v>82</v>
      </c>
      <c r="E11" s="5"/>
      <c r="F11" s="5"/>
      <c r="G11" s="13"/>
      <c r="H11" s="15" t="s">
        <v>83</v>
      </c>
      <c r="I11" s="4">
        <v>1</v>
      </c>
      <c r="J11" s="5"/>
      <c r="K11" s="16">
        <f>ROUND(K26,2)</f>
        <v>234.67</v>
      </c>
      <c r="L11" s="14" t="s">
        <v>84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x14ac:dyDescent="0.2">
      <c r="B12" s="9" t="s">
        <v>85</v>
      </c>
    </row>
    <row r="13" spans="1:27" x14ac:dyDescent="0.2">
      <c r="B13" t="s">
        <v>86</v>
      </c>
      <c r="C13" t="s">
        <v>87</v>
      </c>
      <c r="D13" t="s">
        <v>88</v>
      </c>
      <c r="E13" s="17">
        <v>1.05</v>
      </c>
      <c r="F13" t="s">
        <v>89</v>
      </c>
      <c r="G13" t="s">
        <v>90</v>
      </c>
      <c r="H13" s="18">
        <v>26.93</v>
      </c>
      <c r="I13" t="s">
        <v>91</v>
      </c>
      <c r="J13" s="18">
        <f>ROUND(E13/I11* H13,5)</f>
        <v>28.276499999999999</v>
      </c>
    </row>
    <row r="14" spans="1:27" x14ac:dyDescent="0.2">
      <c r="D14" s="19" t="s">
        <v>92</v>
      </c>
      <c r="K14" s="18">
        <f>SUM(J13:J13)</f>
        <v>28.276499999999999</v>
      </c>
    </row>
    <row r="15" spans="1:27" x14ac:dyDescent="0.2">
      <c r="B15" s="9" t="s">
        <v>93</v>
      </c>
    </row>
    <row r="16" spans="1:27" x14ac:dyDescent="0.2">
      <c r="B16" t="s">
        <v>94</v>
      </c>
      <c r="C16" t="s">
        <v>87</v>
      </c>
      <c r="D16" t="s">
        <v>95</v>
      </c>
      <c r="E16" s="17">
        <v>0.72499999999999998</v>
      </c>
      <c r="F16" t="s">
        <v>89</v>
      </c>
      <c r="G16" t="s">
        <v>90</v>
      </c>
      <c r="H16" s="18">
        <v>2.14</v>
      </c>
      <c r="I16" t="s">
        <v>91</v>
      </c>
      <c r="J16" s="18">
        <f>ROUND(E16/I11* H16,5)</f>
        <v>1.5515000000000001</v>
      </c>
    </row>
    <row r="17" spans="1:27" x14ac:dyDescent="0.2">
      <c r="D17" s="19" t="s">
        <v>96</v>
      </c>
      <c r="K17" s="18">
        <f>SUM(J16:J16)</f>
        <v>1.5515000000000001</v>
      </c>
    </row>
    <row r="18" spans="1:27" x14ac:dyDescent="0.2">
      <c r="B18" s="9" t="s">
        <v>97</v>
      </c>
    </row>
    <row r="19" spans="1:27" x14ac:dyDescent="0.2">
      <c r="B19" t="s">
        <v>98</v>
      </c>
      <c r="C19" t="s">
        <v>62</v>
      </c>
      <c r="D19" t="s">
        <v>99</v>
      </c>
      <c r="E19" s="17">
        <v>0.2</v>
      </c>
      <c r="G19" t="s">
        <v>90</v>
      </c>
      <c r="H19" s="18">
        <v>1.82</v>
      </c>
      <c r="I19" t="s">
        <v>91</v>
      </c>
      <c r="J19" s="18">
        <f>ROUND(E19* H19,5)</f>
        <v>0.36399999999999999</v>
      </c>
    </row>
    <row r="20" spans="1:27" x14ac:dyDescent="0.2">
      <c r="B20" t="s">
        <v>100</v>
      </c>
      <c r="C20" t="s">
        <v>101</v>
      </c>
      <c r="D20" t="s">
        <v>102</v>
      </c>
      <c r="E20" s="17">
        <v>1.53</v>
      </c>
      <c r="G20" t="s">
        <v>90</v>
      </c>
      <c r="H20" s="18">
        <v>23.3</v>
      </c>
      <c r="I20" t="s">
        <v>91</v>
      </c>
      <c r="J20" s="18">
        <f>ROUND(E20* H20,5)</f>
        <v>35.649000000000001</v>
      </c>
    </row>
    <row r="21" spans="1:27" x14ac:dyDescent="0.2">
      <c r="B21" t="s">
        <v>103</v>
      </c>
      <c r="C21" t="s">
        <v>104</v>
      </c>
      <c r="D21" t="s">
        <v>105</v>
      </c>
      <c r="E21" s="17">
        <v>400</v>
      </c>
      <c r="G21" t="s">
        <v>90</v>
      </c>
      <c r="H21" s="18">
        <v>0.34</v>
      </c>
      <c r="I21" t="s">
        <v>91</v>
      </c>
      <c r="J21" s="18">
        <f>ROUND(E21* H21,5)</f>
        <v>136</v>
      </c>
    </row>
    <row r="22" spans="1:27" x14ac:dyDescent="0.2">
      <c r="B22" t="s">
        <v>106</v>
      </c>
      <c r="C22" t="s">
        <v>101</v>
      </c>
      <c r="D22" t="s">
        <v>107</v>
      </c>
      <c r="E22" s="17">
        <v>0.2</v>
      </c>
      <c r="G22" t="s">
        <v>90</v>
      </c>
      <c r="H22" s="18">
        <v>162.72999999999999</v>
      </c>
      <c r="I22" t="s">
        <v>91</v>
      </c>
      <c r="J22" s="18">
        <f>ROUND(E22* H22,5)</f>
        <v>32.545999999999999</v>
      </c>
    </row>
    <row r="23" spans="1:27" x14ac:dyDescent="0.2">
      <c r="D23" s="19" t="s">
        <v>108</v>
      </c>
      <c r="K23" s="18">
        <f>SUM(J19:J22)</f>
        <v>204.559</v>
      </c>
    </row>
    <row r="24" spans="1:27" x14ac:dyDescent="0.2">
      <c r="D24" s="19" t="s">
        <v>109</v>
      </c>
      <c r="K24" s="20">
        <f>SUM(J12:J23)</f>
        <v>234.387</v>
      </c>
    </row>
    <row r="25" spans="1:27" x14ac:dyDescent="0.2">
      <c r="D25" s="19" t="s">
        <v>110</v>
      </c>
      <c r="H25">
        <v>1</v>
      </c>
      <c r="I25" t="s">
        <v>111</v>
      </c>
      <c r="K25">
        <f>ROUND(H25/100*K14,5)</f>
        <v>0.28277000000000002</v>
      </c>
    </row>
    <row r="26" spans="1:27" x14ac:dyDescent="0.2">
      <c r="D26" s="19" t="s">
        <v>112</v>
      </c>
      <c r="K26" s="20">
        <f>SUM(K24:K25)</f>
        <v>234.66977</v>
      </c>
    </row>
    <row r="28" spans="1:27" ht="45" customHeight="1" x14ac:dyDescent="0.2">
      <c r="A28" s="12"/>
      <c r="B28" s="12" t="s">
        <v>113</v>
      </c>
      <c r="C28" s="13" t="s">
        <v>62</v>
      </c>
      <c r="D28" s="6" t="s">
        <v>114</v>
      </c>
      <c r="E28" s="5"/>
      <c r="F28" s="5"/>
      <c r="G28" s="13"/>
      <c r="H28" s="15" t="s">
        <v>83</v>
      </c>
      <c r="I28" s="4">
        <v>1</v>
      </c>
      <c r="J28" s="5"/>
      <c r="K28" s="16">
        <f>ROUND(K38,2)</f>
        <v>180.2</v>
      </c>
      <c r="L28" s="14" t="s">
        <v>115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x14ac:dyDescent="0.2">
      <c r="B29" s="9" t="s">
        <v>85</v>
      </c>
    </row>
    <row r="30" spans="1:27" x14ac:dyDescent="0.2">
      <c r="B30" t="s">
        <v>116</v>
      </c>
      <c r="C30" t="s">
        <v>87</v>
      </c>
      <c r="D30" t="s">
        <v>117</v>
      </c>
      <c r="E30" s="17">
        <v>1</v>
      </c>
      <c r="F30" t="s">
        <v>89</v>
      </c>
      <c r="G30" t="s">
        <v>90</v>
      </c>
      <c r="H30" s="18">
        <v>26.84</v>
      </c>
      <c r="I30" t="s">
        <v>91</v>
      </c>
      <c r="J30" s="18">
        <f>ROUND(E30/I28* H30,5)</f>
        <v>26.84</v>
      </c>
    </row>
    <row r="31" spans="1:27" x14ac:dyDescent="0.2">
      <c r="D31" s="19" t="s">
        <v>92</v>
      </c>
      <c r="K31" s="18">
        <f>SUM(J30:J30)</f>
        <v>26.84</v>
      </c>
    </row>
    <row r="32" spans="1:27" x14ac:dyDescent="0.2">
      <c r="B32" s="9" t="s">
        <v>97</v>
      </c>
    </row>
    <row r="33" spans="1:27" x14ac:dyDescent="0.2">
      <c r="B33" t="s">
        <v>98</v>
      </c>
      <c r="C33" t="s">
        <v>62</v>
      </c>
      <c r="D33" t="s">
        <v>99</v>
      </c>
      <c r="E33" s="17">
        <v>0.6</v>
      </c>
      <c r="G33" t="s">
        <v>90</v>
      </c>
      <c r="H33" s="18">
        <v>1.82</v>
      </c>
      <c r="I33" t="s">
        <v>91</v>
      </c>
      <c r="J33" s="18">
        <f>ROUND(E33* H33,5)</f>
        <v>1.0920000000000001</v>
      </c>
    </row>
    <row r="34" spans="1:27" x14ac:dyDescent="0.2">
      <c r="B34" t="s">
        <v>118</v>
      </c>
      <c r="C34" t="s">
        <v>104</v>
      </c>
      <c r="D34" t="s">
        <v>119</v>
      </c>
      <c r="E34" s="17">
        <v>800</v>
      </c>
      <c r="G34" t="s">
        <v>90</v>
      </c>
      <c r="H34" s="18">
        <v>0.19</v>
      </c>
      <c r="I34" t="s">
        <v>91</v>
      </c>
      <c r="J34" s="18">
        <f>ROUND(E34* H34,5)</f>
        <v>152</v>
      </c>
    </row>
    <row r="35" spans="1:27" x14ac:dyDescent="0.2">
      <c r="D35" s="19" t="s">
        <v>108</v>
      </c>
      <c r="K35" s="18">
        <f>SUM(J33:J34)</f>
        <v>153.09200000000001</v>
      </c>
    </row>
    <row r="36" spans="1:27" x14ac:dyDescent="0.2">
      <c r="D36" s="19" t="s">
        <v>109</v>
      </c>
      <c r="K36" s="20">
        <f>SUM(J29:J35)</f>
        <v>179.93199999999999</v>
      </c>
    </row>
    <row r="37" spans="1:27" x14ac:dyDescent="0.2">
      <c r="D37" s="19" t="s">
        <v>110</v>
      </c>
      <c r="H37">
        <v>1</v>
      </c>
      <c r="I37" t="s">
        <v>111</v>
      </c>
      <c r="K37">
        <f>ROUND(H37/100*K31,5)</f>
        <v>0.26840000000000003</v>
      </c>
    </row>
    <row r="38" spans="1:27" x14ac:dyDescent="0.2">
      <c r="D38" s="19" t="s">
        <v>112</v>
      </c>
      <c r="K38" s="20">
        <f>SUM(K36:K37)</f>
        <v>180.2004</v>
      </c>
    </row>
    <row r="40" spans="1:27" x14ac:dyDescent="0.2">
      <c r="A40" s="10" t="s">
        <v>120</v>
      </c>
      <c r="B40" s="10"/>
    </row>
    <row r="41" spans="1:27" ht="45" customHeight="1" x14ac:dyDescent="0.2">
      <c r="A41" s="12" t="s">
        <v>121</v>
      </c>
      <c r="B41" s="12" t="s">
        <v>71</v>
      </c>
      <c r="C41" s="13" t="s">
        <v>72</v>
      </c>
      <c r="D41" s="6" t="s">
        <v>73</v>
      </c>
      <c r="E41" s="5"/>
      <c r="F41" s="5"/>
      <c r="G41" s="13"/>
      <c r="H41" s="15" t="s">
        <v>83</v>
      </c>
      <c r="I41" s="4">
        <v>1</v>
      </c>
      <c r="J41" s="5"/>
      <c r="K41" s="16">
        <f>ROUND(K46,2)</f>
        <v>61.93</v>
      </c>
      <c r="L41" s="14" t="s">
        <v>122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x14ac:dyDescent="0.2">
      <c r="B42" s="9" t="s">
        <v>93</v>
      </c>
    </row>
    <row r="43" spans="1:27" x14ac:dyDescent="0.2">
      <c r="B43" t="s">
        <v>123</v>
      </c>
      <c r="C43" t="s">
        <v>87</v>
      </c>
      <c r="D43" t="s">
        <v>122</v>
      </c>
      <c r="E43" s="17">
        <v>1</v>
      </c>
      <c r="F43" t="s">
        <v>89</v>
      </c>
      <c r="G43" t="s">
        <v>90</v>
      </c>
      <c r="H43" s="18">
        <v>61.93</v>
      </c>
      <c r="I43" t="s">
        <v>91</v>
      </c>
      <c r="J43" s="18">
        <f>ROUND(E43/I41* H43,5)</f>
        <v>61.93</v>
      </c>
    </row>
    <row r="44" spans="1:27" x14ac:dyDescent="0.2">
      <c r="D44" s="19" t="s">
        <v>96</v>
      </c>
      <c r="K44" s="18">
        <f>SUM(J43:J43)</f>
        <v>61.93</v>
      </c>
    </row>
    <row r="45" spans="1:27" x14ac:dyDescent="0.2">
      <c r="D45" s="19" t="s">
        <v>109</v>
      </c>
      <c r="K45" s="20">
        <f>SUM(J42:J44)</f>
        <v>61.93</v>
      </c>
    </row>
    <row r="46" spans="1:27" x14ac:dyDescent="0.2">
      <c r="D46" s="19" t="s">
        <v>112</v>
      </c>
      <c r="K46" s="20">
        <f>SUM(K45:K45)</f>
        <v>61.93</v>
      </c>
    </row>
    <row r="48" spans="1:27" ht="45" customHeight="1" x14ac:dyDescent="0.2">
      <c r="A48" s="12" t="s">
        <v>124</v>
      </c>
      <c r="B48" s="12" t="s">
        <v>69</v>
      </c>
      <c r="C48" s="13" t="s">
        <v>67</v>
      </c>
      <c r="D48" s="6" t="s">
        <v>70</v>
      </c>
      <c r="E48" s="5"/>
      <c r="F48" s="5"/>
      <c r="G48" s="13"/>
      <c r="H48" s="15" t="s">
        <v>83</v>
      </c>
      <c r="I48" s="4">
        <v>1</v>
      </c>
      <c r="J48" s="5"/>
      <c r="K48" s="16">
        <f>ROUND(K53,2)</f>
        <v>1423</v>
      </c>
      <c r="L48" s="14" t="s">
        <v>125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x14ac:dyDescent="0.2">
      <c r="B49" s="9" t="s">
        <v>85</v>
      </c>
    </row>
    <row r="50" spans="1:27" x14ac:dyDescent="0.2">
      <c r="B50" t="s">
        <v>126</v>
      </c>
      <c r="C50" t="s">
        <v>87</v>
      </c>
      <c r="D50" t="s">
        <v>127</v>
      </c>
      <c r="E50" s="17">
        <v>100</v>
      </c>
      <c r="F50" t="s">
        <v>89</v>
      </c>
      <c r="G50" t="s">
        <v>90</v>
      </c>
      <c r="H50" s="18">
        <v>14.23</v>
      </c>
      <c r="I50" t="s">
        <v>91</v>
      </c>
      <c r="J50" s="18">
        <f>ROUND(E50/I48* H50,5)</f>
        <v>1423</v>
      </c>
    </row>
    <row r="51" spans="1:27" x14ac:dyDescent="0.2">
      <c r="D51" s="19" t="s">
        <v>92</v>
      </c>
      <c r="K51" s="18">
        <f>SUM(J50:J50)</f>
        <v>1423</v>
      </c>
    </row>
    <row r="52" spans="1:27" x14ac:dyDescent="0.2">
      <c r="D52" s="19" t="s">
        <v>109</v>
      </c>
      <c r="K52" s="20">
        <f>SUM(J49:J51)</f>
        <v>1423</v>
      </c>
    </row>
    <row r="53" spans="1:27" x14ac:dyDescent="0.2">
      <c r="D53" s="19" t="s">
        <v>112</v>
      </c>
      <c r="K53" s="20">
        <f>SUM(K52:K52)</f>
        <v>1423</v>
      </c>
    </row>
    <row r="55" spans="1:27" ht="45" customHeight="1" x14ac:dyDescent="0.2">
      <c r="A55" s="12" t="s">
        <v>128</v>
      </c>
      <c r="B55" s="12" t="s">
        <v>35</v>
      </c>
      <c r="C55" s="13" t="s">
        <v>12</v>
      </c>
      <c r="D55" s="6" t="s">
        <v>36</v>
      </c>
      <c r="E55" s="5"/>
      <c r="F55" s="5"/>
      <c r="G55" s="13"/>
      <c r="H55" s="15" t="s">
        <v>83</v>
      </c>
      <c r="I55" s="4">
        <v>1</v>
      </c>
      <c r="J55" s="5"/>
      <c r="K55" s="16">
        <f>ROUND(K65,2)</f>
        <v>7.52</v>
      </c>
      <c r="L55" s="14" t="s">
        <v>129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x14ac:dyDescent="0.2">
      <c r="B56" s="9" t="s">
        <v>85</v>
      </c>
    </row>
    <row r="57" spans="1:27" x14ac:dyDescent="0.2">
      <c r="B57" t="s">
        <v>130</v>
      </c>
      <c r="C57" t="s">
        <v>87</v>
      </c>
      <c r="D57" t="s">
        <v>131</v>
      </c>
      <c r="E57" s="17">
        <v>0.05</v>
      </c>
      <c r="F57" t="s">
        <v>89</v>
      </c>
      <c r="G57" t="s">
        <v>90</v>
      </c>
      <c r="H57" s="18">
        <v>26.84</v>
      </c>
      <c r="I57" t="s">
        <v>91</v>
      </c>
      <c r="J57" s="18">
        <f>ROUND(E57/I55* H57,5)</f>
        <v>1.3420000000000001</v>
      </c>
    </row>
    <row r="58" spans="1:27" x14ac:dyDescent="0.2">
      <c r="B58" t="s">
        <v>132</v>
      </c>
      <c r="C58" t="s">
        <v>87</v>
      </c>
      <c r="D58" t="s">
        <v>133</v>
      </c>
      <c r="E58" s="17">
        <v>0.05</v>
      </c>
      <c r="F58" t="s">
        <v>89</v>
      </c>
      <c r="G58" t="s">
        <v>90</v>
      </c>
      <c r="H58" s="18">
        <v>32.159999999999997</v>
      </c>
      <c r="I58" t="s">
        <v>91</v>
      </c>
      <c r="J58" s="18">
        <f>ROUND(E58/I55* H58,5)</f>
        <v>1.6080000000000001</v>
      </c>
    </row>
    <row r="59" spans="1:27" x14ac:dyDescent="0.2">
      <c r="D59" s="19" t="s">
        <v>92</v>
      </c>
      <c r="K59" s="18">
        <f>SUM(J57:J58)</f>
        <v>2.95</v>
      </c>
    </row>
    <row r="60" spans="1:27" x14ac:dyDescent="0.2">
      <c r="B60" s="9" t="s">
        <v>97</v>
      </c>
    </row>
    <row r="61" spans="1:27" x14ac:dyDescent="0.2">
      <c r="B61" t="s">
        <v>134</v>
      </c>
      <c r="C61" t="s">
        <v>15</v>
      </c>
      <c r="D61" t="s">
        <v>135</v>
      </c>
      <c r="E61" s="17">
        <v>0.25</v>
      </c>
      <c r="G61" t="s">
        <v>90</v>
      </c>
      <c r="H61" s="18">
        <v>0.46</v>
      </c>
      <c r="I61" t="s">
        <v>91</v>
      </c>
      <c r="J61" s="18">
        <f>ROUND(E61* H61,5)</f>
        <v>0.115</v>
      </c>
    </row>
    <row r="62" spans="1:27" x14ac:dyDescent="0.2">
      <c r="B62" t="s">
        <v>136</v>
      </c>
      <c r="C62" t="s">
        <v>12</v>
      </c>
      <c r="D62" t="s">
        <v>137</v>
      </c>
      <c r="E62" s="17">
        <v>1.2</v>
      </c>
      <c r="G62" t="s">
        <v>90</v>
      </c>
      <c r="H62" s="18">
        <v>3.71</v>
      </c>
      <c r="I62" t="s">
        <v>91</v>
      </c>
      <c r="J62" s="18">
        <f>ROUND(E62* H62,5)</f>
        <v>4.452</v>
      </c>
    </row>
    <row r="63" spans="1:27" x14ac:dyDescent="0.2">
      <c r="D63" s="19" t="s">
        <v>108</v>
      </c>
      <c r="K63" s="18">
        <f>SUM(J61:J62)</f>
        <v>4.5670000000000002</v>
      </c>
    </row>
    <row r="64" spans="1:27" x14ac:dyDescent="0.2">
      <c r="D64" s="19" t="s">
        <v>109</v>
      </c>
      <c r="K64" s="20">
        <f>SUM(J56:J63)</f>
        <v>7.5170000000000003</v>
      </c>
    </row>
    <row r="65" spans="1:27" x14ac:dyDescent="0.2">
      <c r="D65" s="19" t="s">
        <v>112</v>
      </c>
      <c r="K65" s="20">
        <f>SUM(K64:K64)</f>
        <v>7.5170000000000003</v>
      </c>
    </row>
    <row r="67" spans="1:27" ht="45" customHeight="1" x14ac:dyDescent="0.2">
      <c r="A67" s="12" t="s">
        <v>138</v>
      </c>
      <c r="B67" s="12" t="s">
        <v>19</v>
      </c>
      <c r="C67" s="13" t="s">
        <v>15</v>
      </c>
      <c r="D67" s="6" t="s">
        <v>20</v>
      </c>
      <c r="E67" s="5"/>
      <c r="F67" s="5"/>
      <c r="G67" s="13"/>
      <c r="H67" s="15" t="s">
        <v>83</v>
      </c>
      <c r="I67" s="4">
        <v>1</v>
      </c>
      <c r="J67" s="5"/>
      <c r="K67" s="16">
        <f>ROUND(K74,2)</f>
        <v>3.96</v>
      </c>
      <c r="L67" s="14" t="s">
        <v>139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x14ac:dyDescent="0.2">
      <c r="B68" s="9" t="s">
        <v>85</v>
      </c>
    </row>
    <row r="69" spans="1:27" x14ac:dyDescent="0.2">
      <c r="B69" t="s">
        <v>140</v>
      </c>
      <c r="C69" t="s">
        <v>87</v>
      </c>
      <c r="D69" t="s">
        <v>141</v>
      </c>
      <c r="E69" s="17">
        <v>0.15</v>
      </c>
      <c r="F69" t="s">
        <v>89</v>
      </c>
      <c r="G69" t="s">
        <v>90</v>
      </c>
      <c r="H69" s="18">
        <v>26.04</v>
      </c>
      <c r="I69" t="s">
        <v>91</v>
      </c>
      <c r="J69" s="18">
        <f>ROUND(E69/I67* H69,5)</f>
        <v>3.9060000000000001</v>
      </c>
    </row>
    <row r="70" spans="1:27" x14ac:dyDescent="0.2">
      <c r="D70" s="19" t="s">
        <v>92</v>
      </c>
      <c r="K70" s="18">
        <f>SUM(J69:J69)</f>
        <v>3.9060000000000001</v>
      </c>
    </row>
    <row r="72" spans="1:27" x14ac:dyDescent="0.2">
      <c r="D72" s="19" t="s">
        <v>110</v>
      </c>
      <c r="H72">
        <v>1.5</v>
      </c>
      <c r="I72" t="s">
        <v>111</v>
      </c>
      <c r="J72">
        <f>ROUND(H72/100*K70,5)</f>
        <v>5.8590000000000003E-2</v>
      </c>
    </row>
    <row r="73" spans="1:27" x14ac:dyDescent="0.2">
      <c r="D73" s="19" t="s">
        <v>109</v>
      </c>
      <c r="K73" s="20">
        <f>SUM(J68:J72)</f>
        <v>3.9645900000000003</v>
      </c>
    </row>
    <row r="74" spans="1:27" x14ac:dyDescent="0.2">
      <c r="D74" s="19" t="s">
        <v>112</v>
      </c>
      <c r="K74" s="20">
        <f>SUM(K73:K73)</f>
        <v>3.9645900000000003</v>
      </c>
    </row>
    <row r="76" spans="1:27" ht="45" customHeight="1" x14ac:dyDescent="0.2">
      <c r="A76" s="12" t="s">
        <v>142</v>
      </c>
      <c r="B76" s="12" t="s">
        <v>26</v>
      </c>
      <c r="C76" s="13" t="s">
        <v>12</v>
      </c>
      <c r="D76" s="6" t="s">
        <v>27</v>
      </c>
      <c r="E76" s="5"/>
      <c r="F76" s="5"/>
      <c r="G76" s="13"/>
      <c r="H76" s="15" t="s">
        <v>83</v>
      </c>
      <c r="I76" s="4">
        <v>1</v>
      </c>
      <c r="J76" s="5"/>
      <c r="K76" s="16">
        <f>ROUND(K83,2)</f>
        <v>3.38</v>
      </c>
      <c r="L76" s="14" t="s">
        <v>143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x14ac:dyDescent="0.2">
      <c r="B77" s="9" t="s">
        <v>85</v>
      </c>
    </row>
    <row r="78" spans="1:27" x14ac:dyDescent="0.2">
      <c r="B78" t="s">
        <v>140</v>
      </c>
      <c r="C78" t="s">
        <v>87</v>
      </c>
      <c r="D78" t="s">
        <v>141</v>
      </c>
      <c r="E78" s="17">
        <v>0.128</v>
      </c>
      <c r="F78" t="s">
        <v>89</v>
      </c>
      <c r="G78" t="s">
        <v>90</v>
      </c>
      <c r="H78" s="18">
        <v>26.04</v>
      </c>
      <c r="I78" t="s">
        <v>91</v>
      </c>
      <c r="J78" s="18">
        <f>ROUND(E78/I76* H78,5)</f>
        <v>3.3331200000000001</v>
      </c>
    </row>
    <row r="79" spans="1:27" x14ac:dyDescent="0.2">
      <c r="D79" s="19" t="s">
        <v>92</v>
      </c>
      <c r="K79" s="18">
        <f>SUM(J78:J78)</f>
        <v>3.3331200000000001</v>
      </c>
    </row>
    <row r="81" spans="1:27" x14ac:dyDescent="0.2">
      <c r="D81" s="19" t="s">
        <v>110</v>
      </c>
      <c r="H81">
        <v>1.5</v>
      </c>
      <c r="I81" t="s">
        <v>111</v>
      </c>
      <c r="J81">
        <f>ROUND(H81/100*K79,5)</f>
        <v>0.05</v>
      </c>
    </row>
    <row r="82" spans="1:27" x14ac:dyDescent="0.2">
      <c r="D82" s="19" t="s">
        <v>109</v>
      </c>
      <c r="K82" s="20">
        <f>SUM(J77:J81)</f>
        <v>3.3831199999999999</v>
      </c>
    </row>
    <row r="83" spans="1:27" x14ac:dyDescent="0.2">
      <c r="D83" s="19" t="s">
        <v>112</v>
      </c>
      <c r="K83" s="20">
        <f>SUM(K82:K82)</f>
        <v>3.3831199999999999</v>
      </c>
    </row>
    <row r="85" spans="1:27" ht="45" customHeight="1" x14ac:dyDescent="0.2">
      <c r="A85" s="12" t="s">
        <v>144</v>
      </c>
      <c r="B85" s="12" t="s">
        <v>17</v>
      </c>
      <c r="C85" s="13" t="s">
        <v>12</v>
      </c>
      <c r="D85" s="6" t="s">
        <v>18</v>
      </c>
      <c r="E85" s="5"/>
      <c r="F85" s="5"/>
      <c r="G85" s="13"/>
      <c r="H85" s="15" t="s">
        <v>83</v>
      </c>
      <c r="I85" s="4">
        <v>1</v>
      </c>
      <c r="J85" s="5"/>
      <c r="K85" s="16">
        <f>ROUND(K92,2)</f>
        <v>6.61</v>
      </c>
      <c r="L85" s="14" t="s">
        <v>145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x14ac:dyDescent="0.2">
      <c r="B86" s="9" t="s">
        <v>85</v>
      </c>
    </row>
    <row r="87" spans="1:27" x14ac:dyDescent="0.2">
      <c r="B87" t="s">
        <v>140</v>
      </c>
      <c r="C87" t="s">
        <v>87</v>
      </c>
      <c r="D87" t="s">
        <v>141</v>
      </c>
      <c r="E87" s="17">
        <v>0.25</v>
      </c>
      <c r="F87" t="s">
        <v>89</v>
      </c>
      <c r="G87" t="s">
        <v>90</v>
      </c>
      <c r="H87" s="18">
        <v>26.04</v>
      </c>
      <c r="I87" t="s">
        <v>91</v>
      </c>
      <c r="J87" s="18">
        <f>ROUND(E87/I85* H87,5)</f>
        <v>6.51</v>
      </c>
    </row>
    <row r="88" spans="1:27" x14ac:dyDescent="0.2">
      <c r="D88" s="19" t="s">
        <v>92</v>
      </c>
      <c r="K88" s="18">
        <f>SUM(J87:J87)</f>
        <v>6.51</v>
      </c>
    </row>
    <row r="90" spans="1:27" x14ac:dyDescent="0.2">
      <c r="D90" s="19" t="s">
        <v>110</v>
      </c>
      <c r="H90">
        <v>1.5</v>
      </c>
      <c r="I90" t="s">
        <v>111</v>
      </c>
      <c r="J90">
        <f>ROUND(H90/100*K88,5)</f>
        <v>9.7650000000000001E-2</v>
      </c>
    </row>
    <row r="91" spans="1:27" x14ac:dyDescent="0.2">
      <c r="D91" s="19" t="s">
        <v>109</v>
      </c>
      <c r="K91" s="20">
        <f>SUM(J86:J90)</f>
        <v>6.6076499999999996</v>
      </c>
    </row>
    <row r="92" spans="1:27" x14ac:dyDescent="0.2">
      <c r="D92" s="19" t="s">
        <v>112</v>
      </c>
      <c r="K92" s="20">
        <f>SUM(K91:K91)</f>
        <v>6.6076499999999996</v>
      </c>
    </row>
    <row r="94" spans="1:27" ht="45" customHeight="1" x14ac:dyDescent="0.2">
      <c r="A94" s="12" t="s">
        <v>146</v>
      </c>
      <c r="B94" s="12" t="s">
        <v>11</v>
      </c>
      <c r="C94" s="13" t="s">
        <v>12</v>
      </c>
      <c r="D94" s="6" t="s">
        <v>13</v>
      </c>
      <c r="E94" s="5"/>
      <c r="F94" s="5"/>
      <c r="G94" s="13"/>
      <c r="H94" s="15" t="s">
        <v>83</v>
      </c>
      <c r="I94" s="4">
        <v>1</v>
      </c>
      <c r="J94" s="5"/>
      <c r="K94" s="16">
        <f>ROUND(K102,2)</f>
        <v>15.06</v>
      </c>
      <c r="L94" s="14" t="s">
        <v>147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x14ac:dyDescent="0.2">
      <c r="B95" s="9" t="s">
        <v>85</v>
      </c>
    </row>
    <row r="96" spans="1:27" x14ac:dyDescent="0.2">
      <c r="B96" t="s">
        <v>148</v>
      </c>
      <c r="C96" t="s">
        <v>87</v>
      </c>
      <c r="D96" t="s">
        <v>149</v>
      </c>
      <c r="E96" s="17">
        <v>0.1</v>
      </c>
      <c r="F96" t="s">
        <v>89</v>
      </c>
      <c r="G96" t="s">
        <v>90</v>
      </c>
      <c r="H96" s="18">
        <v>31.2</v>
      </c>
      <c r="I96" t="s">
        <v>91</v>
      </c>
      <c r="J96" s="18">
        <f>ROUND(E96/I94* H96,5)</f>
        <v>3.12</v>
      </c>
    </row>
    <row r="97" spans="1:27" x14ac:dyDescent="0.2">
      <c r="B97" t="s">
        <v>140</v>
      </c>
      <c r="C97" t="s">
        <v>87</v>
      </c>
      <c r="D97" t="s">
        <v>141</v>
      </c>
      <c r="E97" s="17">
        <v>0.45</v>
      </c>
      <c r="F97" t="s">
        <v>89</v>
      </c>
      <c r="G97" t="s">
        <v>90</v>
      </c>
      <c r="H97" s="18">
        <v>26.04</v>
      </c>
      <c r="I97" t="s">
        <v>91</v>
      </c>
      <c r="J97" s="18">
        <f>ROUND(E97/I94* H97,5)</f>
        <v>11.718</v>
      </c>
    </row>
    <row r="98" spans="1:27" x14ac:dyDescent="0.2">
      <c r="D98" s="19" t="s">
        <v>92</v>
      </c>
      <c r="K98" s="18">
        <f>SUM(J96:J97)</f>
        <v>14.838000000000001</v>
      </c>
    </row>
    <row r="100" spans="1:27" x14ac:dyDescent="0.2">
      <c r="D100" s="19" t="s">
        <v>110</v>
      </c>
      <c r="H100">
        <v>1.5</v>
      </c>
      <c r="I100" t="s">
        <v>111</v>
      </c>
      <c r="J100">
        <f>ROUND(H100/100*K98,5)</f>
        <v>0.22256999999999999</v>
      </c>
    </row>
    <row r="101" spans="1:27" x14ac:dyDescent="0.2">
      <c r="D101" s="19" t="s">
        <v>109</v>
      </c>
      <c r="K101" s="20">
        <f>SUM(J95:J100)</f>
        <v>15.06057</v>
      </c>
    </row>
    <row r="102" spans="1:27" x14ac:dyDescent="0.2">
      <c r="D102" s="19" t="s">
        <v>112</v>
      </c>
      <c r="K102" s="20">
        <f>SUM(K101:K101)</f>
        <v>15.06057</v>
      </c>
    </row>
    <row r="104" spans="1:27" ht="45" customHeight="1" x14ac:dyDescent="0.2">
      <c r="A104" s="12" t="s">
        <v>150</v>
      </c>
      <c r="B104" s="12" t="s">
        <v>21</v>
      </c>
      <c r="C104" s="13" t="s">
        <v>15</v>
      </c>
      <c r="D104" s="6" t="s">
        <v>22</v>
      </c>
      <c r="E104" s="5"/>
      <c r="F104" s="5"/>
      <c r="G104" s="13"/>
      <c r="H104" s="15" t="s">
        <v>83</v>
      </c>
      <c r="I104" s="4">
        <v>1</v>
      </c>
      <c r="J104" s="5"/>
      <c r="K104" s="16">
        <f>ROUND(K111,2)</f>
        <v>1.72</v>
      </c>
      <c r="L104" s="14" t="s">
        <v>151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x14ac:dyDescent="0.2">
      <c r="B105" s="9" t="s">
        <v>85</v>
      </c>
    </row>
    <row r="106" spans="1:27" x14ac:dyDescent="0.2">
      <c r="B106" t="s">
        <v>140</v>
      </c>
      <c r="C106" t="s">
        <v>87</v>
      </c>
      <c r="D106" t="s">
        <v>141</v>
      </c>
      <c r="E106" s="17">
        <v>6.5000000000000002E-2</v>
      </c>
      <c r="F106" t="s">
        <v>89</v>
      </c>
      <c r="G106" t="s">
        <v>90</v>
      </c>
      <c r="H106" s="18">
        <v>26.04</v>
      </c>
      <c r="I106" t="s">
        <v>91</v>
      </c>
      <c r="J106" s="18">
        <f>ROUND(E106/I104* H106,5)</f>
        <v>1.6926000000000001</v>
      </c>
    </row>
    <row r="107" spans="1:27" x14ac:dyDescent="0.2">
      <c r="D107" s="19" t="s">
        <v>92</v>
      </c>
      <c r="K107" s="18">
        <f>SUM(J106:J106)</f>
        <v>1.6926000000000001</v>
      </c>
    </row>
    <row r="109" spans="1:27" x14ac:dyDescent="0.2">
      <c r="D109" s="19" t="s">
        <v>110</v>
      </c>
      <c r="H109">
        <v>1.5</v>
      </c>
      <c r="I109" t="s">
        <v>111</v>
      </c>
      <c r="J109">
        <f>ROUND(H109/100*K107,5)</f>
        <v>2.5389999999999999E-2</v>
      </c>
    </row>
    <row r="110" spans="1:27" x14ac:dyDescent="0.2">
      <c r="D110" s="19" t="s">
        <v>109</v>
      </c>
      <c r="K110" s="20">
        <f>SUM(J105:J109)</f>
        <v>1.7179900000000001</v>
      </c>
    </row>
    <row r="111" spans="1:27" x14ac:dyDescent="0.2">
      <c r="D111" s="19" t="s">
        <v>112</v>
      </c>
      <c r="K111" s="20">
        <f>SUM(K110:K110)</f>
        <v>1.7179900000000001</v>
      </c>
    </row>
    <row r="113" spans="1:27" ht="45" customHeight="1" x14ac:dyDescent="0.2">
      <c r="A113" s="12" t="s">
        <v>152</v>
      </c>
      <c r="B113" s="12" t="s">
        <v>14</v>
      </c>
      <c r="C113" s="13" t="s">
        <v>15</v>
      </c>
      <c r="D113" s="6" t="s">
        <v>16</v>
      </c>
      <c r="E113" s="5"/>
      <c r="F113" s="5"/>
      <c r="G113" s="13"/>
      <c r="H113" s="15" t="s">
        <v>83</v>
      </c>
      <c r="I113" s="4">
        <v>1</v>
      </c>
      <c r="J113" s="5"/>
      <c r="K113" s="16">
        <f>ROUND(K120,2)</f>
        <v>3.96</v>
      </c>
      <c r="L113" s="14" t="s">
        <v>153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x14ac:dyDescent="0.2">
      <c r="B114" s="9" t="s">
        <v>85</v>
      </c>
    </row>
    <row r="115" spans="1:27" x14ac:dyDescent="0.2">
      <c r="B115" t="s">
        <v>140</v>
      </c>
      <c r="C115" t="s">
        <v>87</v>
      </c>
      <c r="D115" t="s">
        <v>141</v>
      </c>
      <c r="E115" s="17">
        <v>0.15</v>
      </c>
      <c r="F115" t="s">
        <v>89</v>
      </c>
      <c r="G115" t="s">
        <v>90</v>
      </c>
      <c r="H115" s="18">
        <v>26.04</v>
      </c>
      <c r="I115" t="s">
        <v>91</v>
      </c>
      <c r="J115" s="18">
        <f>ROUND(E115/I113* H115,5)</f>
        <v>3.9060000000000001</v>
      </c>
    </row>
    <row r="116" spans="1:27" x14ac:dyDescent="0.2">
      <c r="D116" s="19" t="s">
        <v>92</v>
      </c>
      <c r="K116" s="18">
        <f>SUM(J115:J115)</f>
        <v>3.9060000000000001</v>
      </c>
    </row>
    <row r="118" spans="1:27" x14ac:dyDescent="0.2">
      <c r="D118" s="19" t="s">
        <v>110</v>
      </c>
      <c r="H118">
        <v>1.5</v>
      </c>
      <c r="I118" t="s">
        <v>111</v>
      </c>
      <c r="J118">
        <f>ROUND(H118/100*K116,5)</f>
        <v>5.8590000000000003E-2</v>
      </c>
    </row>
    <row r="119" spans="1:27" x14ac:dyDescent="0.2">
      <c r="D119" s="19" t="s">
        <v>109</v>
      </c>
      <c r="K119" s="20">
        <f>SUM(J114:J118)</f>
        <v>3.9645900000000003</v>
      </c>
    </row>
    <row r="120" spans="1:27" x14ac:dyDescent="0.2">
      <c r="D120" s="19" t="s">
        <v>112</v>
      </c>
      <c r="K120" s="20">
        <f>SUM(K119:K119)</f>
        <v>3.9645900000000003</v>
      </c>
    </row>
    <row r="122" spans="1:27" ht="45" customHeight="1" x14ac:dyDescent="0.2">
      <c r="A122" s="12" t="s">
        <v>154</v>
      </c>
      <c r="B122" s="12" t="s">
        <v>23</v>
      </c>
      <c r="C122" s="13" t="s">
        <v>24</v>
      </c>
      <c r="D122" s="6" t="s">
        <v>25</v>
      </c>
      <c r="E122" s="5"/>
      <c r="F122" s="5"/>
      <c r="G122" s="13"/>
      <c r="H122" s="15" t="s">
        <v>83</v>
      </c>
      <c r="I122" s="4">
        <v>1</v>
      </c>
      <c r="J122" s="5"/>
      <c r="K122" s="16">
        <f>ROUND(K130,2)</f>
        <v>35.549999999999997</v>
      </c>
      <c r="L122" s="14" t="s">
        <v>155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x14ac:dyDescent="0.2">
      <c r="B123" s="9" t="s">
        <v>85</v>
      </c>
    </row>
    <row r="124" spans="1:27" x14ac:dyDescent="0.2">
      <c r="B124" t="s">
        <v>156</v>
      </c>
      <c r="C124" t="s">
        <v>87</v>
      </c>
      <c r="D124" t="s">
        <v>157</v>
      </c>
      <c r="E124" s="17">
        <v>0.4</v>
      </c>
      <c r="F124" t="s">
        <v>89</v>
      </c>
      <c r="G124" t="s">
        <v>90</v>
      </c>
      <c r="H124" s="18">
        <v>32.25</v>
      </c>
      <c r="I124" t="s">
        <v>91</v>
      </c>
      <c r="J124" s="18">
        <f>ROUND(E124/I122* H124,5)</f>
        <v>12.9</v>
      </c>
    </row>
    <row r="125" spans="1:27" x14ac:dyDescent="0.2">
      <c r="B125" t="s">
        <v>158</v>
      </c>
      <c r="C125" t="s">
        <v>87</v>
      </c>
      <c r="D125" t="s">
        <v>159</v>
      </c>
      <c r="E125" s="17">
        <v>0.8</v>
      </c>
      <c r="F125" t="s">
        <v>89</v>
      </c>
      <c r="G125" t="s">
        <v>90</v>
      </c>
      <c r="H125" s="18">
        <v>27.66</v>
      </c>
      <c r="I125" t="s">
        <v>91</v>
      </c>
      <c r="J125" s="18">
        <f>ROUND(E125/I122* H125,5)</f>
        <v>22.128</v>
      </c>
    </row>
    <row r="126" spans="1:27" x14ac:dyDescent="0.2">
      <c r="D126" s="19" t="s">
        <v>92</v>
      </c>
      <c r="K126" s="18">
        <f>SUM(J124:J125)</f>
        <v>35.027999999999999</v>
      </c>
    </row>
    <row r="128" spans="1:27" x14ac:dyDescent="0.2">
      <c r="D128" s="19" t="s">
        <v>110</v>
      </c>
      <c r="H128">
        <v>1.5</v>
      </c>
      <c r="I128" t="s">
        <v>111</v>
      </c>
      <c r="J128">
        <f>ROUND(H128/100*K126,5)</f>
        <v>0.52542</v>
      </c>
    </row>
    <row r="129" spans="1:27" x14ac:dyDescent="0.2">
      <c r="D129" s="19" t="s">
        <v>109</v>
      </c>
      <c r="K129" s="20">
        <f>SUM(J123:J128)</f>
        <v>35.553419999999996</v>
      </c>
    </row>
    <row r="130" spans="1:27" x14ac:dyDescent="0.2">
      <c r="D130" s="19" t="s">
        <v>112</v>
      </c>
      <c r="K130" s="20">
        <f>SUM(K129:K129)</f>
        <v>35.553419999999996</v>
      </c>
    </row>
    <row r="132" spans="1:27" ht="45" customHeight="1" x14ac:dyDescent="0.2">
      <c r="A132" s="12" t="s">
        <v>160</v>
      </c>
      <c r="B132" s="12" t="s">
        <v>28</v>
      </c>
      <c r="C132" s="13" t="s">
        <v>15</v>
      </c>
      <c r="D132" s="6" t="s">
        <v>29</v>
      </c>
      <c r="E132" s="5"/>
      <c r="F132" s="5"/>
      <c r="G132" s="13"/>
      <c r="H132" s="15" t="s">
        <v>83</v>
      </c>
      <c r="I132" s="4">
        <v>1</v>
      </c>
      <c r="J132" s="5"/>
      <c r="K132" s="16">
        <f>ROUND(K139,2)</f>
        <v>13.22</v>
      </c>
      <c r="L132" s="14" t="s">
        <v>161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x14ac:dyDescent="0.2">
      <c r="B133" s="9" t="s">
        <v>85</v>
      </c>
    </row>
    <row r="134" spans="1:27" x14ac:dyDescent="0.2">
      <c r="B134" t="s">
        <v>140</v>
      </c>
      <c r="C134" t="s">
        <v>87</v>
      </c>
      <c r="D134" t="s">
        <v>141</v>
      </c>
      <c r="E134" s="17">
        <v>0.5</v>
      </c>
      <c r="F134" t="s">
        <v>89</v>
      </c>
      <c r="G134" t="s">
        <v>90</v>
      </c>
      <c r="H134" s="18">
        <v>26.04</v>
      </c>
      <c r="I134" t="s">
        <v>91</v>
      </c>
      <c r="J134" s="18">
        <f>ROUND(E134/I132* H134,5)</f>
        <v>13.02</v>
      </c>
    </row>
    <row r="135" spans="1:27" x14ac:dyDescent="0.2">
      <c r="D135" s="19" t="s">
        <v>92</v>
      </c>
      <c r="K135" s="18">
        <f>SUM(J134:J134)</f>
        <v>13.02</v>
      </c>
    </row>
    <row r="137" spans="1:27" x14ac:dyDescent="0.2">
      <c r="D137" s="19" t="s">
        <v>110</v>
      </c>
      <c r="H137">
        <v>1.5</v>
      </c>
      <c r="I137" t="s">
        <v>111</v>
      </c>
      <c r="J137">
        <f>ROUND(H137/100*K135,5)</f>
        <v>0.1953</v>
      </c>
    </row>
    <row r="138" spans="1:27" x14ac:dyDescent="0.2">
      <c r="D138" s="19" t="s">
        <v>109</v>
      </c>
      <c r="K138" s="20">
        <f>SUM(J133:J137)</f>
        <v>13.215299999999999</v>
      </c>
    </row>
    <row r="139" spans="1:27" x14ac:dyDescent="0.2">
      <c r="D139" s="19" t="s">
        <v>112</v>
      </c>
      <c r="K139" s="20">
        <f>SUM(K138:K138)</f>
        <v>13.215299999999999</v>
      </c>
    </row>
    <row r="141" spans="1:27" ht="45" customHeight="1" x14ac:dyDescent="0.2">
      <c r="A141" s="12" t="s">
        <v>162</v>
      </c>
      <c r="B141" s="12" t="s">
        <v>61</v>
      </c>
      <c r="C141" s="13" t="s">
        <v>62</v>
      </c>
      <c r="D141" s="6" t="s">
        <v>63</v>
      </c>
      <c r="E141" s="5"/>
      <c r="F141" s="5"/>
      <c r="G141" s="13"/>
      <c r="H141" s="15" t="s">
        <v>83</v>
      </c>
      <c r="I141" s="4">
        <v>1</v>
      </c>
      <c r="J141" s="5"/>
      <c r="K141" s="16">
        <f>ROUND(K147,2)</f>
        <v>10.210000000000001</v>
      </c>
      <c r="L141" s="14" t="s">
        <v>163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x14ac:dyDescent="0.2">
      <c r="B142" s="9" t="s">
        <v>93</v>
      </c>
    </row>
    <row r="143" spans="1:27" x14ac:dyDescent="0.2">
      <c r="B143" t="s">
        <v>164</v>
      </c>
      <c r="C143" t="s">
        <v>87</v>
      </c>
      <c r="D143" t="s">
        <v>165</v>
      </c>
      <c r="E143" s="17">
        <v>0.28599999999999998</v>
      </c>
      <c r="F143" t="s">
        <v>89</v>
      </c>
      <c r="G143" t="s">
        <v>90</v>
      </c>
      <c r="H143" s="18">
        <v>33.03</v>
      </c>
      <c r="I143" t="s">
        <v>91</v>
      </c>
      <c r="J143" s="18">
        <f>ROUND(E143/I141* H143,5)</f>
        <v>9.4465800000000009</v>
      </c>
    </row>
    <row r="144" spans="1:27" x14ac:dyDescent="0.2">
      <c r="B144" t="s">
        <v>166</v>
      </c>
      <c r="C144" t="s">
        <v>87</v>
      </c>
      <c r="D144" t="s">
        <v>167</v>
      </c>
      <c r="E144" s="17">
        <v>0.01</v>
      </c>
      <c r="F144" t="s">
        <v>89</v>
      </c>
      <c r="G144" t="s">
        <v>90</v>
      </c>
      <c r="H144" s="18">
        <v>76.3</v>
      </c>
      <c r="I144" t="s">
        <v>91</v>
      </c>
      <c r="J144" s="18">
        <f>ROUND(E144/I141* H144,5)</f>
        <v>0.76300000000000001</v>
      </c>
    </row>
    <row r="145" spans="1:27" x14ac:dyDescent="0.2">
      <c r="D145" s="19" t="s">
        <v>96</v>
      </c>
      <c r="K145" s="18">
        <f>SUM(J143:J144)</f>
        <v>10.209580000000001</v>
      </c>
    </row>
    <row r="146" spans="1:27" x14ac:dyDescent="0.2">
      <c r="D146" s="19" t="s">
        <v>109</v>
      </c>
      <c r="K146" s="20">
        <f>SUM(J142:J145)</f>
        <v>10.209580000000001</v>
      </c>
    </row>
    <row r="147" spans="1:27" x14ac:dyDescent="0.2">
      <c r="D147" s="19" t="s">
        <v>112</v>
      </c>
      <c r="K147" s="20">
        <f>SUM(K146:K146)</f>
        <v>10.209580000000001</v>
      </c>
    </row>
    <row r="149" spans="1:27" ht="45" customHeight="1" x14ac:dyDescent="0.2">
      <c r="A149" s="12" t="s">
        <v>168</v>
      </c>
      <c r="B149" s="12" t="s">
        <v>64</v>
      </c>
      <c r="C149" s="13" t="s">
        <v>62</v>
      </c>
      <c r="D149" s="6" t="s">
        <v>65</v>
      </c>
      <c r="E149" s="5"/>
      <c r="F149" s="5"/>
      <c r="G149" s="13"/>
      <c r="H149" s="15" t="s">
        <v>83</v>
      </c>
      <c r="I149" s="4">
        <v>1</v>
      </c>
      <c r="J149" s="5"/>
      <c r="K149" s="16">
        <f>ROUND(K154,2)</f>
        <v>23</v>
      </c>
      <c r="L149" s="14" t="s">
        <v>169</v>
      </c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x14ac:dyDescent="0.2">
      <c r="B150" s="9" t="s">
        <v>97</v>
      </c>
    </row>
    <row r="151" spans="1:27" x14ac:dyDescent="0.2">
      <c r="B151" t="s">
        <v>170</v>
      </c>
      <c r="C151" t="s">
        <v>101</v>
      </c>
      <c r="D151" t="s">
        <v>65</v>
      </c>
      <c r="E151" s="17">
        <v>1</v>
      </c>
      <c r="G151" t="s">
        <v>90</v>
      </c>
      <c r="H151" s="18">
        <v>23</v>
      </c>
      <c r="I151" t="s">
        <v>91</v>
      </c>
      <c r="J151" s="18">
        <f>ROUND(E151* H151,5)</f>
        <v>23</v>
      </c>
    </row>
    <row r="152" spans="1:27" x14ac:dyDescent="0.2">
      <c r="D152" s="19" t="s">
        <v>108</v>
      </c>
      <c r="K152" s="18">
        <f>SUM(J151:J151)</f>
        <v>23</v>
      </c>
    </row>
    <row r="153" spans="1:27" x14ac:dyDescent="0.2">
      <c r="D153" s="19" t="s">
        <v>109</v>
      </c>
      <c r="K153" s="20">
        <f>SUM(J150:J152)</f>
        <v>23</v>
      </c>
    </row>
    <row r="154" spans="1:27" x14ac:dyDescent="0.2">
      <c r="D154" s="19" t="s">
        <v>112</v>
      </c>
      <c r="K154" s="20">
        <f>SUM(K153:K153)</f>
        <v>23</v>
      </c>
    </row>
    <row r="156" spans="1:27" ht="45" customHeight="1" x14ac:dyDescent="0.2">
      <c r="A156" s="12" t="s">
        <v>171</v>
      </c>
      <c r="B156" s="12" t="s">
        <v>39</v>
      </c>
      <c r="C156" s="13" t="s">
        <v>12</v>
      </c>
      <c r="D156" s="6" t="s">
        <v>40</v>
      </c>
      <c r="E156" s="5"/>
      <c r="F156" s="5"/>
      <c r="G156" s="13"/>
      <c r="H156" s="15" t="s">
        <v>83</v>
      </c>
      <c r="I156" s="4">
        <v>1</v>
      </c>
      <c r="J156" s="5"/>
      <c r="K156" s="16">
        <f>ROUND(K170,2)</f>
        <v>58.97</v>
      </c>
      <c r="L156" s="14" t="s">
        <v>172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x14ac:dyDescent="0.2">
      <c r="B157" s="9" t="s">
        <v>85</v>
      </c>
    </row>
    <row r="158" spans="1:27" x14ac:dyDescent="0.2">
      <c r="B158" t="s">
        <v>173</v>
      </c>
      <c r="C158" t="s">
        <v>87</v>
      </c>
      <c r="D158" t="s">
        <v>174</v>
      </c>
      <c r="E158" s="17">
        <v>0.75</v>
      </c>
      <c r="F158" t="s">
        <v>89</v>
      </c>
      <c r="G158" t="s">
        <v>90</v>
      </c>
      <c r="H158" s="18">
        <v>31.2</v>
      </c>
      <c r="I158" t="s">
        <v>91</v>
      </c>
      <c r="J158" s="18">
        <f>ROUND(E158/I156* H158,5)</f>
        <v>23.4</v>
      </c>
    </row>
    <row r="159" spans="1:27" x14ac:dyDescent="0.2">
      <c r="B159" t="s">
        <v>140</v>
      </c>
      <c r="C159" t="s">
        <v>87</v>
      </c>
      <c r="D159" t="s">
        <v>141</v>
      </c>
      <c r="E159" s="17">
        <v>0.375</v>
      </c>
      <c r="F159" t="s">
        <v>89</v>
      </c>
      <c r="G159" t="s">
        <v>90</v>
      </c>
      <c r="H159" s="18">
        <v>26.04</v>
      </c>
      <c r="I159" t="s">
        <v>91</v>
      </c>
      <c r="J159" s="18">
        <f>ROUND(E159/I156* H159,5)</f>
        <v>9.7650000000000006</v>
      </c>
    </row>
    <row r="160" spans="1:27" x14ac:dyDescent="0.2">
      <c r="D160" s="19" t="s">
        <v>92</v>
      </c>
      <c r="K160" s="18">
        <f>SUM(J158:J159)</f>
        <v>33.164999999999999</v>
      </c>
    </row>
    <row r="161" spans="1:27" x14ac:dyDescent="0.2">
      <c r="B161" s="9" t="s">
        <v>97</v>
      </c>
    </row>
    <row r="162" spans="1:27" x14ac:dyDescent="0.2">
      <c r="B162" t="s">
        <v>175</v>
      </c>
      <c r="C162" t="s">
        <v>24</v>
      </c>
      <c r="D162" t="s">
        <v>176</v>
      </c>
      <c r="E162" s="17">
        <v>27.5</v>
      </c>
      <c r="G162" t="s">
        <v>90</v>
      </c>
      <c r="H162" s="18">
        <v>0.72</v>
      </c>
      <c r="I162" t="s">
        <v>91</v>
      </c>
      <c r="J162" s="18">
        <f>ROUND(E162* H162,5)</f>
        <v>19.8</v>
      </c>
    </row>
    <row r="163" spans="1:27" x14ac:dyDescent="0.2">
      <c r="D163" s="19" t="s">
        <v>108</v>
      </c>
      <c r="K163" s="18">
        <f>SUM(J162:J162)</f>
        <v>19.8</v>
      </c>
    </row>
    <row r="164" spans="1:27" x14ac:dyDescent="0.2">
      <c r="B164" s="9" t="s">
        <v>80</v>
      </c>
    </row>
    <row r="165" spans="1:27" x14ac:dyDescent="0.2">
      <c r="B165" t="s">
        <v>81</v>
      </c>
      <c r="C165" t="s">
        <v>62</v>
      </c>
      <c r="D165" t="s">
        <v>82</v>
      </c>
      <c r="E165" s="17">
        <v>2.205E-2</v>
      </c>
      <c r="G165" t="s">
        <v>90</v>
      </c>
      <c r="H165" s="18">
        <v>234.66977</v>
      </c>
      <c r="I165" t="s">
        <v>91</v>
      </c>
      <c r="J165" s="18">
        <f>ROUND(E165* H165,5)</f>
        <v>5.1744700000000003</v>
      </c>
    </row>
    <row r="166" spans="1:27" x14ac:dyDescent="0.2">
      <c r="D166" s="19" t="s">
        <v>177</v>
      </c>
      <c r="K166" s="18">
        <f>SUM(J165:J165)</f>
        <v>5.1744700000000003</v>
      </c>
    </row>
    <row r="168" spans="1:27" x14ac:dyDescent="0.2">
      <c r="D168" s="19" t="s">
        <v>110</v>
      </c>
      <c r="H168">
        <v>2.5</v>
      </c>
      <c r="I168" t="s">
        <v>111</v>
      </c>
      <c r="J168">
        <f>ROUND(H168/100*K160,5)</f>
        <v>0.82913000000000003</v>
      </c>
    </row>
    <row r="169" spans="1:27" x14ac:dyDescent="0.2">
      <c r="D169" s="19" t="s">
        <v>109</v>
      </c>
      <c r="K169" s="20">
        <f>SUM(J157:J168)</f>
        <v>58.968600000000002</v>
      </c>
    </row>
    <row r="170" spans="1:27" x14ac:dyDescent="0.2">
      <c r="D170" s="19" t="s">
        <v>112</v>
      </c>
      <c r="K170" s="20">
        <f>SUM(K169:K169)</f>
        <v>58.968600000000002</v>
      </c>
    </row>
    <row r="172" spans="1:27" ht="45" customHeight="1" x14ac:dyDescent="0.2">
      <c r="A172" s="12" t="s">
        <v>178</v>
      </c>
      <c r="B172" s="12" t="s">
        <v>41</v>
      </c>
      <c r="C172" s="13" t="s">
        <v>15</v>
      </c>
      <c r="D172" s="6" t="s">
        <v>42</v>
      </c>
      <c r="E172" s="5"/>
      <c r="F172" s="5"/>
      <c r="G172" s="13"/>
      <c r="H172" s="15" t="s">
        <v>83</v>
      </c>
      <c r="I172" s="4">
        <v>1</v>
      </c>
      <c r="J172" s="5"/>
      <c r="K172" s="16">
        <f>ROUND(K186,2)</f>
        <v>22.57</v>
      </c>
      <c r="L172" s="14" t="s">
        <v>179</v>
      </c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x14ac:dyDescent="0.2">
      <c r="B173" s="9" t="s">
        <v>85</v>
      </c>
    </row>
    <row r="174" spans="1:27" x14ac:dyDescent="0.2">
      <c r="B174" t="s">
        <v>173</v>
      </c>
      <c r="C174" t="s">
        <v>87</v>
      </c>
      <c r="D174" t="s">
        <v>174</v>
      </c>
      <c r="E174" s="17">
        <v>0.3</v>
      </c>
      <c r="F174" t="s">
        <v>89</v>
      </c>
      <c r="G174" t="s">
        <v>90</v>
      </c>
      <c r="H174" s="18">
        <v>31.2</v>
      </c>
      <c r="I174" t="s">
        <v>91</v>
      </c>
      <c r="J174" s="18">
        <f>ROUND(E174/I172* H174,5)</f>
        <v>9.36</v>
      </c>
    </row>
    <row r="175" spans="1:27" x14ac:dyDescent="0.2">
      <c r="B175" t="s">
        <v>140</v>
      </c>
      <c r="C175" t="s">
        <v>87</v>
      </c>
      <c r="D175" t="s">
        <v>141</v>
      </c>
      <c r="E175" s="17">
        <v>0.15</v>
      </c>
      <c r="F175" t="s">
        <v>89</v>
      </c>
      <c r="G175" t="s">
        <v>90</v>
      </c>
      <c r="H175" s="18">
        <v>26.04</v>
      </c>
      <c r="I175" t="s">
        <v>91</v>
      </c>
      <c r="J175" s="18">
        <f>ROUND(E175/I172* H175,5)</f>
        <v>3.9060000000000001</v>
      </c>
    </row>
    <row r="176" spans="1:27" x14ac:dyDescent="0.2">
      <c r="D176" s="19" t="s">
        <v>92</v>
      </c>
      <c r="K176" s="18">
        <f>SUM(J174:J175)</f>
        <v>13.266</v>
      </c>
    </row>
    <row r="177" spans="1:27" x14ac:dyDescent="0.2">
      <c r="B177" s="9" t="s">
        <v>97</v>
      </c>
    </row>
    <row r="178" spans="1:27" x14ac:dyDescent="0.2">
      <c r="B178" t="s">
        <v>180</v>
      </c>
      <c r="C178" t="s">
        <v>24</v>
      </c>
      <c r="D178" t="s">
        <v>181</v>
      </c>
      <c r="E178" s="17">
        <v>5.5</v>
      </c>
      <c r="G178" t="s">
        <v>90</v>
      </c>
      <c r="H178" s="18">
        <v>0.78</v>
      </c>
      <c r="I178" t="s">
        <v>91</v>
      </c>
      <c r="J178" s="18">
        <f>ROUND(E178* H178,5)</f>
        <v>4.29</v>
      </c>
    </row>
    <row r="179" spans="1:27" x14ac:dyDescent="0.2">
      <c r="D179" s="19" t="s">
        <v>108</v>
      </c>
      <c r="K179" s="18">
        <f>SUM(J178:J178)</f>
        <v>4.29</v>
      </c>
    </row>
    <row r="180" spans="1:27" x14ac:dyDescent="0.2">
      <c r="B180" s="9" t="s">
        <v>80</v>
      </c>
    </row>
    <row r="181" spans="1:27" x14ac:dyDescent="0.2">
      <c r="B181" t="s">
        <v>81</v>
      </c>
      <c r="C181" t="s">
        <v>62</v>
      </c>
      <c r="D181" t="s">
        <v>82</v>
      </c>
      <c r="E181" s="17">
        <v>1.9949999999999999E-2</v>
      </c>
      <c r="G181" t="s">
        <v>90</v>
      </c>
      <c r="H181" s="18">
        <v>234.66977</v>
      </c>
      <c r="I181" t="s">
        <v>91</v>
      </c>
      <c r="J181" s="18">
        <f>ROUND(E181* H181,5)</f>
        <v>4.6816599999999999</v>
      </c>
    </row>
    <row r="182" spans="1:27" x14ac:dyDescent="0.2">
      <c r="D182" s="19" t="s">
        <v>177</v>
      </c>
      <c r="K182" s="18">
        <f>SUM(J181:J181)</f>
        <v>4.6816599999999999</v>
      </c>
    </row>
    <row r="184" spans="1:27" x14ac:dyDescent="0.2">
      <c r="D184" s="19" t="s">
        <v>110</v>
      </c>
      <c r="H184">
        <v>2.5</v>
      </c>
      <c r="I184" t="s">
        <v>111</v>
      </c>
      <c r="J184">
        <f>ROUND(H184/100*K176,5)</f>
        <v>0.33165</v>
      </c>
    </row>
    <row r="185" spans="1:27" x14ac:dyDescent="0.2">
      <c r="D185" s="19" t="s">
        <v>109</v>
      </c>
      <c r="K185" s="20">
        <f>SUM(J173:J184)</f>
        <v>22.569310000000002</v>
      </c>
    </row>
    <row r="186" spans="1:27" x14ac:dyDescent="0.2">
      <c r="D186" s="19" t="s">
        <v>112</v>
      </c>
      <c r="K186" s="20">
        <f>SUM(K185:K185)</f>
        <v>22.569310000000002</v>
      </c>
    </row>
    <row r="188" spans="1:27" ht="45" customHeight="1" x14ac:dyDescent="0.2">
      <c r="A188" s="12" t="s">
        <v>182</v>
      </c>
      <c r="B188" s="12" t="s">
        <v>43</v>
      </c>
      <c r="C188" s="13" t="s">
        <v>15</v>
      </c>
      <c r="D188" s="6" t="s">
        <v>44</v>
      </c>
      <c r="E188" s="5"/>
      <c r="F188" s="5"/>
      <c r="G188" s="13"/>
      <c r="H188" s="15" t="s">
        <v>83</v>
      </c>
      <c r="I188" s="4">
        <v>1</v>
      </c>
      <c r="J188" s="5"/>
      <c r="K188" s="16">
        <f>ROUND(K199,2)</f>
        <v>22.81</v>
      </c>
      <c r="L188" s="14" t="s">
        <v>183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x14ac:dyDescent="0.2">
      <c r="B189" s="9" t="s">
        <v>85</v>
      </c>
    </row>
    <row r="190" spans="1:27" x14ac:dyDescent="0.2">
      <c r="B190" t="s">
        <v>140</v>
      </c>
      <c r="C190" t="s">
        <v>87</v>
      </c>
      <c r="D190" t="s">
        <v>141</v>
      </c>
      <c r="E190" s="17">
        <v>0.2</v>
      </c>
      <c r="F190" t="s">
        <v>89</v>
      </c>
      <c r="G190" t="s">
        <v>90</v>
      </c>
      <c r="H190" s="18">
        <v>26.04</v>
      </c>
      <c r="I190" t="s">
        <v>91</v>
      </c>
      <c r="J190" s="18">
        <f>ROUND(E190/I188* H190,5)</f>
        <v>5.2080000000000002</v>
      </c>
    </row>
    <row r="191" spans="1:27" x14ac:dyDescent="0.2">
      <c r="B191" t="s">
        <v>173</v>
      </c>
      <c r="C191" t="s">
        <v>87</v>
      </c>
      <c r="D191" t="s">
        <v>174</v>
      </c>
      <c r="E191" s="17">
        <v>0.4</v>
      </c>
      <c r="F191" t="s">
        <v>89</v>
      </c>
      <c r="G191" t="s">
        <v>90</v>
      </c>
      <c r="H191" s="18">
        <v>31.2</v>
      </c>
      <c r="I191" t="s">
        <v>91</v>
      </c>
      <c r="J191" s="18">
        <f>ROUND(E191/I188* H191,5)</f>
        <v>12.48</v>
      </c>
    </row>
    <row r="192" spans="1:27" x14ac:dyDescent="0.2">
      <c r="D192" s="19" t="s">
        <v>92</v>
      </c>
      <c r="K192" s="18">
        <f>SUM(J190:J191)</f>
        <v>17.688000000000002</v>
      </c>
    </row>
    <row r="193" spans="1:27" x14ac:dyDescent="0.2">
      <c r="B193" s="9" t="s">
        <v>80</v>
      </c>
    </row>
    <row r="194" spans="1:27" x14ac:dyDescent="0.2">
      <c r="B194" t="s">
        <v>81</v>
      </c>
      <c r="C194" t="s">
        <v>62</v>
      </c>
      <c r="D194" t="s">
        <v>82</v>
      </c>
      <c r="E194" s="17">
        <v>1.9949999999999999E-2</v>
      </c>
      <c r="G194" t="s">
        <v>90</v>
      </c>
      <c r="H194" s="18">
        <v>234.66977</v>
      </c>
      <c r="I194" t="s">
        <v>91</v>
      </c>
      <c r="J194" s="18">
        <f>ROUND(E194* H194,5)</f>
        <v>4.6816599999999999</v>
      </c>
    </row>
    <row r="195" spans="1:27" x14ac:dyDescent="0.2">
      <c r="D195" s="19" t="s">
        <v>177</v>
      </c>
      <c r="K195" s="18">
        <f>SUM(J194:J194)</f>
        <v>4.6816599999999999</v>
      </c>
    </row>
    <row r="197" spans="1:27" x14ac:dyDescent="0.2">
      <c r="D197" s="19" t="s">
        <v>110</v>
      </c>
      <c r="H197">
        <v>2.5</v>
      </c>
      <c r="I197" t="s">
        <v>111</v>
      </c>
      <c r="J197">
        <f>ROUND(H197/100*K192,5)</f>
        <v>0.44219999999999998</v>
      </c>
    </row>
    <row r="198" spans="1:27" x14ac:dyDescent="0.2">
      <c r="D198" s="19" t="s">
        <v>109</v>
      </c>
      <c r="K198" s="20">
        <f>SUM(J189:J197)</f>
        <v>22.811860000000003</v>
      </c>
    </row>
    <row r="199" spans="1:27" x14ac:dyDescent="0.2">
      <c r="D199" s="19" t="s">
        <v>112</v>
      </c>
      <c r="K199" s="20">
        <f>SUM(K198:K198)</f>
        <v>22.811860000000003</v>
      </c>
    </row>
    <row r="201" spans="1:27" ht="45" customHeight="1" x14ac:dyDescent="0.2">
      <c r="A201" s="12" t="s">
        <v>184</v>
      </c>
      <c r="B201" s="12" t="s">
        <v>51</v>
      </c>
      <c r="C201" s="13" t="s">
        <v>15</v>
      </c>
      <c r="D201" s="6" t="s">
        <v>52</v>
      </c>
      <c r="E201" s="5"/>
      <c r="F201" s="5"/>
      <c r="G201" s="13"/>
      <c r="H201" s="15" t="s">
        <v>83</v>
      </c>
      <c r="I201" s="4">
        <v>1</v>
      </c>
      <c r="J201" s="5"/>
      <c r="K201" s="16">
        <f>ROUND(K214,2)</f>
        <v>27.18</v>
      </c>
      <c r="L201" s="14" t="s">
        <v>185</v>
      </c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x14ac:dyDescent="0.2">
      <c r="B202" s="9" t="s">
        <v>85</v>
      </c>
    </row>
    <row r="203" spans="1:27" x14ac:dyDescent="0.2">
      <c r="B203" t="s">
        <v>186</v>
      </c>
      <c r="C203" t="s">
        <v>87</v>
      </c>
      <c r="D203" t="s">
        <v>187</v>
      </c>
      <c r="E203" s="17">
        <v>0.125</v>
      </c>
      <c r="F203" t="s">
        <v>89</v>
      </c>
      <c r="G203" t="s">
        <v>90</v>
      </c>
      <c r="H203" s="18">
        <v>27.71</v>
      </c>
      <c r="I203" t="s">
        <v>91</v>
      </c>
      <c r="J203" s="18">
        <f>ROUND(E203/I201* H203,5)</f>
        <v>3.4637500000000001</v>
      </c>
    </row>
    <row r="204" spans="1:27" x14ac:dyDescent="0.2">
      <c r="B204" t="s">
        <v>188</v>
      </c>
      <c r="C204" t="s">
        <v>87</v>
      </c>
      <c r="D204" t="s">
        <v>189</v>
      </c>
      <c r="E204" s="17">
        <v>0.25</v>
      </c>
      <c r="F204" t="s">
        <v>89</v>
      </c>
      <c r="G204" t="s">
        <v>90</v>
      </c>
      <c r="H204" s="18">
        <v>31.2</v>
      </c>
      <c r="I204" t="s">
        <v>91</v>
      </c>
      <c r="J204" s="18">
        <f>ROUND(E204/I201* H204,5)</f>
        <v>7.8</v>
      </c>
    </row>
    <row r="205" spans="1:27" x14ac:dyDescent="0.2">
      <c r="D205" s="19" t="s">
        <v>92</v>
      </c>
      <c r="K205" s="18">
        <f>SUM(J203:J204)</f>
        <v>11.26375</v>
      </c>
    </row>
    <row r="206" spans="1:27" x14ac:dyDescent="0.2">
      <c r="B206" s="9" t="s">
        <v>97</v>
      </c>
    </row>
    <row r="207" spans="1:27" x14ac:dyDescent="0.2">
      <c r="B207" t="s">
        <v>190</v>
      </c>
      <c r="C207" t="s">
        <v>15</v>
      </c>
      <c r="D207" t="s">
        <v>191</v>
      </c>
      <c r="E207" s="17">
        <v>1.071</v>
      </c>
      <c r="G207" t="s">
        <v>90</v>
      </c>
      <c r="H207" s="18">
        <v>6.41</v>
      </c>
      <c r="I207" t="s">
        <v>91</v>
      </c>
      <c r="J207" s="18">
        <f>ROUND(E207* H207,5)</f>
        <v>6.8651099999999996</v>
      </c>
    </row>
    <row r="208" spans="1:27" x14ac:dyDescent="0.2">
      <c r="B208" t="s">
        <v>192</v>
      </c>
      <c r="C208" t="s">
        <v>24</v>
      </c>
      <c r="D208" t="s">
        <v>193</v>
      </c>
      <c r="E208" s="17">
        <v>6</v>
      </c>
      <c r="G208" t="s">
        <v>90</v>
      </c>
      <c r="H208" s="18">
        <v>0.2</v>
      </c>
      <c r="I208" t="s">
        <v>91</v>
      </c>
      <c r="J208" s="18">
        <f>ROUND(E208* H208,5)</f>
        <v>1.2</v>
      </c>
    </row>
    <row r="209" spans="1:27" x14ac:dyDescent="0.2">
      <c r="B209" t="s">
        <v>194</v>
      </c>
      <c r="C209" t="s">
        <v>15</v>
      </c>
      <c r="D209" t="s">
        <v>195</v>
      </c>
      <c r="E209" s="17">
        <v>2</v>
      </c>
      <c r="G209" t="s">
        <v>90</v>
      </c>
      <c r="H209" s="18">
        <v>3.84</v>
      </c>
      <c r="I209" t="s">
        <v>91</v>
      </c>
      <c r="J209" s="18">
        <f>ROUND(E209* H209,5)</f>
        <v>7.68</v>
      </c>
    </row>
    <row r="210" spans="1:27" x14ac:dyDescent="0.2">
      <c r="D210" s="19" t="s">
        <v>108</v>
      </c>
      <c r="K210" s="18">
        <f>SUM(J207:J209)</f>
        <v>15.745109999999999</v>
      </c>
    </row>
    <row r="212" spans="1:27" x14ac:dyDescent="0.2">
      <c r="D212" s="19" t="s">
        <v>110</v>
      </c>
      <c r="H212">
        <v>1.5</v>
      </c>
      <c r="I212" t="s">
        <v>111</v>
      </c>
      <c r="J212">
        <f>ROUND(H212/100*K205,5)</f>
        <v>0.16896</v>
      </c>
    </row>
    <row r="213" spans="1:27" x14ac:dyDescent="0.2">
      <c r="D213" s="19" t="s">
        <v>109</v>
      </c>
      <c r="K213" s="20">
        <f>SUM(J202:J212)</f>
        <v>27.177819999999997</v>
      </c>
    </row>
    <row r="214" spans="1:27" x14ac:dyDescent="0.2">
      <c r="D214" s="19" t="s">
        <v>112</v>
      </c>
      <c r="K214" s="20">
        <f>SUM(K213:K213)</f>
        <v>27.177819999999997</v>
      </c>
    </row>
    <row r="216" spans="1:27" ht="45" customHeight="1" x14ac:dyDescent="0.2">
      <c r="A216" s="12" t="s">
        <v>196</v>
      </c>
      <c r="B216" s="12" t="s">
        <v>45</v>
      </c>
      <c r="C216" s="13" t="s">
        <v>15</v>
      </c>
      <c r="D216" s="6" t="s">
        <v>46</v>
      </c>
      <c r="E216" s="5"/>
      <c r="F216" s="5"/>
      <c r="G216" s="13"/>
      <c r="H216" s="15" t="s">
        <v>83</v>
      </c>
      <c r="I216" s="4">
        <v>1</v>
      </c>
      <c r="J216" s="5"/>
      <c r="K216" s="16">
        <f>ROUND(K230,2)</f>
        <v>11.64</v>
      </c>
      <c r="L216" s="14" t="s">
        <v>197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x14ac:dyDescent="0.2">
      <c r="B217" s="9" t="s">
        <v>85</v>
      </c>
    </row>
    <row r="218" spans="1:27" x14ac:dyDescent="0.2">
      <c r="B218" t="s">
        <v>173</v>
      </c>
      <c r="C218" t="s">
        <v>87</v>
      </c>
      <c r="D218" t="s">
        <v>174</v>
      </c>
      <c r="E218" s="17">
        <v>0.2</v>
      </c>
      <c r="F218" t="s">
        <v>89</v>
      </c>
      <c r="G218" t="s">
        <v>90</v>
      </c>
      <c r="H218" s="18">
        <v>31.2</v>
      </c>
      <c r="I218" t="s">
        <v>91</v>
      </c>
      <c r="J218" s="18">
        <f>ROUND(E218/I216* H218,5)</f>
        <v>6.24</v>
      </c>
    </row>
    <row r="219" spans="1:27" x14ac:dyDescent="0.2">
      <c r="B219" t="s">
        <v>140</v>
      </c>
      <c r="C219" t="s">
        <v>87</v>
      </c>
      <c r="D219" t="s">
        <v>141</v>
      </c>
      <c r="E219" s="17">
        <v>0.1</v>
      </c>
      <c r="F219" t="s">
        <v>89</v>
      </c>
      <c r="G219" t="s">
        <v>90</v>
      </c>
      <c r="H219" s="18">
        <v>26.04</v>
      </c>
      <c r="I219" t="s">
        <v>91</v>
      </c>
      <c r="J219" s="18">
        <f>ROUND(E219/I216* H219,5)</f>
        <v>2.6040000000000001</v>
      </c>
    </row>
    <row r="220" spans="1:27" x14ac:dyDescent="0.2">
      <c r="D220" s="19" t="s">
        <v>92</v>
      </c>
      <c r="K220" s="18">
        <f>SUM(J218:J219)</f>
        <v>8.8440000000000012</v>
      </c>
    </row>
    <row r="221" spans="1:27" x14ac:dyDescent="0.2">
      <c r="B221" s="9" t="s">
        <v>97</v>
      </c>
    </row>
    <row r="222" spans="1:27" x14ac:dyDescent="0.2">
      <c r="B222" t="s">
        <v>198</v>
      </c>
      <c r="C222" t="s">
        <v>24</v>
      </c>
      <c r="D222" t="s">
        <v>199</v>
      </c>
      <c r="E222" s="17">
        <v>7.9611000000000001</v>
      </c>
      <c r="G222" t="s">
        <v>90</v>
      </c>
      <c r="H222" s="18">
        <v>0.18</v>
      </c>
      <c r="I222" t="s">
        <v>91</v>
      </c>
      <c r="J222" s="18">
        <f>ROUND(E222* H222,5)</f>
        <v>1.4330000000000001</v>
      </c>
    </row>
    <row r="223" spans="1:27" x14ac:dyDescent="0.2">
      <c r="D223" s="19" t="s">
        <v>108</v>
      </c>
      <c r="K223" s="18">
        <f>SUM(J222:J222)</f>
        <v>1.4330000000000001</v>
      </c>
    </row>
    <row r="224" spans="1:27" x14ac:dyDescent="0.2">
      <c r="B224" s="9" t="s">
        <v>80</v>
      </c>
    </row>
    <row r="225" spans="1:27" x14ac:dyDescent="0.2">
      <c r="B225" t="s">
        <v>81</v>
      </c>
      <c r="C225" t="s">
        <v>62</v>
      </c>
      <c r="D225" t="s">
        <v>82</v>
      </c>
      <c r="E225" s="17">
        <v>5.2500000000000003E-3</v>
      </c>
      <c r="G225" t="s">
        <v>90</v>
      </c>
      <c r="H225" s="18">
        <v>234.66977</v>
      </c>
      <c r="I225" t="s">
        <v>91</v>
      </c>
      <c r="J225" s="18">
        <f>ROUND(E225* H225,5)</f>
        <v>1.2320199999999999</v>
      </c>
    </row>
    <row r="226" spans="1:27" x14ac:dyDescent="0.2">
      <c r="D226" s="19" t="s">
        <v>177</v>
      </c>
      <c r="K226" s="18">
        <f>SUM(J225:J225)</f>
        <v>1.2320199999999999</v>
      </c>
    </row>
    <row r="228" spans="1:27" x14ac:dyDescent="0.2">
      <c r="D228" s="19" t="s">
        <v>110</v>
      </c>
      <c r="H228">
        <v>1.5</v>
      </c>
      <c r="I228" t="s">
        <v>111</v>
      </c>
      <c r="J228">
        <f>ROUND(H228/100*K220,5)</f>
        <v>0.13266</v>
      </c>
    </row>
    <row r="229" spans="1:27" x14ac:dyDescent="0.2">
      <c r="D229" s="19" t="s">
        <v>109</v>
      </c>
      <c r="K229" s="20">
        <f>SUM(J217:J228)</f>
        <v>11.641680000000001</v>
      </c>
    </row>
    <row r="230" spans="1:27" x14ac:dyDescent="0.2">
      <c r="D230" s="19" t="s">
        <v>112</v>
      </c>
      <c r="K230" s="20">
        <f>SUM(K229:K229)</f>
        <v>11.641680000000001</v>
      </c>
    </row>
    <row r="232" spans="1:27" ht="45" customHeight="1" x14ac:dyDescent="0.2">
      <c r="A232" s="12" t="s">
        <v>200</v>
      </c>
      <c r="B232" s="12" t="s">
        <v>47</v>
      </c>
      <c r="C232" s="13" t="s">
        <v>15</v>
      </c>
      <c r="D232" s="6" t="s">
        <v>48</v>
      </c>
      <c r="E232" s="5"/>
      <c r="F232" s="5"/>
      <c r="G232" s="13"/>
      <c r="H232" s="15" t="s">
        <v>83</v>
      </c>
      <c r="I232" s="4">
        <v>1</v>
      </c>
      <c r="J232" s="5"/>
      <c r="K232" s="16">
        <f>ROUND(K246,2)</f>
        <v>59.45</v>
      </c>
      <c r="L232" s="14" t="s">
        <v>201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x14ac:dyDescent="0.2">
      <c r="B233" s="9" t="s">
        <v>85</v>
      </c>
    </row>
    <row r="234" spans="1:27" x14ac:dyDescent="0.2">
      <c r="B234" t="s">
        <v>188</v>
      </c>
      <c r="C234" t="s">
        <v>87</v>
      </c>
      <c r="D234" t="s">
        <v>189</v>
      </c>
      <c r="E234" s="17">
        <v>0.2</v>
      </c>
      <c r="F234" t="s">
        <v>89</v>
      </c>
      <c r="G234" t="s">
        <v>90</v>
      </c>
      <c r="H234" s="18">
        <v>31.2</v>
      </c>
      <c r="I234" t="s">
        <v>91</v>
      </c>
      <c r="J234" s="18">
        <f>ROUND(E234/I232* H234,5)</f>
        <v>6.24</v>
      </c>
    </row>
    <row r="235" spans="1:27" x14ac:dyDescent="0.2">
      <c r="B235" t="s">
        <v>173</v>
      </c>
      <c r="C235" t="s">
        <v>87</v>
      </c>
      <c r="D235" t="s">
        <v>174</v>
      </c>
      <c r="E235" s="17">
        <v>0.3</v>
      </c>
      <c r="F235" t="s">
        <v>89</v>
      </c>
      <c r="G235" t="s">
        <v>90</v>
      </c>
      <c r="H235" s="18">
        <v>31.2</v>
      </c>
      <c r="I235" t="s">
        <v>91</v>
      </c>
      <c r="J235" s="18">
        <f>ROUND(E235/I232* H235,5)</f>
        <v>9.36</v>
      </c>
    </row>
    <row r="236" spans="1:27" x14ac:dyDescent="0.2">
      <c r="B236" t="s">
        <v>140</v>
      </c>
      <c r="C236" t="s">
        <v>87</v>
      </c>
      <c r="D236" t="s">
        <v>141</v>
      </c>
      <c r="E236" s="17">
        <v>0.15</v>
      </c>
      <c r="F236" t="s">
        <v>89</v>
      </c>
      <c r="G236" t="s">
        <v>90</v>
      </c>
      <c r="H236" s="18">
        <v>26.04</v>
      </c>
      <c r="I236" t="s">
        <v>91</v>
      </c>
      <c r="J236" s="18">
        <f>ROUND(E236/I232* H236,5)</f>
        <v>3.9060000000000001</v>
      </c>
    </row>
    <row r="237" spans="1:27" x14ac:dyDescent="0.2">
      <c r="D237" s="19" t="s">
        <v>92</v>
      </c>
      <c r="K237" s="18">
        <f>SUM(J234:J236)</f>
        <v>19.506</v>
      </c>
    </row>
    <row r="238" spans="1:27" x14ac:dyDescent="0.2">
      <c r="B238" s="9" t="s">
        <v>97</v>
      </c>
    </row>
    <row r="239" spans="1:27" x14ac:dyDescent="0.2">
      <c r="B239" t="s">
        <v>202</v>
      </c>
      <c r="C239" t="s">
        <v>24</v>
      </c>
      <c r="D239" t="s">
        <v>203</v>
      </c>
      <c r="E239" s="17">
        <v>5.5</v>
      </c>
      <c r="G239" t="s">
        <v>90</v>
      </c>
      <c r="H239" s="18">
        <v>0.28999999999999998</v>
      </c>
      <c r="I239" t="s">
        <v>91</v>
      </c>
      <c r="J239" s="18">
        <f>ROUND(E239* H239,5)</f>
        <v>1.595</v>
      </c>
    </row>
    <row r="240" spans="1:27" x14ac:dyDescent="0.2">
      <c r="B240" t="s">
        <v>204</v>
      </c>
      <c r="C240" t="s">
        <v>24</v>
      </c>
      <c r="D240" t="s">
        <v>205</v>
      </c>
      <c r="E240" s="17">
        <v>3</v>
      </c>
      <c r="G240" t="s">
        <v>90</v>
      </c>
      <c r="H240" s="18">
        <v>5.13</v>
      </c>
      <c r="I240" t="s">
        <v>91</v>
      </c>
      <c r="J240" s="18">
        <f>ROUND(E240* H240,5)</f>
        <v>15.39</v>
      </c>
    </row>
    <row r="241" spans="1:27" x14ac:dyDescent="0.2">
      <c r="B241" t="s">
        <v>206</v>
      </c>
      <c r="C241" t="s">
        <v>15</v>
      </c>
      <c r="D241" t="s">
        <v>207</v>
      </c>
      <c r="E241" s="17">
        <v>1.2995000000000001</v>
      </c>
      <c r="G241" t="s">
        <v>90</v>
      </c>
      <c r="H241" s="18">
        <v>17.22</v>
      </c>
      <c r="I241" t="s">
        <v>91</v>
      </c>
      <c r="J241" s="18">
        <f>ROUND(E241* H241,5)</f>
        <v>22.377389999999998</v>
      </c>
    </row>
    <row r="242" spans="1:27" x14ac:dyDescent="0.2">
      <c r="D242" s="19" t="s">
        <v>108</v>
      </c>
      <c r="K242" s="18">
        <f>SUM(J239:J241)</f>
        <v>39.362389999999998</v>
      </c>
    </row>
    <row r="244" spans="1:27" x14ac:dyDescent="0.2">
      <c r="D244" s="19" t="s">
        <v>110</v>
      </c>
      <c r="H244">
        <v>3</v>
      </c>
      <c r="I244" t="s">
        <v>111</v>
      </c>
      <c r="J244">
        <f>ROUND(H244/100*K237,5)</f>
        <v>0.58518000000000003</v>
      </c>
    </row>
    <row r="245" spans="1:27" x14ac:dyDescent="0.2">
      <c r="D245" s="19" t="s">
        <v>109</v>
      </c>
      <c r="K245" s="20">
        <f>SUM(J233:J244)</f>
        <v>59.453569999999999</v>
      </c>
    </row>
    <row r="246" spans="1:27" x14ac:dyDescent="0.2">
      <c r="D246" s="19" t="s">
        <v>112</v>
      </c>
      <c r="K246" s="20">
        <f>SUM(K245:K245)</f>
        <v>59.453569999999999</v>
      </c>
    </row>
    <row r="248" spans="1:27" ht="45" customHeight="1" x14ac:dyDescent="0.2">
      <c r="A248" s="12"/>
      <c r="B248" s="12" t="s">
        <v>208</v>
      </c>
      <c r="C248" s="13" t="s">
        <v>12</v>
      </c>
      <c r="D248" s="6" t="s">
        <v>209</v>
      </c>
      <c r="E248" s="5"/>
      <c r="F248" s="5"/>
      <c r="G248" s="13"/>
      <c r="H248" s="15" t="s">
        <v>83</v>
      </c>
      <c r="I248" s="4">
        <v>1</v>
      </c>
      <c r="J248" s="5"/>
      <c r="K248" s="16">
        <f>ROUND(K262,2)</f>
        <v>20.86</v>
      </c>
      <c r="L248" s="14" t="s">
        <v>210</v>
      </c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x14ac:dyDescent="0.2">
      <c r="B249" s="9" t="s">
        <v>85</v>
      </c>
    </row>
    <row r="250" spans="1:27" x14ac:dyDescent="0.2">
      <c r="B250" t="s">
        <v>188</v>
      </c>
      <c r="C250" t="s">
        <v>87</v>
      </c>
      <c r="D250" t="s">
        <v>189</v>
      </c>
      <c r="E250" s="17">
        <v>0.13250000000000001</v>
      </c>
      <c r="F250" t="s">
        <v>89</v>
      </c>
      <c r="G250" t="s">
        <v>90</v>
      </c>
      <c r="H250" s="18">
        <v>31.2</v>
      </c>
      <c r="I250" t="s">
        <v>91</v>
      </c>
      <c r="J250" s="18">
        <f>ROUND(E250/I248* H250,5)</f>
        <v>4.1340000000000003</v>
      </c>
    </row>
    <row r="251" spans="1:27" x14ac:dyDescent="0.2">
      <c r="B251" t="s">
        <v>140</v>
      </c>
      <c r="C251" t="s">
        <v>87</v>
      </c>
      <c r="D251" t="s">
        <v>141</v>
      </c>
      <c r="E251" s="17">
        <v>6.6199999999999995E-2</v>
      </c>
      <c r="F251" t="s">
        <v>89</v>
      </c>
      <c r="G251" t="s">
        <v>90</v>
      </c>
      <c r="H251" s="18">
        <v>26.04</v>
      </c>
      <c r="I251" t="s">
        <v>91</v>
      </c>
      <c r="J251" s="18">
        <f>ROUND(E251/I248* H251,5)</f>
        <v>1.7238500000000001</v>
      </c>
    </row>
    <row r="252" spans="1:27" x14ac:dyDescent="0.2">
      <c r="D252" s="19" t="s">
        <v>92</v>
      </c>
      <c r="K252" s="18">
        <f>SUM(J250:J251)</f>
        <v>5.8578500000000009</v>
      </c>
    </row>
    <row r="253" spans="1:27" x14ac:dyDescent="0.2">
      <c r="B253" s="9" t="s">
        <v>93</v>
      </c>
    </row>
    <row r="254" spans="1:27" x14ac:dyDescent="0.2">
      <c r="B254" t="s">
        <v>211</v>
      </c>
      <c r="C254" t="s">
        <v>87</v>
      </c>
      <c r="D254" t="s">
        <v>212</v>
      </c>
      <c r="E254" s="17">
        <v>6.6199999999999995E-2</v>
      </c>
      <c r="F254" t="s">
        <v>89</v>
      </c>
      <c r="G254" t="s">
        <v>90</v>
      </c>
      <c r="H254" s="18">
        <v>1.6</v>
      </c>
      <c r="I254" t="s">
        <v>91</v>
      </c>
      <c r="J254" s="18">
        <f>ROUND(E254/I248* H254,5)</f>
        <v>0.10592</v>
      </c>
    </row>
    <row r="255" spans="1:27" x14ac:dyDescent="0.2">
      <c r="D255" s="19" t="s">
        <v>96</v>
      </c>
      <c r="K255" s="18">
        <f>SUM(J254:J254)</f>
        <v>0.10592</v>
      </c>
    </row>
    <row r="256" spans="1:27" x14ac:dyDescent="0.2">
      <c r="B256" s="9" t="s">
        <v>97</v>
      </c>
    </row>
    <row r="257" spans="1:27" x14ac:dyDescent="0.2">
      <c r="B257" t="s">
        <v>213</v>
      </c>
      <c r="C257" t="s">
        <v>104</v>
      </c>
      <c r="D257" t="s">
        <v>214</v>
      </c>
      <c r="E257" s="17">
        <v>7.875</v>
      </c>
      <c r="G257" t="s">
        <v>90</v>
      </c>
      <c r="H257" s="18">
        <v>1.88</v>
      </c>
      <c r="I257" t="s">
        <v>91</v>
      </c>
      <c r="J257" s="18">
        <f>ROUND(E257* H257,5)</f>
        <v>14.805</v>
      </c>
    </row>
    <row r="258" spans="1:27" x14ac:dyDescent="0.2">
      <c r="D258" s="19" t="s">
        <v>108</v>
      </c>
      <c r="K258" s="18">
        <f>SUM(J257:J257)</f>
        <v>14.805</v>
      </c>
    </row>
    <row r="260" spans="1:27" x14ac:dyDescent="0.2">
      <c r="D260" s="19" t="s">
        <v>110</v>
      </c>
      <c r="H260">
        <v>1.5</v>
      </c>
      <c r="I260" t="s">
        <v>111</v>
      </c>
      <c r="J260">
        <f>ROUND(H260/100*K252,5)</f>
        <v>8.7870000000000004E-2</v>
      </c>
    </row>
    <row r="261" spans="1:27" x14ac:dyDescent="0.2">
      <c r="D261" s="19" t="s">
        <v>109</v>
      </c>
      <c r="K261" s="20">
        <f>SUM(J249:J260)</f>
        <v>20.856639999999999</v>
      </c>
    </row>
    <row r="262" spans="1:27" x14ac:dyDescent="0.2">
      <c r="D262" s="19" t="s">
        <v>112</v>
      </c>
      <c r="K262" s="20">
        <f>SUM(K261:K261)</f>
        <v>20.856639999999999</v>
      </c>
    </row>
    <row r="264" spans="1:27" ht="45" customHeight="1" x14ac:dyDescent="0.2">
      <c r="A264" s="12" t="s">
        <v>215</v>
      </c>
      <c r="B264" s="12" t="s">
        <v>33</v>
      </c>
      <c r="C264" s="13" t="s">
        <v>12</v>
      </c>
      <c r="D264" s="6" t="s">
        <v>34</v>
      </c>
      <c r="E264" s="5"/>
      <c r="F264" s="5"/>
      <c r="G264" s="13"/>
      <c r="H264" s="15" t="s">
        <v>83</v>
      </c>
      <c r="I264" s="4">
        <v>1</v>
      </c>
      <c r="J264" s="5"/>
      <c r="K264" s="16">
        <f>ROUND(K277,2)</f>
        <v>33.96</v>
      </c>
      <c r="L264" s="14" t="s">
        <v>216</v>
      </c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x14ac:dyDescent="0.2">
      <c r="B265" s="9" t="s">
        <v>85</v>
      </c>
    </row>
    <row r="266" spans="1:27" x14ac:dyDescent="0.2">
      <c r="B266" t="s">
        <v>217</v>
      </c>
      <c r="C266" t="s">
        <v>87</v>
      </c>
      <c r="D266" t="s">
        <v>218</v>
      </c>
      <c r="E266" s="17">
        <v>0.15</v>
      </c>
      <c r="F266" t="s">
        <v>89</v>
      </c>
      <c r="G266" t="s">
        <v>90</v>
      </c>
      <c r="H266" s="18">
        <v>31.2</v>
      </c>
      <c r="I266" t="s">
        <v>91</v>
      </c>
      <c r="J266" s="18">
        <f>ROUND(E266/I264* H266,5)</f>
        <v>4.68</v>
      </c>
    </row>
    <row r="267" spans="1:27" x14ac:dyDescent="0.2">
      <c r="B267" t="s">
        <v>140</v>
      </c>
      <c r="C267" t="s">
        <v>87</v>
      </c>
      <c r="D267" t="s">
        <v>141</v>
      </c>
      <c r="E267" s="17">
        <v>0.15</v>
      </c>
      <c r="F267" t="s">
        <v>89</v>
      </c>
      <c r="G267" t="s">
        <v>90</v>
      </c>
      <c r="H267" s="18">
        <v>26.04</v>
      </c>
      <c r="I267" t="s">
        <v>91</v>
      </c>
      <c r="J267" s="18">
        <f>ROUND(E267/I264* H267,5)</f>
        <v>3.9060000000000001</v>
      </c>
    </row>
    <row r="268" spans="1:27" x14ac:dyDescent="0.2">
      <c r="D268" s="19" t="s">
        <v>92</v>
      </c>
      <c r="K268" s="18">
        <f>SUM(J266:J267)</f>
        <v>8.5860000000000003</v>
      </c>
    </row>
    <row r="269" spans="1:27" x14ac:dyDescent="0.2">
      <c r="B269" s="9" t="s">
        <v>97</v>
      </c>
    </row>
    <row r="270" spans="1:27" x14ac:dyDescent="0.2">
      <c r="B270" t="s">
        <v>219</v>
      </c>
      <c r="C270" t="s">
        <v>12</v>
      </c>
      <c r="D270" t="s">
        <v>220</v>
      </c>
      <c r="E270" s="17">
        <v>1.05</v>
      </c>
      <c r="G270" t="s">
        <v>90</v>
      </c>
      <c r="H270" s="18">
        <v>1.07</v>
      </c>
      <c r="I270" t="s">
        <v>91</v>
      </c>
      <c r="J270" s="18">
        <f>ROUND(E270* H270,5)</f>
        <v>1.1234999999999999</v>
      </c>
    </row>
    <row r="271" spans="1:27" x14ac:dyDescent="0.2">
      <c r="B271" t="s">
        <v>221</v>
      </c>
      <c r="C271" t="s">
        <v>101</v>
      </c>
      <c r="D271" t="s">
        <v>222</v>
      </c>
      <c r="E271" s="17">
        <v>2E-3</v>
      </c>
      <c r="G271" t="s">
        <v>90</v>
      </c>
      <c r="H271" s="18">
        <v>148.66999999999999</v>
      </c>
      <c r="I271" t="s">
        <v>91</v>
      </c>
      <c r="J271" s="18">
        <f>ROUND(E271* H271,5)</f>
        <v>0.29733999999999999</v>
      </c>
    </row>
    <row r="272" spans="1:27" x14ac:dyDescent="0.2">
      <c r="B272" t="s">
        <v>223</v>
      </c>
      <c r="C272" t="s">
        <v>104</v>
      </c>
      <c r="D272" t="s">
        <v>224</v>
      </c>
      <c r="E272" s="17">
        <v>2.8</v>
      </c>
      <c r="G272" t="s">
        <v>90</v>
      </c>
      <c r="H272" s="18">
        <v>8.51</v>
      </c>
      <c r="I272" t="s">
        <v>91</v>
      </c>
      <c r="J272" s="18">
        <f>ROUND(E272* H272,5)</f>
        <v>23.827999999999999</v>
      </c>
    </row>
    <row r="273" spans="1:27" x14ac:dyDescent="0.2">
      <c r="D273" s="19" t="s">
        <v>108</v>
      </c>
      <c r="K273" s="18">
        <f>SUM(J270:J272)</f>
        <v>25.248839999999998</v>
      </c>
    </row>
    <row r="275" spans="1:27" x14ac:dyDescent="0.2">
      <c r="D275" s="19" t="s">
        <v>110</v>
      </c>
      <c r="H275">
        <v>1.5</v>
      </c>
      <c r="I275" t="s">
        <v>111</v>
      </c>
      <c r="J275">
        <f>ROUND(H275/100*K268,5)</f>
        <v>0.12878999999999999</v>
      </c>
    </row>
    <row r="276" spans="1:27" x14ac:dyDescent="0.2">
      <c r="D276" s="19" t="s">
        <v>109</v>
      </c>
      <c r="K276" s="20">
        <f>SUM(J265:J275)</f>
        <v>33.963630000000002</v>
      </c>
    </row>
    <row r="277" spans="1:27" x14ac:dyDescent="0.2">
      <c r="D277" s="19" t="s">
        <v>112</v>
      </c>
      <c r="K277" s="20">
        <f>SUM(K276:K276)</f>
        <v>33.963630000000002</v>
      </c>
    </row>
    <row r="279" spans="1:27" ht="45" customHeight="1" x14ac:dyDescent="0.2">
      <c r="A279" s="12" t="s">
        <v>225</v>
      </c>
      <c r="B279" s="12" t="s">
        <v>49</v>
      </c>
      <c r="C279" s="13" t="s">
        <v>15</v>
      </c>
      <c r="D279" s="6" t="s">
        <v>50</v>
      </c>
      <c r="E279" s="5"/>
      <c r="F279" s="5"/>
      <c r="G279" s="13"/>
      <c r="H279" s="15" t="s">
        <v>83</v>
      </c>
      <c r="I279" s="4">
        <v>1</v>
      </c>
      <c r="J279" s="5"/>
      <c r="K279" s="16">
        <f>ROUND(K290,2)</f>
        <v>13.64</v>
      </c>
      <c r="L279" s="14" t="s">
        <v>226</v>
      </c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x14ac:dyDescent="0.2">
      <c r="B280" s="9" t="s">
        <v>85</v>
      </c>
    </row>
    <row r="281" spans="1:27" x14ac:dyDescent="0.2">
      <c r="B281" t="s">
        <v>227</v>
      </c>
      <c r="C281" t="s">
        <v>87</v>
      </c>
      <c r="D281" t="s">
        <v>228</v>
      </c>
      <c r="E281" s="17">
        <v>0.16</v>
      </c>
      <c r="F281" t="s">
        <v>89</v>
      </c>
      <c r="G281" t="s">
        <v>90</v>
      </c>
      <c r="H281" s="18">
        <v>32.159999999999997</v>
      </c>
      <c r="I281" t="s">
        <v>91</v>
      </c>
      <c r="J281" s="18">
        <f>ROUND(E281/I279* H281,5)</f>
        <v>5.1456</v>
      </c>
    </row>
    <row r="282" spans="1:27" x14ac:dyDescent="0.2">
      <c r="B282" t="s">
        <v>116</v>
      </c>
      <c r="C282" t="s">
        <v>87</v>
      </c>
      <c r="D282" t="s">
        <v>117</v>
      </c>
      <c r="E282" s="17">
        <v>0.08</v>
      </c>
      <c r="F282" t="s">
        <v>89</v>
      </c>
      <c r="G282" t="s">
        <v>90</v>
      </c>
      <c r="H282" s="18">
        <v>26.84</v>
      </c>
      <c r="I282" t="s">
        <v>91</v>
      </c>
      <c r="J282" s="18">
        <f>ROUND(E282/I279* H282,5)</f>
        <v>2.1472000000000002</v>
      </c>
    </row>
    <row r="283" spans="1:27" x14ac:dyDescent="0.2">
      <c r="D283" s="19" t="s">
        <v>92</v>
      </c>
      <c r="K283" s="18">
        <f>SUM(J281:J282)</f>
        <v>7.2927999999999997</v>
      </c>
    </row>
    <row r="284" spans="1:27" x14ac:dyDescent="0.2">
      <c r="B284" s="9" t="s">
        <v>97</v>
      </c>
    </row>
    <row r="285" spans="1:27" x14ac:dyDescent="0.2">
      <c r="B285" t="s">
        <v>229</v>
      </c>
      <c r="C285" t="s">
        <v>101</v>
      </c>
      <c r="D285" t="s">
        <v>230</v>
      </c>
      <c r="E285" s="17">
        <v>0.1</v>
      </c>
      <c r="G285" t="s">
        <v>90</v>
      </c>
      <c r="H285" s="18">
        <v>61.64</v>
      </c>
      <c r="I285" t="s">
        <v>91</v>
      </c>
      <c r="J285" s="18">
        <f>ROUND(E285* H285,5)</f>
        <v>6.1639999999999997</v>
      </c>
    </row>
    <row r="286" spans="1:27" x14ac:dyDescent="0.2">
      <c r="D286" s="19" t="s">
        <v>108</v>
      </c>
      <c r="K286" s="18">
        <f>SUM(J285:J285)</f>
        <v>6.1639999999999997</v>
      </c>
    </row>
    <row r="288" spans="1:27" x14ac:dyDescent="0.2">
      <c r="D288" s="19" t="s">
        <v>110</v>
      </c>
      <c r="H288">
        <v>2.5</v>
      </c>
      <c r="I288" t="s">
        <v>111</v>
      </c>
      <c r="J288">
        <f>ROUND(H288/100*K283,5)</f>
        <v>0.18232000000000001</v>
      </c>
    </row>
    <row r="289" spans="1:27" x14ac:dyDescent="0.2">
      <c r="D289" s="19" t="s">
        <v>109</v>
      </c>
      <c r="K289" s="20">
        <f>SUM(J280:J288)</f>
        <v>13.63912</v>
      </c>
    </row>
    <row r="290" spans="1:27" x14ac:dyDescent="0.2">
      <c r="D290" s="19" t="s">
        <v>112</v>
      </c>
      <c r="K290" s="20">
        <f>SUM(K289:K289)</f>
        <v>13.63912</v>
      </c>
    </row>
    <row r="292" spans="1:27" ht="45" customHeight="1" x14ac:dyDescent="0.2">
      <c r="A292" s="12" t="s">
        <v>231</v>
      </c>
      <c r="B292" s="12" t="s">
        <v>55</v>
      </c>
      <c r="C292" s="13" t="s">
        <v>15</v>
      </c>
      <c r="D292" s="6" t="s">
        <v>56</v>
      </c>
      <c r="E292" s="5"/>
      <c r="F292" s="5"/>
      <c r="G292" s="13"/>
      <c r="H292" s="15" t="s">
        <v>83</v>
      </c>
      <c r="I292" s="4">
        <v>1</v>
      </c>
      <c r="J292" s="5"/>
      <c r="K292" s="16">
        <f>ROUND(K306,2)</f>
        <v>41.91</v>
      </c>
      <c r="L292" s="14" t="s">
        <v>232</v>
      </c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x14ac:dyDescent="0.2">
      <c r="B293" s="9" t="s">
        <v>85</v>
      </c>
    </row>
    <row r="294" spans="1:27" x14ac:dyDescent="0.2">
      <c r="B294" t="s">
        <v>186</v>
      </c>
      <c r="C294" t="s">
        <v>87</v>
      </c>
      <c r="D294" t="s">
        <v>187</v>
      </c>
      <c r="E294" s="17">
        <v>0.25</v>
      </c>
      <c r="F294" t="s">
        <v>89</v>
      </c>
      <c r="G294" t="s">
        <v>90</v>
      </c>
      <c r="H294" s="18">
        <v>27.71</v>
      </c>
      <c r="I294" t="s">
        <v>91</v>
      </c>
      <c r="J294" s="18">
        <f>ROUND(E294/I292* H294,5)</f>
        <v>6.9275000000000002</v>
      </c>
    </row>
    <row r="295" spans="1:27" x14ac:dyDescent="0.2">
      <c r="B295" t="s">
        <v>188</v>
      </c>
      <c r="C295" t="s">
        <v>87</v>
      </c>
      <c r="D295" t="s">
        <v>189</v>
      </c>
      <c r="E295" s="17">
        <v>0.5</v>
      </c>
      <c r="F295" t="s">
        <v>89</v>
      </c>
      <c r="G295" t="s">
        <v>90</v>
      </c>
      <c r="H295" s="18">
        <v>31.2</v>
      </c>
      <c r="I295" t="s">
        <v>91</v>
      </c>
      <c r="J295" s="18">
        <f>ROUND(E295/I292* H295,5)</f>
        <v>15.6</v>
      </c>
    </row>
    <row r="296" spans="1:27" x14ac:dyDescent="0.2">
      <c r="D296" s="19" t="s">
        <v>92</v>
      </c>
      <c r="K296" s="18">
        <f>SUM(J294:J295)</f>
        <v>22.5275</v>
      </c>
    </row>
    <row r="297" spans="1:27" x14ac:dyDescent="0.2">
      <c r="B297" s="9" t="s">
        <v>97</v>
      </c>
    </row>
    <row r="298" spans="1:27" x14ac:dyDescent="0.2">
      <c r="B298" t="s">
        <v>233</v>
      </c>
      <c r="C298" t="s">
        <v>24</v>
      </c>
      <c r="D298" t="s">
        <v>234</v>
      </c>
      <c r="E298" s="17">
        <v>0.33</v>
      </c>
      <c r="G298" t="s">
        <v>90</v>
      </c>
      <c r="H298" s="18">
        <v>13.61</v>
      </c>
      <c r="I298" t="s">
        <v>91</v>
      </c>
      <c r="J298" s="18">
        <f>ROUND(E298* H298,5)</f>
        <v>4.4912999999999998</v>
      </c>
    </row>
    <row r="299" spans="1:27" x14ac:dyDescent="0.2">
      <c r="B299" t="s">
        <v>235</v>
      </c>
      <c r="C299" t="s">
        <v>15</v>
      </c>
      <c r="D299" t="s">
        <v>236</v>
      </c>
      <c r="E299" s="17">
        <v>1.4</v>
      </c>
      <c r="G299" t="s">
        <v>90</v>
      </c>
      <c r="H299" s="18">
        <v>8.89</v>
      </c>
      <c r="I299" t="s">
        <v>91</v>
      </c>
      <c r="J299" s="18">
        <f>ROUND(E299* H299,5)</f>
        <v>12.446</v>
      </c>
    </row>
    <row r="300" spans="1:27" x14ac:dyDescent="0.2">
      <c r="B300" t="s">
        <v>237</v>
      </c>
      <c r="C300" t="s">
        <v>24</v>
      </c>
      <c r="D300" t="s">
        <v>238</v>
      </c>
      <c r="E300" s="17">
        <v>0.5</v>
      </c>
      <c r="G300" t="s">
        <v>90</v>
      </c>
      <c r="H300" s="18">
        <v>1.89</v>
      </c>
      <c r="I300" t="s">
        <v>91</v>
      </c>
      <c r="J300" s="18">
        <f>ROUND(E300* H300,5)</f>
        <v>0.94499999999999995</v>
      </c>
    </row>
    <row r="301" spans="1:27" x14ac:dyDescent="0.2">
      <c r="B301" t="s">
        <v>239</v>
      </c>
      <c r="C301" t="s">
        <v>24</v>
      </c>
      <c r="D301" t="s">
        <v>240</v>
      </c>
      <c r="E301" s="17">
        <v>1</v>
      </c>
      <c r="G301" t="s">
        <v>90</v>
      </c>
      <c r="H301" s="18">
        <v>1.1599999999999999</v>
      </c>
      <c r="I301" t="s">
        <v>91</v>
      </c>
      <c r="J301" s="18">
        <f>ROUND(E301* H301,5)</f>
        <v>1.1599999999999999</v>
      </c>
    </row>
    <row r="302" spans="1:27" x14ac:dyDescent="0.2">
      <c r="D302" s="19" t="s">
        <v>108</v>
      </c>
      <c r="K302" s="18">
        <f>SUM(J298:J301)</f>
        <v>19.042300000000001</v>
      </c>
    </row>
    <row r="304" spans="1:27" x14ac:dyDescent="0.2">
      <c r="D304" s="19" t="s">
        <v>110</v>
      </c>
      <c r="H304">
        <v>1.5</v>
      </c>
      <c r="I304" t="s">
        <v>111</v>
      </c>
      <c r="J304">
        <f>ROUND(H304/100*K296,5)</f>
        <v>0.33790999999999999</v>
      </c>
    </row>
    <row r="305" spans="1:27" x14ac:dyDescent="0.2">
      <c r="D305" s="19" t="s">
        <v>109</v>
      </c>
      <c r="K305" s="20">
        <f>SUM(J293:J304)</f>
        <v>41.907709999999994</v>
      </c>
    </row>
    <row r="306" spans="1:27" x14ac:dyDescent="0.2">
      <c r="D306" s="19" t="s">
        <v>112</v>
      </c>
      <c r="K306" s="20">
        <f>SUM(K305:K305)</f>
        <v>41.907709999999994</v>
      </c>
    </row>
    <row r="308" spans="1:27" ht="45" customHeight="1" x14ac:dyDescent="0.2">
      <c r="A308" s="12" t="s">
        <v>241</v>
      </c>
      <c r="B308" s="12" t="s">
        <v>57</v>
      </c>
      <c r="C308" s="13" t="s">
        <v>24</v>
      </c>
      <c r="D308" s="6" t="s">
        <v>58</v>
      </c>
      <c r="E308" s="5"/>
      <c r="F308" s="5"/>
      <c r="G308" s="13"/>
      <c r="H308" s="15" t="s">
        <v>83</v>
      </c>
      <c r="I308" s="4">
        <v>1</v>
      </c>
      <c r="J308" s="5"/>
      <c r="K308" s="16">
        <f>ROUND(K314,2)</f>
        <v>932.32</v>
      </c>
      <c r="L308" s="14" t="s">
        <v>242</v>
      </c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x14ac:dyDescent="0.2">
      <c r="B309" s="9" t="s">
        <v>243</v>
      </c>
    </row>
    <row r="310" spans="1:27" x14ac:dyDescent="0.2">
      <c r="B310" t="s">
        <v>244</v>
      </c>
      <c r="C310" t="s">
        <v>245</v>
      </c>
      <c r="D310" t="s">
        <v>246</v>
      </c>
      <c r="E310" s="17">
        <v>1</v>
      </c>
      <c r="G310" t="s">
        <v>90</v>
      </c>
      <c r="H310" s="18">
        <v>364.8</v>
      </c>
      <c r="I310" t="s">
        <v>91</v>
      </c>
      <c r="J310" s="18">
        <f>ROUND(E310* H310,5)</f>
        <v>364.8</v>
      </c>
    </row>
    <row r="311" spans="1:27" x14ac:dyDescent="0.2">
      <c r="B311" t="s">
        <v>247</v>
      </c>
      <c r="C311" t="s">
        <v>245</v>
      </c>
      <c r="D311" t="s">
        <v>248</v>
      </c>
      <c r="E311" s="17">
        <v>1</v>
      </c>
      <c r="G311" t="s">
        <v>90</v>
      </c>
      <c r="H311" s="18">
        <v>567.52</v>
      </c>
      <c r="I311" t="s">
        <v>91</v>
      </c>
      <c r="J311" s="18">
        <f>ROUND(E311* H311,5)</f>
        <v>567.52</v>
      </c>
    </row>
    <row r="312" spans="1:27" x14ac:dyDescent="0.2">
      <c r="D312" s="19" t="s">
        <v>249</v>
      </c>
      <c r="K312" s="18">
        <f>SUM(J310:J311)</f>
        <v>932.31999999999994</v>
      </c>
    </row>
    <row r="313" spans="1:27" x14ac:dyDescent="0.2">
      <c r="D313" s="19" t="s">
        <v>109</v>
      </c>
      <c r="K313" s="20">
        <f>SUM(J309:J312)</f>
        <v>932.31999999999994</v>
      </c>
    </row>
    <row r="314" spans="1:27" x14ac:dyDescent="0.2">
      <c r="D314" s="19" t="s">
        <v>112</v>
      </c>
      <c r="K314" s="20">
        <f>SUM(K313:K313)</f>
        <v>932.31999999999994</v>
      </c>
    </row>
    <row r="316" spans="1:27" ht="45" customHeight="1" x14ac:dyDescent="0.2">
      <c r="A316" s="12" t="s">
        <v>250</v>
      </c>
      <c r="B316" s="12" t="s">
        <v>66</v>
      </c>
      <c r="C316" s="13" t="s">
        <v>67</v>
      </c>
      <c r="D316" s="6" t="s">
        <v>68</v>
      </c>
      <c r="E316" s="5"/>
      <c r="F316" s="5"/>
      <c r="G316" s="13"/>
      <c r="H316" s="15" t="s">
        <v>83</v>
      </c>
      <c r="I316" s="4">
        <v>1</v>
      </c>
      <c r="J316" s="5"/>
      <c r="K316" s="16">
        <f>ROUND(K321,2)</f>
        <v>1717.2</v>
      </c>
      <c r="L316" s="14" t="s">
        <v>251</v>
      </c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x14ac:dyDescent="0.2">
      <c r="B317" s="9" t="s">
        <v>85</v>
      </c>
    </row>
    <row r="318" spans="1:27" x14ac:dyDescent="0.2">
      <c r="B318" t="s">
        <v>140</v>
      </c>
      <c r="C318" t="s">
        <v>87</v>
      </c>
      <c r="D318" t="s">
        <v>141</v>
      </c>
      <c r="E318" s="17">
        <v>30</v>
      </c>
      <c r="F318" t="s">
        <v>89</v>
      </c>
      <c r="G318" t="s">
        <v>90</v>
      </c>
      <c r="H318" s="18">
        <v>26.04</v>
      </c>
      <c r="I318" t="s">
        <v>91</v>
      </c>
      <c r="J318" s="18">
        <f>ROUND(E318/I316* H318,5)</f>
        <v>781.2</v>
      </c>
    </row>
    <row r="319" spans="1:27" x14ac:dyDescent="0.2">
      <c r="B319" t="s">
        <v>173</v>
      </c>
      <c r="C319" t="s">
        <v>87</v>
      </c>
      <c r="D319" t="s">
        <v>174</v>
      </c>
      <c r="E319" s="17">
        <v>30</v>
      </c>
      <c r="F319" t="s">
        <v>89</v>
      </c>
      <c r="G319" t="s">
        <v>90</v>
      </c>
      <c r="H319" s="18">
        <v>31.2</v>
      </c>
      <c r="I319" t="s">
        <v>91</v>
      </c>
      <c r="J319" s="18">
        <f>ROUND(E319/I316* H319,5)</f>
        <v>936</v>
      </c>
    </row>
    <row r="320" spans="1:27" x14ac:dyDescent="0.2">
      <c r="D320" s="19" t="s">
        <v>109</v>
      </c>
      <c r="K320" s="20">
        <f>SUM(J317:J319)</f>
        <v>1717.2</v>
      </c>
    </row>
    <row r="321" spans="4:11" x14ac:dyDescent="0.2">
      <c r="D321" s="19" t="s">
        <v>112</v>
      </c>
      <c r="K321" s="20">
        <f>SUM(K320:K320)</f>
        <v>1717.2</v>
      </c>
    </row>
  </sheetData>
  <sheetProtection sheet="1"/>
  <mergeCells count="59">
    <mergeCell ref="D292:F292"/>
    <mergeCell ref="I292:J292"/>
    <mergeCell ref="D308:F308"/>
    <mergeCell ref="I308:J308"/>
    <mergeCell ref="D316:F316"/>
    <mergeCell ref="I316:J316"/>
    <mergeCell ref="D248:F248"/>
    <mergeCell ref="I248:J248"/>
    <mergeCell ref="D264:F264"/>
    <mergeCell ref="I264:J264"/>
    <mergeCell ref="D279:F279"/>
    <mergeCell ref="I279:J279"/>
    <mergeCell ref="D201:F201"/>
    <mergeCell ref="I201:J201"/>
    <mergeCell ref="D216:F216"/>
    <mergeCell ref="I216:J216"/>
    <mergeCell ref="D232:F232"/>
    <mergeCell ref="I232:J232"/>
    <mergeCell ref="D156:F156"/>
    <mergeCell ref="I156:J156"/>
    <mergeCell ref="D172:F172"/>
    <mergeCell ref="I172:J172"/>
    <mergeCell ref="D188:F188"/>
    <mergeCell ref="I188:J188"/>
    <mergeCell ref="D132:F132"/>
    <mergeCell ref="I132:J132"/>
    <mergeCell ref="D141:F141"/>
    <mergeCell ref="I141:J141"/>
    <mergeCell ref="D149:F149"/>
    <mergeCell ref="I149:J149"/>
    <mergeCell ref="D104:F104"/>
    <mergeCell ref="I104:J104"/>
    <mergeCell ref="D113:F113"/>
    <mergeCell ref="I113:J113"/>
    <mergeCell ref="D122:F122"/>
    <mergeCell ref="I122:J122"/>
    <mergeCell ref="D76:F76"/>
    <mergeCell ref="I76:J76"/>
    <mergeCell ref="D85:F85"/>
    <mergeCell ref="I85:J85"/>
    <mergeCell ref="D94:F94"/>
    <mergeCell ref="I94:J94"/>
    <mergeCell ref="D48:F48"/>
    <mergeCell ref="I48:J48"/>
    <mergeCell ref="D55:F55"/>
    <mergeCell ref="I55:J55"/>
    <mergeCell ref="D67:F67"/>
    <mergeCell ref="I67:J67"/>
    <mergeCell ref="D11:F11"/>
    <mergeCell ref="I11:J11"/>
    <mergeCell ref="D28:F28"/>
    <mergeCell ref="I28:J28"/>
    <mergeCell ref="D41:F41"/>
    <mergeCell ref="I41:J41"/>
    <mergeCell ref="A1:K1"/>
    <mergeCell ref="A2:K2"/>
    <mergeCell ref="A3:K3"/>
    <mergeCell ref="A4:K4"/>
    <mergeCell ref="A6:K6"/>
  </mergeCells>
  <pageMargins left="0.75" right="0.75" top="0.75" bottom="0.5" header="0.5" footer="0.7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2"/>
  <sheetViews>
    <sheetView workbookViewId="0">
      <pane ySplit="8" topLeftCell="A9" activePane="bottomLeft" state="frozenSplit"/>
      <selection pane="bottomLeft"/>
    </sheetView>
  </sheetViews>
  <sheetFormatPr baseColWidth="10" defaultColWidth="8.83203125" defaultRowHeight="15" x14ac:dyDescent="0.2"/>
  <cols>
    <col min="1" max="1" width="14.6640625" customWidth="1"/>
    <col min="2" max="2" width="6.1640625" customWidth="1"/>
    <col min="3" max="3" width="65.6640625" customWidth="1"/>
    <col min="4" max="4" width="13.6640625" customWidth="1"/>
    <col min="5" max="5" width="65.6640625" customWidth="1"/>
    <col min="6" max="7" width="13.6640625" customWidth="1"/>
  </cols>
  <sheetData>
    <row r="1" spans="1:7" x14ac:dyDescent="0.2">
      <c r="A1" s="8" t="s">
        <v>0</v>
      </c>
      <c r="B1" s="8" t="s">
        <v>0</v>
      </c>
      <c r="C1" s="8" t="s">
        <v>0</v>
      </c>
      <c r="D1" s="8" t="s">
        <v>0</v>
      </c>
    </row>
    <row r="2" spans="1:7" x14ac:dyDescent="0.2">
      <c r="A2" s="8" t="s">
        <v>1</v>
      </c>
      <c r="B2" s="8" t="s">
        <v>1</v>
      </c>
      <c r="C2" s="8" t="s">
        <v>1</v>
      </c>
      <c r="D2" s="8" t="s">
        <v>1</v>
      </c>
    </row>
    <row r="3" spans="1:7" x14ac:dyDescent="0.2">
      <c r="A3" s="8" t="s">
        <v>2</v>
      </c>
      <c r="B3" s="8" t="s">
        <v>2</v>
      </c>
      <c r="C3" s="8" t="s">
        <v>2</v>
      </c>
      <c r="D3" s="8" t="s">
        <v>2</v>
      </c>
    </row>
    <row r="4" spans="1:7" x14ac:dyDescent="0.2">
      <c r="A4" s="8"/>
      <c r="B4" s="8"/>
      <c r="C4" s="8"/>
      <c r="D4" s="8"/>
    </row>
    <row r="6" spans="1:7" ht="19" x14ac:dyDescent="0.25">
      <c r="A6" s="7" t="s">
        <v>74</v>
      </c>
      <c r="B6" s="7" t="s">
        <v>74</v>
      </c>
      <c r="C6" s="7" t="s">
        <v>74</v>
      </c>
      <c r="D6" s="7" t="s">
        <v>74</v>
      </c>
    </row>
    <row r="8" spans="1:7" x14ac:dyDescent="0.2">
      <c r="A8" s="11" t="s">
        <v>76</v>
      </c>
      <c r="B8" s="11" t="s">
        <v>77</v>
      </c>
      <c r="C8" s="11" t="s">
        <v>78</v>
      </c>
      <c r="D8" s="11" t="s">
        <v>3</v>
      </c>
      <c r="E8" s="11" t="s">
        <v>79</v>
      </c>
      <c r="F8" s="11" t="s">
        <v>252</v>
      </c>
      <c r="G8" s="11" t="s">
        <v>253</v>
      </c>
    </row>
    <row r="10" spans="1:7" x14ac:dyDescent="0.2">
      <c r="A10" s="10" t="s">
        <v>85</v>
      </c>
    </row>
    <row r="11" spans="1:7" x14ac:dyDescent="0.2">
      <c r="A11" t="s">
        <v>186</v>
      </c>
      <c r="B11" t="s">
        <v>87</v>
      </c>
      <c r="C11" t="s">
        <v>187</v>
      </c>
      <c r="D11" s="18">
        <v>27.71</v>
      </c>
      <c r="E11" t="s">
        <v>187</v>
      </c>
      <c r="F11" s="17">
        <v>0</v>
      </c>
      <c r="G11" s="17">
        <v>0</v>
      </c>
    </row>
    <row r="12" spans="1:7" x14ac:dyDescent="0.2">
      <c r="A12" t="s">
        <v>158</v>
      </c>
      <c r="B12" t="s">
        <v>87</v>
      </c>
      <c r="C12" t="s">
        <v>159</v>
      </c>
      <c r="D12" s="18">
        <v>27.66</v>
      </c>
      <c r="E12" t="s">
        <v>159</v>
      </c>
      <c r="F12" s="17">
        <v>0</v>
      </c>
      <c r="G12" s="17">
        <v>0</v>
      </c>
    </row>
    <row r="13" spans="1:7" x14ac:dyDescent="0.2">
      <c r="A13" t="s">
        <v>140</v>
      </c>
      <c r="B13" t="s">
        <v>87</v>
      </c>
      <c r="C13" t="s">
        <v>141</v>
      </c>
      <c r="D13" s="18">
        <v>26.04</v>
      </c>
      <c r="E13" t="s">
        <v>141</v>
      </c>
      <c r="F13" s="17">
        <v>0</v>
      </c>
      <c r="G13" s="17">
        <v>0</v>
      </c>
    </row>
    <row r="14" spans="1:7" x14ac:dyDescent="0.2">
      <c r="A14" t="s">
        <v>116</v>
      </c>
      <c r="B14" t="s">
        <v>87</v>
      </c>
      <c r="C14" t="s">
        <v>117</v>
      </c>
      <c r="D14" s="18">
        <v>26.84</v>
      </c>
      <c r="E14" t="s">
        <v>117</v>
      </c>
      <c r="F14" s="17">
        <v>0</v>
      </c>
      <c r="G14" s="17">
        <v>0</v>
      </c>
    </row>
    <row r="15" spans="1:7" x14ac:dyDescent="0.2">
      <c r="A15" t="s">
        <v>130</v>
      </c>
      <c r="B15" t="s">
        <v>87</v>
      </c>
      <c r="C15" t="s">
        <v>131</v>
      </c>
      <c r="D15" s="18">
        <v>26.84</v>
      </c>
      <c r="E15" t="s">
        <v>254</v>
      </c>
      <c r="F15" s="17">
        <v>0</v>
      </c>
      <c r="G15" s="17">
        <v>0</v>
      </c>
    </row>
    <row r="16" spans="1:7" x14ac:dyDescent="0.2">
      <c r="A16" t="s">
        <v>86</v>
      </c>
      <c r="B16" t="s">
        <v>87</v>
      </c>
      <c r="C16" t="s">
        <v>88</v>
      </c>
      <c r="D16" s="18">
        <v>26.93</v>
      </c>
      <c r="E16" t="s">
        <v>88</v>
      </c>
      <c r="F16" s="17">
        <v>0</v>
      </c>
      <c r="G16" s="17">
        <v>0</v>
      </c>
    </row>
    <row r="17" spans="1:7" x14ac:dyDescent="0.2">
      <c r="A17" t="s">
        <v>148</v>
      </c>
      <c r="B17" t="s">
        <v>87</v>
      </c>
      <c r="C17" t="s">
        <v>149</v>
      </c>
      <c r="D17" s="18">
        <v>31.2</v>
      </c>
      <c r="E17" t="s">
        <v>149</v>
      </c>
      <c r="F17" s="17">
        <v>0</v>
      </c>
      <c r="G17" s="17">
        <v>0</v>
      </c>
    </row>
    <row r="18" spans="1:7" x14ac:dyDescent="0.2">
      <c r="A18" t="s">
        <v>188</v>
      </c>
      <c r="B18" t="s">
        <v>87</v>
      </c>
      <c r="C18" t="s">
        <v>189</v>
      </c>
      <c r="D18" s="18">
        <v>31.2</v>
      </c>
      <c r="E18" t="s">
        <v>189</v>
      </c>
      <c r="F18" s="17">
        <v>0</v>
      </c>
      <c r="G18" s="17">
        <v>0</v>
      </c>
    </row>
    <row r="19" spans="1:7" x14ac:dyDescent="0.2">
      <c r="A19" t="s">
        <v>156</v>
      </c>
      <c r="B19" t="s">
        <v>87</v>
      </c>
      <c r="C19" t="s">
        <v>157</v>
      </c>
      <c r="D19" s="18">
        <v>32.25</v>
      </c>
      <c r="E19" t="s">
        <v>157</v>
      </c>
      <c r="F19" s="17">
        <v>0</v>
      </c>
      <c r="G19" s="17">
        <v>0</v>
      </c>
    </row>
    <row r="20" spans="1:7" x14ac:dyDescent="0.2">
      <c r="A20" t="s">
        <v>227</v>
      </c>
      <c r="B20" t="s">
        <v>87</v>
      </c>
      <c r="C20" t="s">
        <v>228</v>
      </c>
      <c r="D20" s="18">
        <v>32.159999999999997</v>
      </c>
      <c r="E20" t="s">
        <v>228</v>
      </c>
      <c r="F20" s="17">
        <v>0</v>
      </c>
      <c r="G20" s="17">
        <v>0</v>
      </c>
    </row>
    <row r="21" spans="1:7" x14ac:dyDescent="0.2">
      <c r="A21" t="s">
        <v>173</v>
      </c>
      <c r="B21" t="s">
        <v>87</v>
      </c>
      <c r="C21" t="s">
        <v>174</v>
      </c>
      <c r="D21" s="18">
        <v>31.2</v>
      </c>
      <c r="E21" t="s">
        <v>174</v>
      </c>
      <c r="F21" s="17">
        <v>0</v>
      </c>
      <c r="G21" s="17">
        <v>0</v>
      </c>
    </row>
    <row r="22" spans="1:7" x14ac:dyDescent="0.2">
      <c r="A22" t="s">
        <v>217</v>
      </c>
      <c r="B22" t="s">
        <v>87</v>
      </c>
      <c r="C22" t="s">
        <v>218</v>
      </c>
      <c r="D22" s="18">
        <v>31.2</v>
      </c>
      <c r="E22" t="s">
        <v>218</v>
      </c>
      <c r="F22" s="17">
        <v>0</v>
      </c>
      <c r="G22" s="17">
        <v>0</v>
      </c>
    </row>
    <row r="23" spans="1:7" x14ac:dyDescent="0.2">
      <c r="A23" t="s">
        <v>132</v>
      </c>
      <c r="B23" t="s">
        <v>87</v>
      </c>
      <c r="C23" t="s">
        <v>133</v>
      </c>
      <c r="D23" s="18">
        <v>32.159999999999997</v>
      </c>
      <c r="E23" t="s">
        <v>255</v>
      </c>
      <c r="F23" s="17">
        <v>0</v>
      </c>
      <c r="G23" s="17">
        <v>0</v>
      </c>
    </row>
    <row r="24" spans="1:7" x14ac:dyDescent="0.2">
      <c r="A24" t="s">
        <v>126</v>
      </c>
      <c r="B24" t="s">
        <v>87</v>
      </c>
      <c r="C24" t="s">
        <v>127</v>
      </c>
      <c r="D24" s="18">
        <v>14.23</v>
      </c>
      <c r="E24" t="s">
        <v>256</v>
      </c>
      <c r="F24" s="17">
        <v>0</v>
      </c>
      <c r="G24" s="17">
        <v>0</v>
      </c>
    </row>
    <row r="25" spans="1:7" x14ac:dyDescent="0.2">
      <c r="A25" s="10" t="s">
        <v>93</v>
      </c>
    </row>
    <row r="26" spans="1:7" x14ac:dyDescent="0.2">
      <c r="A26" t="s">
        <v>166</v>
      </c>
      <c r="B26" t="s">
        <v>87</v>
      </c>
      <c r="C26" t="s">
        <v>167</v>
      </c>
      <c r="D26" s="18">
        <v>76.3</v>
      </c>
      <c r="E26" t="s">
        <v>257</v>
      </c>
      <c r="F26" s="17">
        <v>0</v>
      </c>
      <c r="G26" s="17">
        <v>0</v>
      </c>
    </row>
    <row r="27" spans="1:7" x14ac:dyDescent="0.2">
      <c r="A27" t="s">
        <v>123</v>
      </c>
      <c r="B27" t="s">
        <v>87</v>
      </c>
      <c r="C27" t="s">
        <v>122</v>
      </c>
      <c r="D27" s="18">
        <v>61.93</v>
      </c>
      <c r="E27" t="s">
        <v>122</v>
      </c>
      <c r="F27" s="17">
        <v>-9999999999</v>
      </c>
      <c r="G27" s="17">
        <v>-9999999999</v>
      </c>
    </row>
    <row r="28" spans="1:7" x14ac:dyDescent="0.2">
      <c r="A28" t="s">
        <v>164</v>
      </c>
      <c r="B28" t="s">
        <v>87</v>
      </c>
      <c r="C28" t="s">
        <v>165</v>
      </c>
      <c r="D28" s="18">
        <v>33.03</v>
      </c>
      <c r="E28" t="s">
        <v>258</v>
      </c>
      <c r="F28" s="17">
        <v>0</v>
      </c>
      <c r="G28" s="17">
        <v>0</v>
      </c>
    </row>
    <row r="29" spans="1:7" x14ac:dyDescent="0.2">
      <c r="A29" t="s">
        <v>94</v>
      </c>
      <c r="B29" t="s">
        <v>87</v>
      </c>
      <c r="C29" t="s">
        <v>95</v>
      </c>
      <c r="D29" s="18">
        <v>2.14</v>
      </c>
      <c r="E29" t="s">
        <v>259</v>
      </c>
      <c r="F29" s="17">
        <v>-9999999999</v>
      </c>
      <c r="G29" s="17">
        <v>-9999999999</v>
      </c>
    </row>
    <row r="30" spans="1:7" x14ac:dyDescent="0.2">
      <c r="A30" t="s">
        <v>211</v>
      </c>
      <c r="B30" t="s">
        <v>87</v>
      </c>
      <c r="C30" t="s">
        <v>212</v>
      </c>
      <c r="D30" s="18">
        <v>1.6</v>
      </c>
      <c r="E30" t="s">
        <v>260</v>
      </c>
      <c r="F30" s="17">
        <v>-9999999999</v>
      </c>
      <c r="G30" s="17">
        <v>-9999999999</v>
      </c>
    </row>
    <row r="31" spans="1:7" x14ac:dyDescent="0.2">
      <c r="A31" s="10" t="s">
        <v>97</v>
      </c>
    </row>
    <row r="32" spans="1:7" x14ac:dyDescent="0.2">
      <c r="A32" t="s">
        <v>98</v>
      </c>
      <c r="B32" t="s">
        <v>62</v>
      </c>
      <c r="C32" t="s">
        <v>99</v>
      </c>
      <c r="D32" s="18">
        <v>1.82</v>
      </c>
      <c r="E32" t="s">
        <v>99</v>
      </c>
      <c r="F32" s="17">
        <v>-9999999999</v>
      </c>
      <c r="G32" s="17">
        <v>-9999999999</v>
      </c>
    </row>
    <row r="33" spans="1:7" x14ac:dyDescent="0.2">
      <c r="A33" t="s">
        <v>221</v>
      </c>
      <c r="B33" t="s">
        <v>101</v>
      </c>
      <c r="C33" t="s">
        <v>222</v>
      </c>
      <c r="D33" s="18">
        <v>148.66999999999999</v>
      </c>
      <c r="E33" t="s">
        <v>261</v>
      </c>
      <c r="F33" s="17">
        <v>-9999999999</v>
      </c>
      <c r="G33" s="17">
        <v>-9999999999</v>
      </c>
    </row>
    <row r="34" spans="1:7" x14ac:dyDescent="0.2">
      <c r="A34" t="s">
        <v>100</v>
      </c>
      <c r="B34" t="s">
        <v>101</v>
      </c>
      <c r="C34" t="s">
        <v>102</v>
      </c>
      <c r="D34" s="18">
        <v>23.3</v>
      </c>
      <c r="E34" t="s">
        <v>262</v>
      </c>
      <c r="F34" s="17">
        <v>-9999999999</v>
      </c>
      <c r="G34" s="17">
        <v>-9999999999</v>
      </c>
    </row>
    <row r="35" spans="1:7" x14ac:dyDescent="0.2">
      <c r="A35" t="s">
        <v>103</v>
      </c>
      <c r="B35" t="s">
        <v>104</v>
      </c>
      <c r="C35" t="s">
        <v>105</v>
      </c>
      <c r="D35" s="18">
        <v>0.34</v>
      </c>
      <c r="E35" t="s">
        <v>263</v>
      </c>
      <c r="F35" s="17">
        <v>-9999999999</v>
      </c>
      <c r="G35" s="17">
        <v>-9999999999</v>
      </c>
    </row>
    <row r="36" spans="1:7" x14ac:dyDescent="0.2">
      <c r="A36" t="s">
        <v>106</v>
      </c>
      <c r="B36" t="s">
        <v>101</v>
      </c>
      <c r="C36" t="s">
        <v>107</v>
      </c>
      <c r="D36" s="18">
        <v>162.72999999999999</v>
      </c>
      <c r="E36" t="s">
        <v>264</v>
      </c>
      <c r="F36" s="17">
        <v>-9999999999</v>
      </c>
      <c r="G36" s="17">
        <v>-9999999999</v>
      </c>
    </row>
    <row r="37" spans="1:7" x14ac:dyDescent="0.2">
      <c r="A37" t="s">
        <v>265</v>
      </c>
      <c r="B37" t="s">
        <v>104</v>
      </c>
      <c r="C37" t="s">
        <v>266</v>
      </c>
      <c r="D37" s="18">
        <v>0.19</v>
      </c>
      <c r="E37" t="s">
        <v>267</v>
      </c>
      <c r="F37" s="17">
        <v>-9999999999</v>
      </c>
      <c r="G37" s="17">
        <v>-9999999999</v>
      </c>
    </row>
    <row r="38" spans="1:7" x14ac:dyDescent="0.2">
      <c r="A38" t="s">
        <v>118</v>
      </c>
      <c r="B38" t="s">
        <v>104</v>
      </c>
      <c r="C38" t="s">
        <v>119</v>
      </c>
      <c r="D38" s="18">
        <v>0.19</v>
      </c>
      <c r="E38" t="s">
        <v>268</v>
      </c>
      <c r="F38" s="17">
        <v>-9999999999</v>
      </c>
      <c r="G38" s="17">
        <v>-9999999999</v>
      </c>
    </row>
    <row r="39" spans="1:7" x14ac:dyDescent="0.2">
      <c r="A39" t="s">
        <v>229</v>
      </c>
      <c r="B39" t="s">
        <v>101</v>
      </c>
      <c r="C39" t="s">
        <v>230</v>
      </c>
      <c r="D39" s="18">
        <v>61.64</v>
      </c>
      <c r="E39" t="s">
        <v>269</v>
      </c>
      <c r="F39" s="17">
        <v>-9999999999</v>
      </c>
      <c r="G39" s="17">
        <v>-9999999999</v>
      </c>
    </row>
    <row r="40" spans="1:7" x14ac:dyDescent="0.2">
      <c r="A40" t="s">
        <v>192</v>
      </c>
      <c r="B40" t="s">
        <v>24</v>
      </c>
      <c r="C40" t="s">
        <v>193</v>
      </c>
      <c r="D40" s="18">
        <v>0.2</v>
      </c>
      <c r="E40" t="s">
        <v>270</v>
      </c>
      <c r="F40" s="17">
        <v>-9999999999</v>
      </c>
      <c r="G40" s="17">
        <v>-9999999999</v>
      </c>
    </row>
    <row r="41" spans="1:7" x14ac:dyDescent="0.2">
      <c r="A41" t="s">
        <v>190</v>
      </c>
      <c r="B41" t="s">
        <v>15</v>
      </c>
      <c r="C41" t="s">
        <v>191</v>
      </c>
      <c r="D41" s="18">
        <v>6.41</v>
      </c>
      <c r="E41" t="s">
        <v>271</v>
      </c>
      <c r="F41" s="17">
        <v>-9999999999</v>
      </c>
      <c r="G41" s="17">
        <v>-9999999999</v>
      </c>
    </row>
    <row r="42" spans="1:7" x14ac:dyDescent="0.2">
      <c r="A42" t="s">
        <v>198</v>
      </c>
      <c r="B42" t="s">
        <v>24</v>
      </c>
      <c r="C42" t="s">
        <v>199</v>
      </c>
      <c r="D42" s="18">
        <v>0.18</v>
      </c>
      <c r="E42" t="s">
        <v>272</v>
      </c>
      <c r="F42" s="17">
        <v>-9999999999</v>
      </c>
      <c r="G42" s="17">
        <v>-9999999999</v>
      </c>
    </row>
    <row r="43" spans="1:7" x14ac:dyDescent="0.2">
      <c r="A43" t="s">
        <v>273</v>
      </c>
      <c r="B43" t="s">
        <v>12</v>
      </c>
      <c r="C43" t="s">
        <v>274</v>
      </c>
      <c r="D43" s="18">
        <v>16.39</v>
      </c>
      <c r="E43" t="s">
        <v>275</v>
      </c>
      <c r="F43" s="17">
        <v>-9999999999</v>
      </c>
      <c r="G43" s="17">
        <v>-9999999999</v>
      </c>
    </row>
    <row r="44" spans="1:7" x14ac:dyDescent="0.2">
      <c r="A44" t="s">
        <v>136</v>
      </c>
      <c r="B44" t="s">
        <v>12</v>
      </c>
      <c r="C44" t="s">
        <v>137</v>
      </c>
      <c r="D44" s="18">
        <v>3.71</v>
      </c>
      <c r="E44" t="s">
        <v>276</v>
      </c>
      <c r="F44" s="17">
        <v>-9999999999</v>
      </c>
      <c r="G44" s="17">
        <v>-9999999999</v>
      </c>
    </row>
    <row r="45" spans="1:7" x14ac:dyDescent="0.2">
      <c r="A45" t="s">
        <v>134</v>
      </c>
      <c r="B45" t="s">
        <v>15</v>
      </c>
      <c r="C45" t="s">
        <v>135</v>
      </c>
      <c r="D45" s="18">
        <v>0.46</v>
      </c>
      <c r="E45" t="s">
        <v>277</v>
      </c>
      <c r="F45" s="17">
        <v>-9999999999</v>
      </c>
      <c r="G45" s="17">
        <v>-9999999999</v>
      </c>
    </row>
    <row r="46" spans="1:7" x14ac:dyDescent="0.2">
      <c r="A46" t="s">
        <v>170</v>
      </c>
      <c r="B46" t="s">
        <v>101</v>
      </c>
      <c r="C46" t="s">
        <v>65</v>
      </c>
      <c r="D46" s="18">
        <v>23</v>
      </c>
      <c r="E46" t="s">
        <v>278</v>
      </c>
      <c r="F46" s="17">
        <v>0</v>
      </c>
      <c r="G46" s="17">
        <v>0</v>
      </c>
    </row>
    <row r="47" spans="1:7" x14ac:dyDescent="0.2">
      <c r="A47" t="s">
        <v>175</v>
      </c>
      <c r="B47" t="s">
        <v>24</v>
      </c>
      <c r="C47" t="s">
        <v>176</v>
      </c>
      <c r="D47" s="18">
        <v>0.72</v>
      </c>
      <c r="E47" t="s">
        <v>279</v>
      </c>
      <c r="F47" s="17">
        <v>-9999999999</v>
      </c>
      <c r="G47" s="17">
        <v>-9999999999</v>
      </c>
    </row>
    <row r="48" spans="1:7" x14ac:dyDescent="0.2">
      <c r="A48" t="s">
        <v>180</v>
      </c>
      <c r="B48" t="s">
        <v>24</v>
      </c>
      <c r="C48" t="s">
        <v>181</v>
      </c>
      <c r="D48" s="18">
        <v>0.78</v>
      </c>
      <c r="E48" t="s">
        <v>280</v>
      </c>
      <c r="F48" s="17">
        <v>-9999999999</v>
      </c>
      <c r="G48" s="17">
        <v>-9999999999</v>
      </c>
    </row>
    <row r="49" spans="1:7" x14ac:dyDescent="0.2">
      <c r="A49" t="s">
        <v>206</v>
      </c>
      <c r="B49" t="s">
        <v>15</v>
      </c>
      <c r="C49" t="s">
        <v>207</v>
      </c>
      <c r="D49" s="18">
        <v>17.22</v>
      </c>
      <c r="E49" t="s">
        <v>281</v>
      </c>
      <c r="F49" s="17">
        <v>-9999999999</v>
      </c>
      <c r="G49" s="17">
        <v>-9999999999</v>
      </c>
    </row>
    <row r="50" spans="1:7" x14ac:dyDescent="0.2">
      <c r="A50" t="s">
        <v>204</v>
      </c>
      <c r="B50" t="s">
        <v>24</v>
      </c>
      <c r="C50" t="s">
        <v>205</v>
      </c>
      <c r="D50" s="18">
        <v>5.13</v>
      </c>
      <c r="E50" t="s">
        <v>282</v>
      </c>
      <c r="F50" s="17">
        <v>-9999999999</v>
      </c>
      <c r="G50" s="17">
        <v>-9999999999</v>
      </c>
    </row>
    <row r="51" spans="1:7" x14ac:dyDescent="0.2">
      <c r="A51" t="s">
        <v>202</v>
      </c>
      <c r="B51" t="s">
        <v>24</v>
      </c>
      <c r="C51" t="s">
        <v>203</v>
      </c>
      <c r="D51" s="18">
        <v>0.28999999999999998</v>
      </c>
      <c r="E51" t="s">
        <v>283</v>
      </c>
      <c r="F51" s="17">
        <v>-9999999999</v>
      </c>
      <c r="G51" s="17">
        <v>-9999999999</v>
      </c>
    </row>
    <row r="52" spans="1:7" x14ac:dyDescent="0.2">
      <c r="A52" t="s">
        <v>213</v>
      </c>
      <c r="B52" t="s">
        <v>104</v>
      </c>
      <c r="C52" t="s">
        <v>214</v>
      </c>
      <c r="D52" s="18">
        <v>1.88</v>
      </c>
      <c r="E52" t="s">
        <v>284</v>
      </c>
      <c r="F52" s="17">
        <v>-9999999999</v>
      </c>
      <c r="G52" s="17">
        <v>-9999999999</v>
      </c>
    </row>
    <row r="53" spans="1:7" x14ac:dyDescent="0.2">
      <c r="A53" t="s">
        <v>219</v>
      </c>
      <c r="B53" t="s">
        <v>12</v>
      </c>
      <c r="C53" t="s">
        <v>220</v>
      </c>
      <c r="D53" s="18">
        <v>1.07</v>
      </c>
      <c r="E53" t="s">
        <v>285</v>
      </c>
      <c r="F53" s="17">
        <v>-9999999999</v>
      </c>
      <c r="G53" s="17">
        <v>-9999999999</v>
      </c>
    </row>
    <row r="54" spans="1:7" x14ac:dyDescent="0.2">
      <c r="A54" t="s">
        <v>194</v>
      </c>
      <c r="B54" t="s">
        <v>15</v>
      </c>
      <c r="C54" t="s">
        <v>195</v>
      </c>
      <c r="D54" s="18">
        <v>3.84</v>
      </c>
      <c r="E54" t="s">
        <v>286</v>
      </c>
      <c r="F54" s="17">
        <v>-9999999999</v>
      </c>
      <c r="G54" s="17">
        <v>-9999999999</v>
      </c>
    </row>
    <row r="55" spans="1:7" x14ac:dyDescent="0.2">
      <c r="A55" t="s">
        <v>223</v>
      </c>
      <c r="B55" t="s">
        <v>104</v>
      </c>
      <c r="C55" t="s">
        <v>224</v>
      </c>
      <c r="D55" s="18">
        <v>8.51</v>
      </c>
      <c r="E55" t="s">
        <v>287</v>
      </c>
      <c r="F55" s="17">
        <v>-9999999999</v>
      </c>
      <c r="G55" s="17">
        <v>-9999999999</v>
      </c>
    </row>
    <row r="56" spans="1:7" x14ac:dyDescent="0.2">
      <c r="A56" t="s">
        <v>237</v>
      </c>
      <c r="B56" t="s">
        <v>24</v>
      </c>
      <c r="C56" t="s">
        <v>238</v>
      </c>
      <c r="D56" s="18">
        <v>1.89</v>
      </c>
      <c r="E56" t="s">
        <v>288</v>
      </c>
      <c r="F56" s="17">
        <v>-9999999999</v>
      </c>
      <c r="G56" s="17">
        <v>-9999999999</v>
      </c>
    </row>
    <row r="57" spans="1:7" x14ac:dyDescent="0.2">
      <c r="A57" t="s">
        <v>235</v>
      </c>
      <c r="B57" t="s">
        <v>15</v>
      </c>
      <c r="C57" t="s">
        <v>236</v>
      </c>
      <c r="D57" s="18">
        <v>8.89</v>
      </c>
      <c r="E57" t="s">
        <v>289</v>
      </c>
      <c r="F57" s="17">
        <v>-9999999999</v>
      </c>
      <c r="G57" s="17">
        <v>-9999999999</v>
      </c>
    </row>
    <row r="58" spans="1:7" x14ac:dyDescent="0.2">
      <c r="A58" t="s">
        <v>233</v>
      </c>
      <c r="B58" t="s">
        <v>24</v>
      </c>
      <c r="C58" t="s">
        <v>234</v>
      </c>
      <c r="D58" s="18">
        <v>13.61</v>
      </c>
      <c r="E58" t="s">
        <v>290</v>
      </c>
      <c r="F58" s="17">
        <v>-9999999999</v>
      </c>
      <c r="G58" s="17">
        <v>-9999999999</v>
      </c>
    </row>
    <row r="59" spans="1:7" x14ac:dyDescent="0.2">
      <c r="A59" t="s">
        <v>239</v>
      </c>
      <c r="B59" t="s">
        <v>24</v>
      </c>
      <c r="C59" t="s">
        <v>240</v>
      </c>
      <c r="D59" s="18">
        <v>1.1599999999999999</v>
      </c>
      <c r="E59" t="s">
        <v>291</v>
      </c>
      <c r="F59" s="17">
        <v>-9999999999</v>
      </c>
      <c r="G59" s="17">
        <v>-9999999999</v>
      </c>
    </row>
    <row r="60" spans="1:7" x14ac:dyDescent="0.2">
      <c r="A60" s="10" t="s">
        <v>243</v>
      </c>
    </row>
    <row r="61" spans="1:7" x14ac:dyDescent="0.2">
      <c r="A61" t="s">
        <v>247</v>
      </c>
      <c r="B61" t="s">
        <v>245</v>
      </c>
      <c r="C61" t="s">
        <v>248</v>
      </c>
      <c r="D61" s="18">
        <v>567.52</v>
      </c>
      <c r="E61" t="s">
        <v>248</v>
      </c>
      <c r="F61" s="17">
        <v>0</v>
      </c>
      <c r="G61" s="17">
        <v>0</v>
      </c>
    </row>
    <row r="62" spans="1:7" x14ac:dyDescent="0.2">
      <c r="A62" t="s">
        <v>244</v>
      </c>
      <c r="B62" t="s">
        <v>245</v>
      </c>
      <c r="C62" t="s">
        <v>246</v>
      </c>
      <c r="D62" s="18">
        <v>364.8</v>
      </c>
      <c r="E62" t="s">
        <v>292</v>
      </c>
      <c r="F62" s="17">
        <v>0</v>
      </c>
      <c r="G62" s="17">
        <v>0</v>
      </c>
    </row>
  </sheetData>
  <sheetProtection sheet="1"/>
  <mergeCells count="5">
    <mergeCell ref="A1:D1"/>
    <mergeCell ref="A2:D2"/>
    <mergeCell ref="A3:D3"/>
    <mergeCell ref="A4:D4"/>
    <mergeCell ref="A6:D6"/>
  </mergeCells>
  <pageMargins left="0.75" right="0.75" top="0.75" bottom="0.5" header="0.5" footer="0.7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6"/>
  <sheetViews>
    <sheetView workbookViewId="0"/>
  </sheetViews>
  <sheetFormatPr baseColWidth="10" defaultColWidth="8.83203125" defaultRowHeight="15" x14ac:dyDescent="0.2"/>
  <cols>
    <col min="1" max="1" width="25.6640625" customWidth="1"/>
    <col min="2" max="2" width="3.33203125" customWidth="1"/>
    <col min="3" max="7" width="13.6640625" customWidth="1"/>
    <col min="8" max="8" width="25.6640625" customWidth="1"/>
  </cols>
  <sheetData>
    <row r="1" spans="1:8" x14ac:dyDescent="0.2">
      <c r="E1" s="3" t="s">
        <v>0</v>
      </c>
      <c r="F1" s="3" t="s">
        <v>0</v>
      </c>
      <c r="G1" s="3" t="s">
        <v>0</v>
      </c>
      <c r="H1" s="3" t="s">
        <v>0</v>
      </c>
    </row>
    <row r="2" spans="1:8" x14ac:dyDescent="0.2">
      <c r="E2" s="3" t="s">
        <v>1</v>
      </c>
      <c r="F2" s="3" t="s">
        <v>1</v>
      </c>
      <c r="G2" s="3" t="s">
        <v>1</v>
      </c>
      <c r="H2" s="3" t="s">
        <v>1</v>
      </c>
    </row>
    <row r="3" spans="1:8" x14ac:dyDescent="0.2">
      <c r="E3" s="3" t="s">
        <v>2</v>
      </c>
      <c r="F3" s="3" t="s">
        <v>2</v>
      </c>
      <c r="G3" s="3" t="s">
        <v>2</v>
      </c>
      <c r="H3" s="3" t="s">
        <v>2</v>
      </c>
    </row>
    <row r="4" spans="1:8" x14ac:dyDescent="0.2">
      <c r="E4" s="3"/>
      <c r="F4" s="3"/>
      <c r="G4" s="3"/>
      <c r="H4" s="3"/>
    </row>
    <row r="6" spans="1:8" ht="19" x14ac:dyDescent="0.25">
      <c r="C6" s="2" t="s">
        <v>293</v>
      </c>
      <c r="D6" s="2" t="s">
        <v>293</v>
      </c>
      <c r="E6" s="2" t="s">
        <v>293</v>
      </c>
      <c r="F6" s="2" t="s">
        <v>293</v>
      </c>
      <c r="G6" s="2" t="s">
        <v>293</v>
      </c>
    </row>
    <row r="10" spans="1:8" x14ac:dyDescent="0.2">
      <c r="B10" t="s">
        <v>294</v>
      </c>
      <c r="C10" s="21" t="s">
        <v>6</v>
      </c>
      <c r="D10" s="22" t="s">
        <v>7</v>
      </c>
      <c r="E10" s="21" t="s">
        <v>8</v>
      </c>
    </row>
    <row r="11" spans="1:8" x14ac:dyDescent="0.2">
      <c r="B11" t="s">
        <v>294</v>
      </c>
      <c r="C11" s="21" t="s">
        <v>9</v>
      </c>
      <c r="D11" s="22" t="s">
        <v>7</v>
      </c>
      <c r="E11" s="21" t="s">
        <v>10</v>
      </c>
    </row>
    <row r="13" spans="1:8" ht="45" customHeight="1" x14ac:dyDescent="0.2">
      <c r="A13" s="23" t="s">
        <v>295</v>
      </c>
      <c r="B13" s="23" t="s">
        <v>296</v>
      </c>
      <c r="C13" s="23" t="s">
        <v>11</v>
      </c>
      <c r="D13" s="24" t="s">
        <v>12</v>
      </c>
      <c r="E13" s="1" t="s">
        <v>13</v>
      </c>
      <c r="F13" s="1" t="s">
        <v>13</v>
      </c>
      <c r="G13" s="25">
        <f>SUM(G14:G14)</f>
        <v>937.1</v>
      </c>
    </row>
    <row r="14" spans="1:8" x14ac:dyDescent="0.2">
      <c r="A14" s="26" t="s">
        <v>297</v>
      </c>
      <c r="B14" s="26"/>
      <c r="C14" s="27">
        <v>1</v>
      </c>
      <c r="D14" s="27">
        <v>937.1</v>
      </c>
      <c r="E14" s="27"/>
      <c r="F14" s="27"/>
      <c r="G14" s="27">
        <f>PRODUCT(C14:F14)</f>
        <v>937.1</v>
      </c>
    </row>
    <row r="16" spans="1:8" ht="45" customHeight="1" x14ac:dyDescent="0.2">
      <c r="A16" s="23" t="s">
        <v>298</v>
      </c>
      <c r="B16" s="23" t="s">
        <v>296</v>
      </c>
      <c r="C16" s="23" t="s">
        <v>14</v>
      </c>
      <c r="D16" s="24" t="s">
        <v>15</v>
      </c>
      <c r="E16" s="1" t="s">
        <v>16</v>
      </c>
      <c r="F16" s="1" t="s">
        <v>16</v>
      </c>
      <c r="G16" s="25">
        <f>SUM(G17:G22)</f>
        <v>178.01</v>
      </c>
    </row>
    <row r="17" spans="1:7" x14ac:dyDescent="0.2">
      <c r="A17" s="26" t="s">
        <v>299</v>
      </c>
      <c r="B17" s="26"/>
      <c r="C17" s="27">
        <v>1</v>
      </c>
      <c r="D17" s="27">
        <v>34.46</v>
      </c>
      <c r="E17" s="27"/>
      <c r="F17" s="27"/>
      <c r="G17" s="27">
        <f t="shared" ref="G17:G22" si="0">PRODUCT(C17:F17)</f>
        <v>34.46</v>
      </c>
    </row>
    <row r="18" spans="1:7" x14ac:dyDescent="0.2">
      <c r="A18" s="26"/>
      <c r="B18" s="26"/>
      <c r="C18" s="27">
        <v>1</v>
      </c>
      <c r="D18" s="27">
        <v>34.58</v>
      </c>
      <c r="E18" s="27"/>
      <c r="F18" s="27"/>
      <c r="G18" s="27">
        <f t="shared" si="0"/>
        <v>34.58</v>
      </c>
    </row>
    <row r="19" spans="1:7" x14ac:dyDescent="0.2">
      <c r="A19" s="26"/>
      <c r="B19" s="26"/>
      <c r="C19" s="27">
        <v>1</v>
      </c>
      <c r="D19" s="27">
        <v>11.86</v>
      </c>
      <c r="E19" s="27"/>
      <c r="F19" s="27"/>
      <c r="G19" s="27">
        <f t="shared" si="0"/>
        <v>11.86</v>
      </c>
    </row>
    <row r="20" spans="1:7" x14ac:dyDescent="0.2">
      <c r="A20" s="26"/>
      <c r="B20" s="26"/>
      <c r="C20" s="27">
        <v>1</v>
      </c>
      <c r="D20" s="27">
        <v>8.85</v>
      </c>
      <c r="E20" s="27"/>
      <c r="F20" s="27"/>
      <c r="G20" s="27">
        <f t="shared" si="0"/>
        <v>8.85</v>
      </c>
    </row>
    <row r="21" spans="1:7" x14ac:dyDescent="0.2">
      <c r="A21" s="26"/>
      <c r="B21" s="26"/>
      <c r="C21" s="27">
        <v>1</v>
      </c>
      <c r="D21" s="27">
        <v>24.46</v>
      </c>
      <c r="E21" s="27"/>
      <c r="F21" s="27"/>
      <c r="G21" s="27">
        <f t="shared" si="0"/>
        <v>24.46</v>
      </c>
    </row>
    <row r="22" spans="1:7" x14ac:dyDescent="0.2">
      <c r="A22" s="26" t="s">
        <v>300</v>
      </c>
      <c r="B22" s="26"/>
      <c r="C22" s="27">
        <v>1</v>
      </c>
      <c r="D22" s="27">
        <v>63.8</v>
      </c>
      <c r="E22" s="27"/>
      <c r="F22" s="27"/>
      <c r="G22" s="27">
        <f t="shared" si="0"/>
        <v>63.8</v>
      </c>
    </row>
    <row r="24" spans="1:7" ht="45" customHeight="1" x14ac:dyDescent="0.2">
      <c r="A24" s="23" t="s">
        <v>301</v>
      </c>
      <c r="B24" s="23" t="s">
        <v>296</v>
      </c>
      <c r="C24" s="23" t="s">
        <v>17</v>
      </c>
      <c r="D24" s="24" t="s">
        <v>12</v>
      </c>
      <c r="E24" s="1" t="s">
        <v>18</v>
      </c>
      <c r="F24" s="1" t="s">
        <v>18</v>
      </c>
      <c r="G24" s="25">
        <f>SUM(G25:G25)</f>
        <v>937.1</v>
      </c>
    </row>
    <row r="25" spans="1:7" x14ac:dyDescent="0.2">
      <c r="A25" s="26" t="s">
        <v>297</v>
      </c>
      <c r="B25" s="26"/>
      <c r="C25" s="27">
        <v>1</v>
      </c>
      <c r="D25" s="27">
        <v>937.1</v>
      </c>
      <c r="E25" s="27"/>
      <c r="F25" s="27"/>
      <c r="G25" s="27">
        <f>PRODUCT(C25:F25)</f>
        <v>937.1</v>
      </c>
    </row>
    <row r="27" spans="1:7" ht="45" customHeight="1" x14ac:dyDescent="0.2">
      <c r="A27" s="23" t="s">
        <v>302</v>
      </c>
      <c r="B27" s="23" t="s">
        <v>296</v>
      </c>
      <c r="C27" s="23" t="s">
        <v>19</v>
      </c>
      <c r="D27" s="24" t="s">
        <v>15</v>
      </c>
      <c r="E27" s="1" t="s">
        <v>20</v>
      </c>
      <c r="F27" s="1" t="s">
        <v>20</v>
      </c>
      <c r="G27" s="25">
        <f>SUM(G28:G31)</f>
        <v>51.59</v>
      </c>
    </row>
    <row r="28" spans="1:7" x14ac:dyDescent="0.2">
      <c r="A28" s="26" t="s">
        <v>303</v>
      </c>
      <c r="B28" s="26"/>
      <c r="C28" s="27">
        <v>8</v>
      </c>
      <c r="D28" s="27">
        <v>2.4</v>
      </c>
      <c r="E28" s="27"/>
      <c r="F28" s="27"/>
      <c r="G28" s="27">
        <f>PRODUCT(C28:F28)</f>
        <v>19.2</v>
      </c>
    </row>
    <row r="29" spans="1:7" x14ac:dyDescent="0.2">
      <c r="A29" s="26" t="s">
        <v>304</v>
      </c>
      <c r="B29" s="26"/>
      <c r="C29" s="27">
        <v>1</v>
      </c>
      <c r="D29" s="27">
        <v>10.6</v>
      </c>
      <c r="E29" s="27"/>
      <c r="F29" s="27"/>
      <c r="G29" s="27">
        <f>PRODUCT(C29:F29)</f>
        <v>10.6</v>
      </c>
    </row>
    <row r="30" spans="1:7" x14ac:dyDescent="0.2">
      <c r="A30" s="26"/>
      <c r="B30" s="26"/>
      <c r="C30" s="27">
        <v>1</v>
      </c>
      <c r="D30" s="27">
        <v>5.2</v>
      </c>
      <c r="E30" s="27"/>
      <c r="F30" s="27"/>
      <c r="G30" s="27">
        <f>PRODUCT(C30:F30)</f>
        <v>5.2</v>
      </c>
    </row>
    <row r="31" spans="1:7" x14ac:dyDescent="0.2">
      <c r="A31" s="26" t="s">
        <v>305</v>
      </c>
      <c r="B31" s="26"/>
      <c r="C31" s="27">
        <v>1.05</v>
      </c>
      <c r="D31" s="27">
        <v>15.8</v>
      </c>
      <c r="E31" s="27"/>
      <c r="F31" s="27"/>
      <c r="G31" s="27">
        <f>PRODUCT(C31:F31)</f>
        <v>16.59</v>
      </c>
    </row>
    <row r="33" spans="1:7" ht="45" customHeight="1" x14ac:dyDescent="0.2">
      <c r="A33" s="23" t="s">
        <v>306</v>
      </c>
      <c r="B33" s="23" t="s">
        <v>296</v>
      </c>
      <c r="C33" s="23" t="s">
        <v>21</v>
      </c>
      <c r="D33" s="24" t="s">
        <v>15</v>
      </c>
      <c r="E33" s="1" t="s">
        <v>22</v>
      </c>
      <c r="F33" s="1" t="s">
        <v>22</v>
      </c>
      <c r="G33" s="25">
        <f>SUM(G34:G36)</f>
        <v>92.4</v>
      </c>
    </row>
    <row r="34" spans="1:7" x14ac:dyDescent="0.2">
      <c r="A34" s="26" t="s">
        <v>297</v>
      </c>
      <c r="B34" s="26"/>
      <c r="C34" s="27">
        <v>1</v>
      </c>
      <c r="D34" s="27">
        <v>31.6</v>
      </c>
      <c r="E34" s="27"/>
      <c r="F34" s="27"/>
      <c r="G34" s="27">
        <f>PRODUCT(C34:F34)</f>
        <v>31.6</v>
      </c>
    </row>
    <row r="35" spans="1:7" x14ac:dyDescent="0.2">
      <c r="A35" s="26"/>
      <c r="B35" s="26"/>
      <c r="C35" s="27">
        <v>1</v>
      </c>
      <c r="D35" s="27">
        <v>25.1</v>
      </c>
      <c r="E35" s="27"/>
      <c r="F35" s="27"/>
      <c r="G35" s="27">
        <f>PRODUCT(C35:F35)</f>
        <v>25.1</v>
      </c>
    </row>
    <row r="36" spans="1:7" x14ac:dyDescent="0.2">
      <c r="A36" s="26"/>
      <c r="B36" s="26"/>
      <c r="C36" s="27">
        <v>1</v>
      </c>
      <c r="D36" s="27">
        <v>35.700000000000003</v>
      </c>
      <c r="E36" s="27"/>
      <c r="F36" s="27"/>
      <c r="G36" s="27">
        <f>PRODUCT(C36:F36)</f>
        <v>35.700000000000003</v>
      </c>
    </row>
    <row r="38" spans="1:7" ht="45" customHeight="1" x14ac:dyDescent="0.2">
      <c r="A38" s="23" t="s">
        <v>307</v>
      </c>
      <c r="B38" s="23" t="s">
        <v>296</v>
      </c>
      <c r="C38" s="23" t="s">
        <v>23</v>
      </c>
      <c r="D38" s="24" t="s">
        <v>24</v>
      </c>
      <c r="E38" s="1" t="s">
        <v>25</v>
      </c>
      <c r="F38" s="1" t="s">
        <v>25</v>
      </c>
      <c r="G38" s="25">
        <f>SUM(G39:G39)</f>
        <v>9</v>
      </c>
    </row>
    <row r="39" spans="1:7" x14ac:dyDescent="0.2">
      <c r="A39" s="26" t="s">
        <v>297</v>
      </c>
      <c r="B39" s="26"/>
      <c r="C39" s="27">
        <v>9</v>
      </c>
      <c r="D39" s="27"/>
      <c r="E39" s="27"/>
      <c r="F39" s="27"/>
      <c r="G39" s="27">
        <f>PRODUCT(C39:F39)</f>
        <v>9</v>
      </c>
    </row>
    <row r="41" spans="1:7" ht="45" customHeight="1" x14ac:dyDescent="0.2">
      <c r="A41" s="23" t="s">
        <v>308</v>
      </c>
      <c r="B41" s="23" t="s">
        <v>296</v>
      </c>
      <c r="C41" s="23" t="s">
        <v>26</v>
      </c>
      <c r="D41" s="24" t="s">
        <v>12</v>
      </c>
      <c r="E41" s="1" t="s">
        <v>27</v>
      </c>
      <c r="F41" s="1" t="s">
        <v>27</v>
      </c>
      <c r="G41" s="25">
        <f>SUM(G42:G44)</f>
        <v>2248</v>
      </c>
    </row>
    <row r="42" spans="1:7" x14ac:dyDescent="0.2">
      <c r="A42" s="26" t="s">
        <v>297</v>
      </c>
      <c r="B42" s="26"/>
      <c r="C42" s="27">
        <v>1</v>
      </c>
      <c r="D42" s="27">
        <v>656</v>
      </c>
      <c r="E42" s="27"/>
      <c r="F42" s="27"/>
      <c r="G42" s="27">
        <f>PRODUCT(C42:F42)</f>
        <v>656</v>
      </c>
    </row>
    <row r="43" spans="1:7" x14ac:dyDescent="0.2">
      <c r="A43" s="26"/>
      <c r="B43" s="26"/>
      <c r="C43" s="27">
        <v>1</v>
      </c>
      <c r="D43" s="27">
        <v>656</v>
      </c>
      <c r="E43" s="27"/>
      <c r="F43" s="27"/>
      <c r="G43" s="27">
        <f>PRODUCT(C43:F43)</f>
        <v>656</v>
      </c>
    </row>
    <row r="44" spans="1:7" x14ac:dyDescent="0.2">
      <c r="A44" s="26"/>
      <c r="B44" s="26"/>
      <c r="C44" s="27">
        <v>1</v>
      </c>
      <c r="D44" s="27">
        <v>936</v>
      </c>
      <c r="E44" s="27"/>
      <c r="F44" s="27"/>
      <c r="G44" s="27">
        <f>PRODUCT(C44:F44)</f>
        <v>936</v>
      </c>
    </row>
    <row r="46" spans="1:7" ht="45" customHeight="1" x14ac:dyDescent="0.2">
      <c r="A46" s="23" t="s">
        <v>309</v>
      </c>
      <c r="B46" s="23" t="s">
        <v>296</v>
      </c>
      <c r="C46" s="23" t="s">
        <v>28</v>
      </c>
      <c r="D46" s="24" t="s">
        <v>15</v>
      </c>
      <c r="E46" s="1" t="s">
        <v>29</v>
      </c>
      <c r="F46" s="1" t="s">
        <v>29</v>
      </c>
      <c r="G46" s="25">
        <f>SUM(G47:G47)</f>
        <v>30</v>
      </c>
    </row>
    <row r="47" spans="1:7" x14ac:dyDescent="0.2">
      <c r="A47" s="26" t="s">
        <v>297</v>
      </c>
      <c r="B47" s="26"/>
      <c r="C47" s="27">
        <v>30</v>
      </c>
      <c r="D47" s="27"/>
      <c r="E47" s="27"/>
      <c r="F47" s="27"/>
      <c r="G47" s="27">
        <f>PRODUCT(C47:F47)</f>
        <v>30</v>
      </c>
    </row>
    <row r="49" spans="1:7" x14ac:dyDescent="0.2">
      <c r="B49" t="s">
        <v>294</v>
      </c>
      <c r="C49" s="21" t="s">
        <v>6</v>
      </c>
      <c r="D49" s="22" t="s">
        <v>7</v>
      </c>
      <c r="E49" s="21" t="s">
        <v>8</v>
      </c>
    </row>
    <row r="50" spans="1:7" x14ac:dyDescent="0.2">
      <c r="B50" t="s">
        <v>294</v>
      </c>
      <c r="C50" s="21" t="s">
        <v>9</v>
      </c>
      <c r="D50" s="22" t="s">
        <v>31</v>
      </c>
      <c r="E50" s="21" t="s">
        <v>32</v>
      </c>
    </row>
    <row r="52" spans="1:7" ht="45" customHeight="1" x14ac:dyDescent="0.2">
      <c r="A52" s="23" t="s">
        <v>310</v>
      </c>
      <c r="B52" s="23" t="s">
        <v>296</v>
      </c>
      <c r="C52" s="23" t="s">
        <v>33</v>
      </c>
      <c r="D52" s="24" t="s">
        <v>12</v>
      </c>
      <c r="E52" s="1" t="s">
        <v>34</v>
      </c>
      <c r="F52" s="1" t="s">
        <v>34</v>
      </c>
      <c r="G52" s="25">
        <f>SUM(G53:G53)</f>
        <v>937.1</v>
      </c>
    </row>
    <row r="53" spans="1:7" x14ac:dyDescent="0.2">
      <c r="A53" s="26" t="s">
        <v>297</v>
      </c>
      <c r="B53" s="26"/>
      <c r="C53" s="27">
        <v>1</v>
      </c>
      <c r="D53" s="27">
        <v>937.1</v>
      </c>
      <c r="E53" s="27"/>
      <c r="F53" s="27"/>
      <c r="G53" s="27">
        <f>PRODUCT(C53:F53)</f>
        <v>937.1</v>
      </c>
    </row>
    <row r="55" spans="1:7" ht="45" customHeight="1" x14ac:dyDescent="0.2">
      <c r="A55" s="23" t="s">
        <v>311</v>
      </c>
      <c r="B55" s="23" t="s">
        <v>296</v>
      </c>
      <c r="C55" s="23" t="s">
        <v>35</v>
      </c>
      <c r="D55" s="24" t="s">
        <v>12</v>
      </c>
      <c r="E55" s="1" t="s">
        <v>36</v>
      </c>
      <c r="F55" s="1" t="s">
        <v>36</v>
      </c>
      <c r="G55" s="25">
        <f>SUM(G56:G56)</f>
        <v>937.1</v>
      </c>
    </row>
    <row r="56" spans="1:7" x14ac:dyDescent="0.2">
      <c r="A56" s="26" t="s">
        <v>297</v>
      </c>
      <c r="B56" s="26"/>
      <c r="C56" s="27">
        <v>1</v>
      </c>
      <c r="D56" s="27">
        <v>937.1</v>
      </c>
      <c r="E56" s="27"/>
      <c r="F56" s="27"/>
      <c r="G56" s="27">
        <f>PRODUCT(C56:F56)</f>
        <v>937.1</v>
      </c>
    </row>
    <row r="58" spans="1:7" x14ac:dyDescent="0.2">
      <c r="B58" t="s">
        <v>294</v>
      </c>
      <c r="C58" s="21" t="s">
        <v>6</v>
      </c>
      <c r="D58" s="22" t="s">
        <v>7</v>
      </c>
      <c r="E58" s="21" t="s">
        <v>8</v>
      </c>
    </row>
    <row r="59" spans="1:7" x14ac:dyDescent="0.2">
      <c r="B59" t="s">
        <v>294</v>
      </c>
      <c r="C59" s="21" t="s">
        <v>9</v>
      </c>
      <c r="D59" s="22" t="s">
        <v>37</v>
      </c>
      <c r="E59" s="21" t="s">
        <v>38</v>
      </c>
    </row>
    <row r="61" spans="1:7" ht="45" customHeight="1" x14ac:dyDescent="0.2">
      <c r="A61" s="23" t="s">
        <v>312</v>
      </c>
      <c r="B61" s="23" t="s">
        <v>296</v>
      </c>
      <c r="C61" s="23" t="s">
        <v>39</v>
      </c>
      <c r="D61" s="24" t="s">
        <v>12</v>
      </c>
      <c r="E61" s="1" t="s">
        <v>40</v>
      </c>
      <c r="F61" s="1" t="s">
        <v>40</v>
      </c>
      <c r="G61" s="25">
        <f>SUM(G62:G62)</f>
        <v>937.1</v>
      </c>
    </row>
    <row r="62" spans="1:7" x14ac:dyDescent="0.2">
      <c r="A62" s="26" t="s">
        <v>297</v>
      </c>
      <c r="B62" s="26"/>
      <c r="C62" s="27">
        <v>1</v>
      </c>
      <c r="D62" s="27">
        <v>937.1</v>
      </c>
      <c r="E62" s="27"/>
      <c r="F62" s="27"/>
      <c r="G62" s="27">
        <f>PRODUCT(C62:F62)</f>
        <v>937.1</v>
      </c>
    </row>
    <row r="64" spans="1:7" ht="45" customHeight="1" x14ac:dyDescent="0.2">
      <c r="A64" s="23" t="s">
        <v>313</v>
      </c>
      <c r="B64" s="23" t="s">
        <v>296</v>
      </c>
      <c r="C64" s="23" t="s">
        <v>41</v>
      </c>
      <c r="D64" s="24" t="s">
        <v>15</v>
      </c>
      <c r="E64" s="1" t="s">
        <v>42</v>
      </c>
      <c r="F64" s="1" t="s">
        <v>42</v>
      </c>
      <c r="G64" s="25">
        <f>SUM(G65:G67)</f>
        <v>92.4</v>
      </c>
    </row>
    <row r="65" spans="1:7" x14ac:dyDescent="0.2">
      <c r="A65" s="26" t="s">
        <v>297</v>
      </c>
      <c r="B65" s="26"/>
      <c r="C65" s="27">
        <v>1</v>
      </c>
      <c r="D65" s="27">
        <v>31.6</v>
      </c>
      <c r="E65" s="27"/>
      <c r="F65" s="27"/>
      <c r="G65" s="27">
        <f>PRODUCT(C65:F65)</f>
        <v>31.6</v>
      </c>
    </row>
    <row r="66" spans="1:7" x14ac:dyDescent="0.2">
      <c r="A66" s="26"/>
      <c r="B66" s="26"/>
      <c r="C66" s="27">
        <v>1</v>
      </c>
      <c r="D66" s="27">
        <v>25.1</v>
      </c>
      <c r="E66" s="27"/>
      <c r="F66" s="27"/>
      <c r="G66" s="27">
        <f>PRODUCT(C66:F66)</f>
        <v>25.1</v>
      </c>
    </row>
    <row r="67" spans="1:7" x14ac:dyDescent="0.2">
      <c r="A67" s="26"/>
      <c r="B67" s="26"/>
      <c r="C67" s="27">
        <v>1</v>
      </c>
      <c r="D67" s="27">
        <v>35.700000000000003</v>
      </c>
      <c r="E67" s="27"/>
      <c r="F67" s="27"/>
      <c r="G67" s="27">
        <f>PRODUCT(C67:F67)</f>
        <v>35.700000000000003</v>
      </c>
    </row>
    <row r="69" spans="1:7" ht="45" customHeight="1" x14ac:dyDescent="0.2">
      <c r="A69" s="23" t="s">
        <v>314</v>
      </c>
      <c r="B69" s="23" t="s">
        <v>296</v>
      </c>
      <c r="C69" s="23" t="s">
        <v>43</v>
      </c>
      <c r="D69" s="24" t="s">
        <v>15</v>
      </c>
      <c r="E69" s="1" t="s">
        <v>44</v>
      </c>
      <c r="F69" s="1" t="s">
        <v>44</v>
      </c>
      <c r="G69" s="25">
        <f>SUM(G70:G72)</f>
        <v>31</v>
      </c>
    </row>
    <row r="70" spans="1:7" x14ac:dyDescent="0.2">
      <c r="A70" s="26" t="s">
        <v>297</v>
      </c>
      <c r="B70" s="26"/>
      <c r="C70" s="27">
        <v>1</v>
      </c>
      <c r="D70" s="27">
        <v>11.85</v>
      </c>
      <c r="E70" s="27"/>
      <c r="F70" s="27"/>
      <c r="G70" s="27">
        <f>PRODUCT(C70:F70)</f>
        <v>11.85</v>
      </c>
    </row>
    <row r="71" spans="1:7" x14ac:dyDescent="0.2">
      <c r="A71" s="26"/>
      <c r="B71" s="26"/>
      <c r="C71" s="27">
        <v>1</v>
      </c>
      <c r="D71" s="27">
        <v>13.4</v>
      </c>
      <c r="E71" s="27"/>
      <c r="F71" s="27"/>
      <c r="G71" s="27">
        <f>PRODUCT(C71:F71)</f>
        <v>13.4</v>
      </c>
    </row>
    <row r="72" spans="1:7" x14ac:dyDescent="0.2">
      <c r="A72" s="26"/>
      <c r="B72" s="26"/>
      <c r="C72" s="27">
        <v>1</v>
      </c>
      <c r="D72" s="27">
        <v>5.75</v>
      </c>
      <c r="E72" s="27"/>
      <c r="F72" s="27"/>
      <c r="G72" s="27">
        <f>PRODUCT(C72:F72)</f>
        <v>5.75</v>
      </c>
    </row>
    <row r="74" spans="1:7" ht="45" customHeight="1" x14ac:dyDescent="0.2">
      <c r="A74" s="23" t="s">
        <v>315</v>
      </c>
      <c r="B74" s="23" t="s">
        <v>296</v>
      </c>
      <c r="C74" s="23" t="s">
        <v>45</v>
      </c>
      <c r="D74" s="24" t="s">
        <v>15</v>
      </c>
      <c r="E74" s="1" t="s">
        <v>46</v>
      </c>
      <c r="F74" s="1" t="s">
        <v>46</v>
      </c>
      <c r="G74" s="25">
        <f>SUM(G75:G78)</f>
        <v>51.59</v>
      </c>
    </row>
    <row r="75" spans="1:7" x14ac:dyDescent="0.2">
      <c r="A75" s="26" t="s">
        <v>303</v>
      </c>
      <c r="B75" s="26"/>
      <c r="C75" s="27">
        <v>8</v>
      </c>
      <c r="D75" s="27">
        <v>2.4</v>
      </c>
      <c r="E75" s="27"/>
      <c r="F75" s="27"/>
      <c r="G75" s="27">
        <f>PRODUCT(C75:F75)</f>
        <v>19.2</v>
      </c>
    </row>
    <row r="76" spans="1:7" x14ac:dyDescent="0.2">
      <c r="A76" s="26" t="s">
        <v>304</v>
      </c>
      <c r="B76" s="26"/>
      <c r="C76" s="27">
        <v>1</v>
      </c>
      <c r="D76" s="27">
        <v>10.6</v>
      </c>
      <c r="E76" s="27"/>
      <c r="F76" s="27"/>
      <c r="G76" s="27">
        <f>PRODUCT(C76:F76)</f>
        <v>10.6</v>
      </c>
    </row>
    <row r="77" spans="1:7" x14ac:dyDescent="0.2">
      <c r="A77" s="26"/>
      <c r="B77" s="26"/>
      <c r="C77" s="27">
        <v>1</v>
      </c>
      <c r="D77" s="27">
        <v>5.2</v>
      </c>
      <c r="E77" s="27"/>
      <c r="F77" s="27"/>
      <c r="G77" s="27">
        <f>PRODUCT(C77:F77)</f>
        <v>5.2</v>
      </c>
    </row>
    <row r="78" spans="1:7" x14ac:dyDescent="0.2">
      <c r="A78" s="26" t="s">
        <v>305</v>
      </c>
      <c r="B78" s="26"/>
      <c r="C78" s="27">
        <v>1.05</v>
      </c>
      <c r="D78" s="27">
        <v>15.8</v>
      </c>
      <c r="E78" s="27"/>
      <c r="F78" s="27"/>
      <c r="G78" s="27">
        <f>PRODUCT(C78:F78)</f>
        <v>16.59</v>
      </c>
    </row>
    <row r="80" spans="1:7" ht="45" customHeight="1" x14ac:dyDescent="0.2">
      <c r="A80" s="23" t="s">
        <v>316</v>
      </c>
      <c r="B80" s="23" t="s">
        <v>296</v>
      </c>
      <c r="C80" s="23" t="s">
        <v>47</v>
      </c>
      <c r="D80" s="24" t="s">
        <v>15</v>
      </c>
      <c r="E80" s="1" t="s">
        <v>48</v>
      </c>
      <c r="F80" s="1" t="s">
        <v>48</v>
      </c>
      <c r="G80" s="25">
        <f>SUM(G81:G86)</f>
        <v>178.01</v>
      </c>
    </row>
    <row r="81" spans="1:7" x14ac:dyDescent="0.2">
      <c r="A81" s="26" t="s">
        <v>299</v>
      </c>
      <c r="B81" s="26"/>
      <c r="C81" s="27">
        <v>1</v>
      </c>
      <c r="D81" s="27">
        <v>34.46</v>
      </c>
      <c r="E81" s="27"/>
      <c r="F81" s="27"/>
      <c r="G81" s="27">
        <f t="shared" ref="G81:G86" si="1">PRODUCT(C81:F81)</f>
        <v>34.46</v>
      </c>
    </row>
    <row r="82" spans="1:7" x14ac:dyDescent="0.2">
      <c r="A82" s="26"/>
      <c r="B82" s="26"/>
      <c r="C82" s="27">
        <v>1</v>
      </c>
      <c r="D82" s="27">
        <v>34.58</v>
      </c>
      <c r="E82" s="27"/>
      <c r="F82" s="27"/>
      <c r="G82" s="27">
        <f t="shared" si="1"/>
        <v>34.58</v>
      </c>
    </row>
    <row r="83" spans="1:7" x14ac:dyDescent="0.2">
      <c r="A83" s="26"/>
      <c r="B83" s="26"/>
      <c r="C83" s="27">
        <v>1</v>
      </c>
      <c r="D83" s="27">
        <v>11.86</v>
      </c>
      <c r="E83" s="27"/>
      <c r="F83" s="27"/>
      <c r="G83" s="27">
        <f t="shared" si="1"/>
        <v>11.86</v>
      </c>
    </row>
    <row r="84" spans="1:7" x14ac:dyDescent="0.2">
      <c r="A84" s="26"/>
      <c r="B84" s="26"/>
      <c r="C84" s="27">
        <v>1</v>
      </c>
      <c r="D84" s="27">
        <v>8.85</v>
      </c>
      <c r="E84" s="27"/>
      <c r="F84" s="27"/>
      <c r="G84" s="27">
        <f t="shared" si="1"/>
        <v>8.85</v>
      </c>
    </row>
    <row r="85" spans="1:7" x14ac:dyDescent="0.2">
      <c r="A85" s="26"/>
      <c r="B85" s="26"/>
      <c r="C85" s="27">
        <v>1</v>
      </c>
      <c r="D85" s="27">
        <v>24.46</v>
      </c>
      <c r="E85" s="27"/>
      <c r="F85" s="27"/>
      <c r="G85" s="27">
        <f t="shared" si="1"/>
        <v>24.46</v>
      </c>
    </row>
    <row r="86" spans="1:7" x14ac:dyDescent="0.2">
      <c r="A86" s="26" t="s">
        <v>300</v>
      </c>
      <c r="B86" s="26"/>
      <c r="C86" s="27">
        <v>1</v>
      </c>
      <c r="D86" s="27">
        <v>63.8</v>
      </c>
      <c r="E86" s="27"/>
      <c r="F86" s="27"/>
      <c r="G86" s="27">
        <f t="shared" si="1"/>
        <v>63.8</v>
      </c>
    </row>
    <row r="88" spans="1:7" ht="45" customHeight="1" x14ac:dyDescent="0.2">
      <c r="A88" s="23" t="s">
        <v>317</v>
      </c>
      <c r="B88" s="23" t="s">
        <v>296</v>
      </c>
      <c r="C88" s="23" t="s">
        <v>49</v>
      </c>
      <c r="D88" s="24" t="s">
        <v>15</v>
      </c>
      <c r="E88" s="1" t="s">
        <v>50</v>
      </c>
      <c r="F88" s="1" t="s">
        <v>50</v>
      </c>
      <c r="G88" s="25">
        <f>SUM(G89:G91)</f>
        <v>35</v>
      </c>
    </row>
    <row r="89" spans="1:7" x14ac:dyDescent="0.2">
      <c r="A89" s="26" t="s">
        <v>303</v>
      </c>
      <c r="B89" s="26"/>
      <c r="C89" s="27">
        <v>8</v>
      </c>
      <c r="D89" s="27">
        <v>2.4</v>
      </c>
      <c r="E89" s="27"/>
      <c r="F89" s="27"/>
      <c r="G89" s="27">
        <f>PRODUCT(C89:F89)</f>
        <v>19.2</v>
      </c>
    </row>
    <row r="90" spans="1:7" x14ac:dyDescent="0.2">
      <c r="A90" s="26" t="s">
        <v>304</v>
      </c>
      <c r="B90" s="26"/>
      <c r="C90" s="27">
        <v>1</v>
      </c>
      <c r="D90" s="27">
        <v>10.6</v>
      </c>
      <c r="E90" s="27"/>
      <c r="F90" s="27"/>
      <c r="G90" s="27">
        <f>PRODUCT(C90:F90)</f>
        <v>10.6</v>
      </c>
    </row>
    <row r="91" spans="1:7" x14ac:dyDescent="0.2">
      <c r="A91" s="26"/>
      <c r="B91" s="26"/>
      <c r="C91" s="27">
        <v>1</v>
      </c>
      <c r="D91" s="27">
        <v>5.2</v>
      </c>
      <c r="E91" s="27"/>
      <c r="F91" s="27"/>
      <c r="G91" s="27">
        <f>PRODUCT(C91:F91)</f>
        <v>5.2</v>
      </c>
    </row>
    <row r="93" spans="1:7" ht="45" customHeight="1" x14ac:dyDescent="0.2">
      <c r="A93" s="23" t="s">
        <v>318</v>
      </c>
      <c r="B93" s="23" t="s">
        <v>296</v>
      </c>
      <c r="C93" s="23" t="s">
        <v>51</v>
      </c>
      <c r="D93" s="24" t="s">
        <v>15</v>
      </c>
      <c r="E93" s="1" t="s">
        <v>52</v>
      </c>
      <c r="F93" s="1" t="s">
        <v>52</v>
      </c>
      <c r="G93" s="25">
        <f>SUM(G94:G96)</f>
        <v>35</v>
      </c>
    </row>
    <row r="94" spans="1:7" x14ac:dyDescent="0.2">
      <c r="A94" s="26" t="s">
        <v>303</v>
      </c>
      <c r="B94" s="26"/>
      <c r="C94" s="27">
        <v>8</v>
      </c>
      <c r="D94" s="27">
        <v>2.4</v>
      </c>
      <c r="E94" s="27"/>
      <c r="F94" s="27"/>
      <c r="G94" s="27">
        <f>PRODUCT(C94:F94)</f>
        <v>19.2</v>
      </c>
    </row>
    <row r="95" spans="1:7" x14ac:dyDescent="0.2">
      <c r="A95" s="26" t="s">
        <v>304</v>
      </c>
      <c r="B95" s="26"/>
      <c r="C95" s="27">
        <v>1</v>
      </c>
      <c r="D95" s="27">
        <v>10.6</v>
      </c>
      <c r="E95" s="27"/>
      <c r="F95" s="27"/>
      <c r="G95" s="27">
        <f>PRODUCT(C95:F95)</f>
        <v>10.6</v>
      </c>
    </row>
    <row r="96" spans="1:7" x14ac:dyDescent="0.2">
      <c r="A96" s="26"/>
      <c r="B96" s="26"/>
      <c r="C96" s="27">
        <v>1</v>
      </c>
      <c r="D96" s="27">
        <v>5.2</v>
      </c>
      <c r="E96" s="27"/>
      <c r="F96" s="27"/>
      <c r="G96" s="27">
        <f>PRODUCT(C96:F96)</f>
        <v>5.2</v>
      </c>
    </row>
    <row r="98" spans="1:7" x14ac:dyDescent="0.2">
      <c r="B98" t="s">
        <v>294</v>
      </c>
      <c r="C98" s="21" t="s">
        <v>6</v>
      </c>
      <c r="D98" s="22" t="s">
        <v>7</v>
      </c>
      <c r="E98" s="21" t="s">
        <v>8</v>
      </c>
    </row>
    <row r="99" spans="1:7" x14ac:dyDescent="0.2">
      <c r="B99" t="s">
        <v>294</v>
      </c>
      <c r="C99" s="21" t="s">
        <v>9</v>
      </c>
      <c r="D99" s="22" t="s">
        <v>53</v>
      </c>
      <c r="E99" s="21" t="s">
        <v>54</v>
      </c>
    </row>
    <row r="101" spans="1:7" ht="45" customHeight="1" x14ac:dyDescent="0.2">
      <c r="A101" s="23" t="s">
        <v>319</v>
      </c>
      <c r="B101" s="23" t="s">
        <v>296</v>
      </c>
      <c r="C101" s="23" t="s">
        <v>55</v>
      </c>
      <c r="D101" s="24" t="s">
        <v>15</v>
      </c>
      <c r="E101" s="1" t="s">
        <v>56</v>
      </c>
      <c r="F101" s="1" t="s">
        <v>56</v>
      </c>
      <c r="G101" s="25">
        <f>SUM(G102:G102)</f>
        <v>30</v>
      </c>
    </row>
    <row r="102" spans="1:7" x14ac:dyDescent="0.2">
      <c r="A102" s="26" t="s">
        <v>297</v>
      </c>
      <c r="B102" s="26"/>
      <c r="C102" s="27">
        <v>30</v>
      </c>
      <c r="D102" s="27"/>
      <c r="E102" s="27"/>
      <c r="F102" s="27"/>
      <c r="G102" s="27">
        <f>PRODUCT(C102:F102)</f>
        <v>30</v>
      </c>
    </row>
    <row r="104" spans="1:7" ht="45" customHeight="1" x14ac:dyDescent="0.2">
      <c r="A104" s="23" t="s">
        <v>320</v>
      </c>
      <c r="B104" s="23" t="s">
        <v>296</v>
      </c>
      <c r="C104" s="23" t="s">
        <v>57</v>
      </c>
      <c r="D104" s="24" t="s">
        <v>24</v>
      </c>
      <c r="E104" s="1" t="s">
        <v>58</v>
      </c>
      <c r="F104" s="1" t="s">
        <v>58</v>
      </c>
      <c r="G104" s="25">
        <f>SUM(G105:G105)</f>
        <v>3</v>
      </c>
    </row>
    <row r="105" spans="1:7" x14ac:dyDescent="0.2">
      <c r="A105" s="26" t="s">
        <v>321</v>
      </c>
      <c r="B105" s="26"/>
      <c r="C105" s="27">
        <v>3</v>
      </c>
      <c r="D105" s="27"/>
      <c r="E105" s="27"/>
      <c r="F105" s="27"/>
      <c r="G105" s="27">
        <f>PRODUCT(C105:F105)</f>
        <v>3</v>
      </c>
    </row>
    <row r="107" spans="1:7" x14ac:dyDescent="0.2">
      <c r="B107" t="s">
        <v>294</v>
      </c>
      <c r="C107" s="21" t="s">
        <v>6</v>
      </c>
      <c r="D107" s="22" t="s">
        <v>7</v>
      </c>
      <c r="E107" s="21" t="s">
        <v>8</v>
      </c>
    </row>
    <row r="108" spans="1:7" x14ac:dyDescent="0.2">
      <c r="B108" t="s">
        <v>294</v>
      </c>
      <c r="C108" s="21" t="s">
        <v>9</v>
      </c>
      <c r="D108" s="22" t="s">
        <v>59</v>
      </c>
      <c r="E108" s="21" t="s">
        <v>60</v>
      </c>
    </row>
    <row r="110" spans="1:7" ht="45" customHeight="1" x14ac:dyDescent="0.2">
      <c r="A110" s="23" t="s">
        <v>322</v>
      </c>
      <c r="B110" s="23" t="s">
        <v>296</v>
      </c>
      <c r="C110" s="23" t="s">
        <v>61</v>
      </c>
      <c r="D110" s="24" t="s">
        <v>62</v>
      </c>
      <c r="E110" s="1" t="s">
        <v>63</v>
      </c>
      <c r="F110" s="1" t="s">
        <v>63</v>
      </c>
      <c r="G110" s="25">
        <f>SUM(G111:G117)</f>
        <v>138.56650000000002</v>
      </c>
    </row>
    <row r="111" spans="1:7" x14ac:dyDescent="0.2">
      <c r="A111" s="26" t="s">
        <v>323</v>
      </c>
      <c r="B111" s="26"/>
      <c r="C111" s="27">
        <v>1</v>
      </c>
      <c r="D111" s="27">
        <v>937.1</v>
      </c>
      <c r="E111" s="27">
        <v>0.05</v>
      </c>
      <c r="F111" s="27"/>
      <c r="G111" s="27">
        <f t="shared" ref="G111:G117" si="2">PRODUCT(C111:F111)</f>
        <v>46.855000000000004</v>
      </c>
    </row>
    <row r="112" spans="1:7" x14ac:dyDescent="0.2">
      <c r="A112" s="26" t="s">
        <v>324</v>
      </c>
      <c r="B112" s="26"/>
      <c r="C112" s="27">
        <v>1</v>
      </c>
      <c r="D112" s="27">
        <v>178.1</v>
      </c>
      <c r="E112" s="27">
        <v>0.1</v>
      </c>
      <c r="F112" s="27"/>
      <c r="G112" s="27">
        <f t="shared" si="2"/>
        <v>17.809999999999999</v>
      </c>
    </row>
    <row r="113" spans="1:7" x14ac:dyDescent="0.2">
      <c r="A113" s="26" t="s">
        <v>325</v>
      </c>
      <c r="B113" s="26"/>
      <c r="C113" s="27">
        <v>1</v>
      </c>
      <c r="D113" s="27">
        <v>937.1</v>
      </c>
      <c r="E113" s="27">
        <v>0.02</v>
      </c>
      <c r="F113" s="27"/>
      <c r="G113" s="27">
        <f t="shared" si="2"/>
        <v>18.742000000000001</v>
      </c>
    </row>
    <row r="114" spans="1:7" x14ac:dyDescent="0.2">
      <c r="A114" s="26" t="s">
        <v>326</v>
      </c>
      <c r="B114" s="26"/>
      <c r="C114" s="27">
        <v>1</v>
      </c>
      <c r="D114" s="27">
        <v>51.59</v>
      </c>
      <c r="E114" s="27">
        <v>0.05</v>
      </c>
      <c r="F114" s="27"/>
      <c r="G114" s="27">
        <f t="shared" si="2"/>
        <v>2.5795000000000003</v>
      </c>
    </row>
    <row r="115" spans="1:7" x14ac:dyDescent="0.2">
      <c r="A115" s="26" t="s">
        <v>327</v>
      </c>
      <c r="B115" s="26"/>
      <c r="C115" s="27">
        <v>1</v>
      </c>
      <c r="D115" s="27">
        <v>92.4</v>
      </c>
      <c r="E115" s="27">
        <v>0.05</v>
      </c>
      <c r="F115" s="27"/>
      <c r="G115" s="27">
        <f t="shared" si="2"/>
        <v>4.62</v>
      </c>
    </row>
    <row r="116" spans="1:7" x14ac:dyDescent="0.2">
      <c r="A116" s="26" t="s">
        <v>328</v>
      </c>
      <c r="B116" s="26"/>
      <c r="C116" s="27">
        <v>1</v>
      </c>
      <c r="D116" s="27">
        <v>2248</v>
      </c>
      <c r="E116" s="27">
        <v>0.02</v>
      </c>
      <c r="F116" s="27"/>
      <c r="G116" s="27">
        <f t="shared" si="2"/>
        <v>44.96</v>
      </c>
    </row>
    <row r="117" spans="1:7" x14ac:dyDescent="0.2">
      <c r="A117" s="26" t="s">
        <v>329</v>
      </c>
      <c r="B117" s="26"/>
      <c r="C117" s="27">
        <v>1</v>
      </c>
      <c r="D117" s="27">
        <v>30</v>
      </c>
      <c r="E117" s="27">
        <v>0.1</v>
      </c>
      <c r="F117" s="27"/>
      <c r="G117" s="27">
        <f t="shared" si="2"/>
        <v>3</v>
      </c>
    </row>
    <row r="119" spans="1:7" ht="45" customHeight="1" x14ac:dyDescent="0.2">
      <c r="A119" s="23" t="s">
        <v>330</v>
      </c>
      <c r="B119" s="23" t="s">
        <v>296</v>
      </c>
      <c r="C119" s="23" t="s">
        <v>64</v>
      </c>
      <c r="D119" s="24" t="s">
        <v>62</v>
      </c>
      <c r="E119" s="1" t="s">
        <v>65</v>
      </c>
      <c r="F119" s="1" t="s">
        <v>65</v>
      </c>
      <c r="G119" s="25">
        <f>SUM(G120:G127)</f>
        <v>145.56650000000002</v>
      </c>
    </row>
    <row r="120" spans="1:7" x14ac:dyDescent="0.2">
      <c r="A120" s="26" t="s">
        <v>323</v>
      </c>
      <c r="B120" s="26"/>
      <c r="C120" s="27">
        <v>1</v>
      </c>
      <c r="D120" s="27">
        <v>937.1</v>
      </c>
      <c r="E120" s="27">
        <v>0.05</v>
      </c>
      <c r="F120" s="27"/>
      <c r="G120" s="27">
        <f t="shared" ref="G120:G127" si="3">PRODUCT(C120:F120)</f>
        <v>46.855000000000004</v>
      </c>
    </row>
    <row r="121" spans="1:7" x14ac:dyDescent="0.2">
      <c r="A121" s="26" t="s">
        <v>324</v>
      </c>
      <c r="B121" s="26"/>
      <c r="C121" s="27">
        <v>1</v>
      </c>
      <c r="D121" s="27">
        <v>178.1</v>
      </c>
      <c r="E121" s="27">
        <v>0.1</v>
      </c>
      <c r="F121" s="27"/>
      <c r="G121" s="27">
        <f t="shared" si="3"/>
        <v>17.809999999999999</v>
      </c>
    </row>
    <row r="122" spans="1:7" x14ac:dyDescent="0.2">
      <c r="A122" s="26" t="s">
        <v>325</v>
      </c>
      <c r="B122" s="26"/>
      <c r="C122" s="27">
        <v>1</v>
      </c>
      <c r="D122" s="27">
        <v>937.1</v>
      </c>
      <c r="E122" s="27">
        <v>0.02</v>
      </c>
      <c r="F122" s="27"/>
      <c r="G122" s="27">
        <f t="shared" si="3"/>
        <v>18.742000000000001</v>
      </c>
    </row>
    <row r="123" spans="1:7" x14ac:dyDescent="0.2">
      <c r="A123" s="26" t="s">
        <v>326</v>
      </c>
      <c r="B123" s="26"/>
      <c r="C123" s="27">
        <v>1</v>
      </c>
      <c r="D123" s="27">
        <v>51.59</v>
      </c>
      <c r="E123" s="27">
        <v>0.05</v>
      </c>
      <c r="F123" s="27"/>
      <c r="G123" s="27">
        <f t="shared" si="3"/>
        <v>2.5795000000000003</v>
      </c>
    </row>
    <row r="124" spans="1:7" x14ac:dyDescent="0.2">
      <c r="A124" s="26" t="s">
        <v>327</v>
      </c>
      <c r="B124" s="26"/>
      <c r="C124" s="27">
        <v>1</v>
      </c>
      <c r="D124" s="27">
        <v>92.4</v>
      </c>
      <c r="E124" s="27">
        <v>0.05</v>
      </c>
      <c r="F124" s="27"/>
      <c r="G124" s="27">
        <f t="shared" si="3"/>
        <v>4.62</v>
      </c>
    </row>
    <row r="125" spans="1:7" x14ac:dyDescent="0.2">
      <c r="A125" s="26" t="s">
        <v>328</v>
      </c>
      <c r="B125" s="26"/>
      <c r="C125" s="27">
        <v>1</v>
      </c>
      <c r="D125" s="27">
        <v>2248</v>
      </c>
      <c r="E125" s="27">
        <v>0.02</v>
      </c>
      <c r="F125" s="27"/>
      <c r="G125" s="27">
        <f t="shared" si="3"/>
        <v>44.96</v>
      </c>
    </row>
    <row r="126" spans="1:7" x14ac:dyDescent="0.2">
      <c r="A126" s="26" t="s">
        <v>329</v>
      </c>
      <c r="B126" s="26"/>
      <c r="C126" s="27">
        <v>1</v>
      </c>
      <c r="D126" s="27">
        <v>30</v>
      </c>
      <c r="E126" s="27">
        <v>0.1</v>
      </c>
      <c r="F126" s="27"/>
      <c r="G126" s="27">
        <f t="shared" si="3"/>
        <v>3</v>
      </c>
    </row>
    <row r="127" spans="1:7" x14ac:dyDescent="0.2">
      <c r="A127" s="26" t="s">
        <v>6</v>
      </c>
      <c r="B127" s="26"/>
      <c r="C127" s="27">
        <v>7</v>
      </c>
      <c r="D127" s="27"/>
      <c r="E127" s="27"/>
      <c r="F127" s="27"/>
      <c r="G127" s="27">
        <f t="shared" si="3"/>
        <v>7</v>
      </c>
    </row>
    <row r="129" spans="1:7" ht="45" customHeight="1" x14ac:dyDescent="0.2">
      <c r="A129" s="23" t="s">
        <v>331</v>
      </c>
      <c r="B129" s="23" t="s">
        <v>296</v>
      </c>
      <c r="C129" s="23" t="s">
        <v>66</v>
      </c>
      <c r="D129" s="24" t="s">
        <v>67</v>
      </c>
      <c r="E129" s="1" t="s">
        <v>68</v>
      </c>
      <c r="F129" s="1" t="s">
        <v>68</v>
      </c>
      <c r="G129" s="25">
        <f>SUM(G130:G130)</f>
        <v>1</v>
      </c>
    </row>
    <row r="130" spans="1:7" x14ac:dyDescent="0.2">
      <c r="A130" s="26" t="s">
        <v>6</v>
      </c>
      <c r="B130" s="26"/>
      <c r="C130" s="27">
        <v>1</v>
      </c>
      <c r="D130" s="27"/>
      <c r="E130" s="27"/>
      <c r="F130" s="27"/>
      <c r="G130" s="27">
        <f>PRODUCT(C130:F130)</f>
        <v>1</v>
      </c>
    </row>
    <row r="132" spans="1:7" ht="45" customHeight="1" x14ac:dyDescent="0.2">
      <c r="A132" s="23" t="s">
        <v>332</v>
      </c>
      <c r="B132" s="23" t="s">
        <v>296</v>
      </c>
      <c r="C132" s="23" t="s">
        <v>69</v>
      </c>
      <c r="D132" s="24" t="s">
        <v>67</v>
      </c>
      <c r="E132" s="1" t="s">
        <v>70</v>
      </c>
      <c r="F132" s="1" t="s">
        <v>70</v>
      </c>
      <c r="G132" s="25">
        <f>SUM(G133:G133)</f>
        <v>1</v>
      </c>
    </row>
    <row r="133" spans="1:7" x14ac:dyDescent="0.2">
      <c r="A133" s="26" t="s">
        <v>6</v>
      </c>
      <c r="B133" s="26"/>
      <c r="C133" s="27">
        <v>1</v>
      </c>
      <c r="D133" s="27"/>
      <c r="E133" s="27"/>
      <c r="F133" s="27"/>
      <c r="G133" s="27">
        <f>PRODUCT(C133:F133)</f>
        <v>1</v>
      </c>
    </row>
    <row r="135" spans="1:7" ht="45" customHeight="1" x14ac:dyDescent="0.2">
      <c r="A135" s="23" t="s">
        <v>333</v>
      </c>
      <c r="B135" s="23" t="s">
        <v>296</v>
      </c>
      <c r="C135" s="23" t="s">
        <v>71</v>
      </c>
      <c r="D135" s="24" t="s">
        <v>72</v>
      </c>
      <c r="E135" s="1" t="s">
        <v>73</v>
      </c>
      <c r="F135" s="1" t="s">
        <v>73</v>
      </c>
      <c r="G135" s="25">
        <f>SUM(G136:G136)</f>
        <v>30</v>
      </c>
    </row>
    <row r="136" spans="1:7" x14ac:dyDescent="0.2">
      <c r="A136" s="26" t="s">
        <v>6</v>
      </c>
      <c r="B136" s="26"/>
      <c r="C136" s="27">
        <v>30</v>
      </c>
      <c r="D136" s="27"/>
      <c r="E136" s="27"/>
      <c r="F136" s="27"/>
      <c r="G136" s="27">
        <f>PRODUCT(C136:F136)</f>
        <v>30</v>
      </c>
    </row>
  </sheetData>
  <sheetProtection sheet="1"/>
  <mergeCells count="29">
    <mergeCell ref="E119:F119"/>
    <mergeCell ref="E129:F129"/>
    <mergeCell ref="E132:F132"/>
    <mergeCell ref="E135:F135"/>
    <mergeCell ref="E88:F88"/>
    <mergeCell ref="E93:F93"/>
    <mergeCell ref="E101:F101"/>
    <mergeCell ref="E104:F104"/>
    <mergeCell ref="E110:F110"/>
    <mergeCell ref="E61:F61"/>
    <mergeCell ref="E64:F64"/>
    <mergeCell ref="E69:F69"/>
    <mergeCell ref="E74:F74"/>
    <mergeCell ref="E80:F80"/>
    <mergeCell ref="E38:F38"/>
    <mergeCell ref="E41:F41"/>
    <mergeCell ref="E46:F46"/>
    <mergeCell ref="E52:F52"/>
    <mergeCell ref="E55:F55"/>
    <mergeCell ref="E13:F13"/>
    <mergeCell ref="E16:F16"/>
    <mergeCell ref="E24:F24"/>
    <mergeCell ref="E27:F27"/>
    <mergeCell ref="E33:F33"/>
    <mergeCell ref="E1:H1"/>
    <mergeCell ref="E2:H2"/>
    <mergeCell ref="E3:H3"/>
    <mergeCell ref="E4:H4"/>
    <mergeCell ref="C6:G6"/>
  </mergeCell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T-PRES</vt:lpstr>
      <vt:lpstr>T-APU</vt:lpstr>
      <vt:lpstr>T-SMP</vt:lpstr>
      <vt:lpstr>T-DIM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Emili Xaus Pruna</cp:lastModifiedBy>
  <dcterms:created xsi:type="dcterms:W3CDTF">2025-07-21T11:12:44Z</dcterms:created>
  <dcterms:modified xsi:type="dcterms:W3CDTF">2025-07-21T11:46:06Z</dcterms:modified>
</cp:coreProperties>
</file>