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-PRES" sheetId="1" state="visible" r:id="rId3"/>
    <sheet name="T-APU" sheetId="2" state="visible" r:id="rId4"/>
    <sheet name="T-SMP" sheetId="3" state="visible" r:id="rId5"/>
    <sheet name="T-DIM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<sst xmlns="http://schemas.openxmlformats.org/spreadsheetml/2006/main" count="4044" uniqueCount="636">
  <si>
    <t xml:space="preserve">Pressupost per la substitució dels aparells de climatització dels casals de gent gran.</t>
  </si>
  <si>
    <t xml:space="preserve">PRESSUPOST</t>
  </si>
  <si>
    <t xml:space="preserve">Preu</t>
  </si>
  <si>
    <t xml:space="preserve">Amidament</t>
  </si>
  <si>
    <t xml:space="preserve">Import</t>
  </si>
  <si>
    <t xml:space="preserve">Obra</t>
  </si>
  <si>
    <t xml:space="preserve">01</t>
  </si>
  <si>
    <t xml:space="preserve">Pressupost202501</t>
  </si>
  <si>
    <t xml:space="preserve">Capítol</t>
  </si>
  <si>
    <t xml:space="preserve">02</t>
  </si>
  <si>
    <t xml:space="preserve">Verge de la Salut</t>
  </si>
  <si>
    <t xml:space="preserve">Titol 3</t>
  </si>
  <si>
    <t xml:space="preserve">Desmuntatges i enderroc</t>
  </si>
  <si>
    <t xml:space="preserve">01.02.01</t>
  </si>
  <si>
    <t xml:space="preserve">P214I-AKZL</t>
  </si>
  <si>
    <t xml:space="preserve">m2</t>
  </si>
  <si>
    <t xml:space="preserve">Desmuntatge de cel ras, aplec i posterior muntatge a una distància de 5m com a màxim de les instal·lacions existents al interior, amb mitjans manuals i càrrega manual sobre camió o contenidor. Unitat d'obra totalment acabada. Inclou medis auxiliars. </t>
  </si>
  <si>
    <t xml:space="preserve">P2R5-E001</t>
  </si>
  <si>
    <t xml:space="preserve">u</t>
  </si>
  <si>
    <t xml:space="preserve">Descàrrega de gas d'instal·lació de climatització i transport de residus especials 14 06 01  Clorofluorocarbonos, HCFC, HFC a instal·lació autoritzada de gestió de residus. Unitat d'obra totalment acabada. Inclou disposició i cànon.</t>
  </si>
  <si>
    <t xml:space="preserve">P21D3-HCLE</t>
  </si>
  <si>
    <t xml:space="preserve">m</t>
  </si>
  <si>
    <t xml:space="preserve">Arrencada per a substitució de tubs per a distribució de gasos i fluids, de fins a 2'' o 60 mm de diàmetre, com a màxim, muntat superficialment i amb desmuntatge de fixacions i aïllaments, amb mitjans manuals i càrrega manual de runa sobre camió o contenidor. Unitat d'obra totalment acabada. Inclou medis auxiliars. 
Unitat d'obra totalment acabada.</t>
  </si>
  <si>
    <t xml:space="preserve">P21GD-CUKT</t>
  </si>
  <si>
    <t xml:space="preserve">Desmuntatge per a substitució, d'unitat exterior, unitat interior o unitat compacta de climatització d'expansió directa de potència calorífica màxima, amb mitjans manuals i càrrega manual sobre camió o contenidor.
Unitat d'obra totalment acabada.</t>
  </si>
  <si>
    <t xml:space="preserve">P2R6-4I6E</t>
  </si>
  <si>
    <t xml:space="preserve">m3</t>
  </si>
  <si>
    <t xml:space="preserve">Càrrega amb mitjans manuals i transport de residus inerts o no especials a instal·lació autoritzada de gestió de residus, amb contenidor de 5 m3 de capacitat</t>
  </si>
  <si>
    <t xml:space="preserve">P2RA-EU5T</t>
  </si>
  <si>
    <t xml:space="preserve">Disposició controlada en centre de reciclatge de residus de metalls barrejats no perillosos amb una densitat 0,2 t/m3, procedents de construcció o demolició, amb codi 17 04 07 segons la Llista Europea de Residus</t>
  </si>
  <si>
    <t xml:space="preserve">TOTAL</t>
  </si>
  <si>
    <t xml:space="preserve">Nova instal·lació</t>
  </si>
  <si>
    <t xml:space="preserve">01.02.02</t>
  </si>
  <si>
    <t xml:space="preserve">PG03-E002</t>
  </si>
  <si>
    <t xml:space="preserve">pa</t>
  </si>
  <si>
    <t xml:space="preserve">Revisió de conductes i reixes de la instal·lació de climatització existent. Inclou els treballs de manteniment de conductes i reixes necessari. En cas de que un conducte o tram es trobi malmès es substituiràn els metres en mal estat. Es substituiràn les reixes en mal estat. 
Inclou tot el material necessari.
Unitat d'obra totalment acabada.</t>
  </si>
  <si>
    <t xml:space="preserve">PEGN-E003</t>
  </si>
  <si>
    <t xml:space="preserve">Conjunt d'aire condicionat/bomba de calor de conductes de gran capacitat, amb tecnologia inverter marca KOSNER model KSTI-200 CD PLUS EVO o equivalent de 20 kw en fred (interior 27ºC (bs) /19ºC (bh), exterior 35ºC (bs) / 24ºC (bs), SEER 4,9 i 22kw en calor (interioir 20ºC (bs)/15ºC (bh), exterior 7 °C(bs)/6 °C(bh), SCOP 3,41, compost per una unitat interior tipus conductes d'ample 1.315 mm, profundo 760 mm, alt 385 mm, amb 82 kg. de pes, cabal d'aire màxim 3.700 m³/h, 120 Pa de pressió estàtica (regulable entre 0 i 250 Pa), potència sonora 62 dB(A), alimentació monofásica 230V, i comandament a paret KN-200/*BD inclòs i una unitat exterior d'ample 940 mm, fons 320 mm i alt 1.430 mm amb 120 kg. de pes, compressor rotatiu inverter, potència sonora 72 dB(A), alimentació trifàsica 400V, precargada amb 6,4 kg refrigerant R-410A. Càrrega addicional de 54 g/m. des del primer metre de canonada. Canonades frigorífiques de 3/8´´ per a líquido i 3/4´´ per a gas amb una distància màxima de 30 m. envertical i 70 m total. Cable d'interconnexió 2x1 mm2+*pantalla. Alimentació Exterior 5x2,5mm2, alimentació interior 3x1,5mm2 i termòstat cablejat 2x1mm2+pantalla. 
Inclou suportació, silentblock i tot el material necessari per la seva instal·lació i conexions. 
Inclou vàlvules d'equilibrat, vàlvules de bola, filtres colador en forma de Y amb rosca.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tub de polipropilè de paret tricapa per a evacuació insonoritzada, segons norma UNE-EN 1451-1, de DN 32 mm, classe de reacció al foc B-s1, d0 segons norma UNE-EN 13501-1, junt elàstic.
Inclou instal·lació de desguàs per condensacions.
Inclou mando de paret kn-200/bd conductes de gran capacitat KOSNER o equivalent. 
Inclou tot el material necessari per la seva instal·lació i conexions. 
Unitat d'obra totalment acabada.</t>
  </si>
  <si>
    <t xml:space="preserve">PG81-E001</t>
  </si>
  <si>
    <t xml:space="preserve">Suministre i instal·lació de sistema de control remot de la instal·lació de climatització CLOUD GATEWAY V8 GW3-CLOUD KOSNER o equivalent, amb indicadors, muntat a carril DIN i connectat.
Inclou el software de control. 
Inclou tot el material necessari per la seva instal·lació i conexions.
Unitat d'obra totalment acabada i en funcionament. </t>
  </si>
  <si>
    <t xml:space="preserve">PF51-6RXG</t>
  </si>
  <si>
    <t xml:space="preserve">Tub de coure R220 (recuit) 3/8 ´´ de diàmetre nominal i de gruix 0,8 mm, segons norma UNE-EN 12735-1, soldat per capil·laritat amb soldadura forta (T&gt;450ºC) amb grau de dificultat mitjà i col·locat superficialment</t>
  </si>
  <si>
    <t xml:space="preserve">PF51-6RXH</t>
  </si>
  <si>
    <t xml:space="preserve">Tub de coure R220 (recuit) 3/4 ´´ de diàmetre nominal i de gruix 1 mm, segons norma UNE-EN 12735-1, soldat per capil·laritat amb soldadura forta (T&gt;450ºC) amb grau de dificultat mitjà i col·locat superficialment</t>
  </si>
  <si>
    <t xml:space="preserve">PFQ0-E002</t>
  </si>
  <si>
    <t xml:space="preserve">Suministre i col·locació d'aïllament Rubaflex ST CLIMATITZACIÓ o equivalent de 9mm de gruix i 10mm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</si>
  <si>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PFQ0-E005</t>
  </si>
  <si>
    <t xml:space="preserve">Suministre i col·locació d'aïllament Rubaflex ST CLIMATITZACIÓ o equivalent de 13mm de gruix i 18mm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</si>
  <si>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PG0E-E001</t>
  </si>
  <si>
    <t xml:space="preserve">Revisió del quadre elèctric existent i adequació/instal·lació de línia elèctrica independent per la instal·lació de climatització, proteccions i elements necessaris. La instal·lació elèctrica haurà de complir amb el REBT, RITE i normatives aplicables.  
Inclou tot el material necessari. Unitat d'obra totalment acabada. </t>
  </si>
  <si>
    <t xml:space="preserve">PDV1-E001</t>
  </si>
  <si>
    <t xml:space="preserve">Jornada d'execució de la posta en servei de instal·lació de climatització, segons exigències del Projecte, CTE i del RITE</t>
  </si>
  <si>
    <t xml:space="preserve">CBV09</t>
  </si>
  <si>
    <t xml:space="preserve">Ajudes ram de paleta. </t>
  </si>
  <si>
    <t xml:space="preserve">P84J-9JRA</t>
  </si>
  <si>
    <t xml:space="preserve">Cel ras registrable de plaques de guix laminat amb acabat llis, 600x 600 mm i 9,5 mm de gruix, sistema desmuntable amb estructura d'acer galvanitzat vist format per perfils principals amb forma de T invertida de 24 mm de base col·locats cada 1,2 m i fixats al sostre mitjançant vareta de suspensió cada 1,2 m, amb perfils secundaris col·locats formant retícula de 600x 600 mm, per a una alçària de cel ras de 4 m com a màxim</t>
  </si>
  <si>
    <t xml:space="preserve">PZ03-E001</t>
  </si>
  <si>
    <t xml:space="preserve">Memòria tècnica de disseny (MTD) / Projecte de la instal·lació de climatització per la seva posterior legalització. Unitat d'obra totalment acabada.</t>
  </si>
  <si>
    <t xml:space="preserve">PZ03-EL01</t>
  </si>
  <si>
    <t xml:space="preserve">Legalització de la instal·lació de climatització. Inclou taxes. Unitat d'obra totalment acabada</t>
  </si>
  <si>
    <t xml:space="preserve">03</t>
  </si>
  <si>
    <t xml:space="preserve">Bonavista</t>
  </si>
  <si>
    <t xml:space="preserve">01.03.01</t>
  </si>
  <si>
    <t xml:space="preserve">01.03.02</t>
  </si>
  <si>
    <t xml:space="preserve">PEGN-E006</t>
  </si>
  <si>
    <t xml:space="preserve">Suministre i instal·lació d'unitat exterior mini KRV 2 tubs marca KOSNER model Mini KRV V8 5HP 140SW 3 PH. Potència frigorífica 14 kW (interior 27 °C(bs)/19 °C(bh), exterior 35 °C(bs) , EER 2,7, SEER 7,0, potència calorífica 14 kW (interior 20 °C(bs)/15 °C(bh), exterior 7 °C(bs) 6 °C(bh), COP 3,8 i SCOP 4.80. Capacitat de l'equip 5HP. Connexió elèctrica trifàsica 380-415V/3F/50Hz. Consum elèctric 5,19/3,68 kW (freda/calor). Compressor rotatiu DC Inverter i ventilador DC. Cabal d'aire exterior 5.000 m³/h. Pressió sonora 56 dB(A), a 1m. Rang de treball en cicle refrigeració -15 a 52 °C, rang de treball en cicle de calefacció -20 a 30 °C. Pes 109 kg. Dimensions 1073x523x864 mm (AnchoxFondoxAlto). Canonades frigorífiques d'interconnexió de 3/8´´per a líquid i 5/8´´ per 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t>
  </si>
  <si>
    <t xml:space="preserve">PEJ8-E004</t>
  </si>
  <si>
    <t xml:space="preserve">Suministre i instal·lació d'unitat interior KRV tipus split paret DC 3.0, marca KOSNER model KRV SP 22M DC o equivalent de potencia frigorifica 2,2kw i potencia calorifica 2,4kw. Pes de la unitat interior 9 kg, caudal d'aire 340/370/390/410/440/470/500 m3/h, pressió sonora 27/28/29/30/31/32/33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Inclós mando de contol remot ud interior KRV V8 RM12F1 o equivalent. 
Inclou tot el material necessari per la seva instal·lació i conexions. 
Unitat d'obra totalment acabada.</t>
  </si>
  <si>
    <t xml:space="preserve">PEJ8-E001</t>
  </si>
  <si>
    <t xml:space="preserve">Suministre i instal·lació d'unitat interior KRV tipus split paret DC 3.0, marca KOSNER model KRV SP 45M DC o equvalent de potencia frigorifica 4,5kw i potencia calorifica 5kw. Pes de la unitat interior 11,5kg, caudal d'aire 410/460/510/560/620/670/720 m3/h, pressió sonora 29/30/31/32/33/35/37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Inclós mando de contol remot ud interior KRV V8 RM12F1 o equivalent. 
Inclou tot el material necessari per la seva instal·lació i conexions. 
Unitat d'obra totalment acabada.</t>
  </si>
  <si>
    <t xml:space="preserve">PF50-E001</t>
  </si>
  <si>
    <t xml:space="preserve">Kit de connexió de tub de coure per a línies frigorífiques, per a unitats interiors a 2 tubs marca KOSNER model HN-01C 2 tubs o equivalent, amb connexió per a circuit líquid i de gas. Connexions amb múltiples diàmetres d'entrada i sortida variable en funció de la instal·lació. Inclosos els aïllaments tèrmics i els adaptadors de coure, soldat per capil·laritat i tots els elements necessaris. Unitat d'obra totalment acabada.</t>
  </si>
  <si>
    <t xml:space="preserve">PF51-6RXJ</t>
  </si>
  <si>
    <t xml:space="preserve">Tub de coure R220 (recuit) 1/4 ´´ de diàmetre nominal i de gruix 0,8 mm, segons norma UNE-EN 12735-1, soldat per capil·laritat amb soldadura forta (T&gt;450ºC) amb grau de dificultat mitjà i col·locat superficialment</t>
  </si>
  <si>
    <t xml:space="preserve">PF51-6RXE</t>
  </si>
  <si>
    <t xml:space="preserve">Tub de coure R220 (recuit) 1/2 ´´ de diàmetre nominal i de gruix 0,8 mm, segons norma UNE-EN 12735-1, soldat per capil·laritat amb soldadura forta (T&gt;450ºC) amb grau de dificultat mitjà i col·locat superficialment</t>
  </si>
  <si>
    <t xml:space="preserve">PF51-6RXI</t>
  </si>
  <si>
    <t xml:space="preserve">Tub de coure R220 (recuit) 5/8 ´´ de diàmetre nominal i de gruix 0,8 mm, segons norma UNE-EN 12735-1, soldat per capil·laritat amb soldadura forta (T&gt;450ºC) amb grau de dificultat mitjà i col·locat superficialment</t>
  </si>
  <si>
    <t xml:space="preserve">PFQ0-E001</t>
  </si>
  <si>
    <t xml:space="preserve">Suministre i col·locació d'aïllament Rubaflex ST CLIMATITZACIÓ o equivalent de 9mm de gruix i 6mm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</si>
  <si>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PFQ0-E003</t>
  </si>
  <si>
    <t xml:space="preserve">Suministre i col·locació d'aïllament Rubaflex ST CLIMATITZACIÓ o equivalent de 9mm de gruix i 12mm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</si>
  <si>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PFQ0-E004</t>
  </si>
  <si>
    <t xml:space="preserve">Suministre i col·locació d'aïllament Rubaflex ST CLIMATITZACIÓ o equivalent de 13mm de gruix i 15mm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</si>
  <si>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PEZ1-6RX2</t>
  </si>
  <si>
    <t xml:space="preserve">kg</t>
  </si>
  <si>
    <t xml:space="preserve">Càrrega de circuit refrigerant de gas refrigerant tipus  R-410a</t>
  </si>
  <si>
    <t xml:space="preserve">04</t>
  </si>
  <si>
    <t xml:space="preserve">Canyadó</t>
  </si>
  <si>
    <t xml:space="preserve">01.04.01</t>
  </si>
  <si>
    <t xml:space="preserve">01.04.02</t>
  </si>
  <si>
    <t xml:space="preserve">PEGN-E004</t>
  </si>
  <si>
    <t xml:space="preserve">Suministre i instal·lació d'unitat exterior mini KRV 2 tubs marca KOSNER model Mini KRV V8 12HP 335SW 3PH o equivalent. Potència frigorífica 33,5 kW (interior 27 °C(bs)/19 °C(bh), exterior 35 °C(bs) , EER 2,9, SEER 6,38, potència calorífica 33,5 kW (interior 20 °C(bs)/15 °C (bh), exterior 7 °C(bs) 6 °C(bh), COP 3,68 i SCOP 4,11. Capacitat de l'equip 12HP. Connexió eléctrica trifàsica 380-415V/3F/50Hz. Consum elèctric 11,6/9,1 kW (freda/calor). Compressor rotatiu DC Inverter i ventilador DC . Cabal d'aire exterior 12.500 m³/h. Pressió sonora 58 dB(A), a 1m. Rang de treball en cicle refrigeració -15 a 55 °C , rang de treball en cicle de calefacció -30 a 30 °C. Pes 185 kg. Dimensions 1130x580x1760 mm (AnchoxFondoxAlto). Tuberías frigorífiques d'interconnexió de 1/2´´per a líquid i 1´´ per 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Unitat d'obra totalment acabada.</t>
  </si>
  <si>
    <t xml:space="preserve">PEJK-E001</t>
  </si>
  <si>
    <t xml:space="preserve">Suministre i instal·lació d'unitat interior KRV tipus cassete 4 vies 90x90 DC 3,0 marca KOSNER model KRV CS 71Q DC o equivalent, de potencia frigorifica 7,1 kw i de potencia calorifica 8 kw. Pes de la unitat interior 22 kg, pes panell 5,6kg, caudal d'aire 658/715829/886/943/1000 m3/h, pressió sonora 29/30/32/33/34/36/37 dB(A). Inclou: 
circuit de fred:
- vàlvules d'equilibrat dinàmic amb rosca de llautó, seguint especificacions del fabricant
- vàlvules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vàlvules d'equilibrat dinàmic amb rosca de llautó,seguint especificacions del fabricant
- vàlvules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Inclós panell KRV 3.0 cassete Kosner 90x90 4 vies o equivalent i mando de contol remot ud interior KRV V8 RM12F1 o equivalent. 
Inclou tot el material necessari per la seva instal·lació i conexions. 
Unitat d'obra totalment acabada.</t>
  </si>
  <si>
    <t xml:space="preserve">PEJ8-E005</t>
  </si>
  <si>
    <t xml:space="preserve">Suministre i instal·lació d'unitat interior KRV tipus split paret DC 3.0, marca KOSNER model KRV SP 56M DC o equivalent de potencia frigorifica 5,6kw i potencia calorifica 6,3kw. Pes de la unitat interior 11,5 kg, caudal d'aire 410/480/550/620/700/780/860 m3/h, pressió sonora 29/31/33/35/37/39/41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Inclós mando de contol remot ud interior KRV V8 RM12F1 o equivalent. 
Inclou tot el material necessari per la seva instal·lació i conexions. 
Unitat d'obra totalment acabada.</t>
  </si>
  <si>
    <t xml:space="preserve">PEJ8-E003</t>
  </si>
  <si>
    <t xml:space="preserve">Suministre i instal·lació d'unitat interior KRV tipus split paret DC 3.0, marca KOSNER model KRV SP 28M DC o equivalent de potencia frigorifica 2,8kw i potencia calorifica 3,2kw. Pes de la unitat interior 10 kg, caudal d'aire 340/370/400/430/470/510/540 m3/h, pressió sonora 28/30/31/32/33/34/35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Inclós mando de contol remot ud interior KRV V8 RM12F1 o equivalent. 
Inclou tot el material necessari per la seva instal·lació i conexions. 
Unitat d'obra totalment acabada.</t>
  </si>
  <si>
    <t xml:space="preserve">PF50-E002</t>
  </si>
  <si>
    <t xml:space="preserve">Kit de connexió de tub de coure per a línies frigorífiques, per a unitats interiors a 2 tubs marca KOSNER model HN-02C 2 tubs o equivalent, amb connexió per a circuit líquid i de gas. Connexions amb múltiples diàmetres d'entrada i sortida variable en funció de la instal·lació. Inclosos els aïllaments tèrmics i els adaptadors de coure, soldat per capil·laritat i tots els elements necessaris. Unitat d'obra totalment acabada.</t>
  </si>
  <si>
    <t xml:space="preserve">PF51-6RXF</t>
  </si>
  <si>
    <t xml:space="preserve">Tub de coure R220 (recuit) 7/8 ´´ de diàmetre nominal i de gruix 1 mm, segons norma UNE-EN 12735-1, soldat per capil·laritat amb soldadura forta (T&gt;450ºC) amb grau de dificultat mitjà i col·locat superficialment</t>
  </si>
  <si>
    <t xml:space="preserve">PF51-E002</t>
  </si>
  <si>
    <t xml:space="preserve">Tub de coure R220 (recuit) 1´´ de diàmetre nominal i de gruix 1 mm, segons norma UNE-EN 12735-1, soldat per capil·laritat amb soldadura forta (T&gt;450ºC) amb grau de dificultat mitjà i col·locat superficialment</t>
  </si>
  <si>
    <t xml:space="preserve">PFQ0-E006</t>
  </si>
  <si>
    <t xml:space="preserve">Suministre i col·locació d'aïllament Rubaflex ST CLIMATITZACIÓ o equivalent de 13mm de gruix i 22mm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</si>
  <si>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PFQ0-E010</t>
  </si>
  <si>
    <t xml:space="preserve">Suministre i col·locació d'aïllament Rubaflex ST CLIMATITZACIÓ o equivalent de 19mm de gruix i 28mm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</si>
  <si>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05</t>
  </si>
  <si>
    <t xml:space="preserve">Lloreda</t>
  </si>
  <si>
    <t xml:space="preserve">01.05.01</t>
  </si>
  <si>
    <t xml:space="preserve">01.05.02</t>
  </si>
  <si>
    <t xml:space="preserve">PEGN-E002</t>
  </si>
  <si>
    <t xml:space="preserve">Suministre i instal·lació d'unitat exterior KRV V8i, no combinable de 2 tubs marca KOSNER model KRV V8i 12HP 335W o equivalent. Potència frigorífica 33,5 kW (interior 27 °C(bs)/19 °C(bh), exterior 35 °C(bs) , EER 2,48, SEER 6,24, potència calorífica 33,5 kW (interior 20 °C(bs)), exterior 7 °C(bs) 6 °C(bh), COP 3,09 i SCOP 4,01. Capacitat de l'equip 12HP. Connexió eléctrica trifàsica 380-415V/3F/50Hz. Consum elèctric 13,5/10,8 kW. Compressor scroll DC Inverter d'injecció de vapor i ventilador DC . Cabal d'aire exterior 13.500 m³/h. Potència sonora 85 dB(A). Rang de treball en cicle refrigeració -15 a 55 °C , rang de treball en cicle de calefacció -30 a 30 °C. Pes 195 kg. Dimensions 940x825x1760 mm (AnchoxFondoxAlto). Tuberías frigorífiques d'interconnexió de 1/2´´per a líquid i 1´´ per 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Unitat d'obra totalment acabada.</t>
  </si>
  <si>
    <t xml:space="preserve">PEJK-E002</t>
  </si>
  <si>
    <t xml:space="preserve">Suministre i instal·lació d'unitat interior KRV tipus cassete 4 vies 60x60 DC 3,0 marca KOSNER model KRV CS 45Q DC o equivalent, de potencia frigorifica 4,5 kw i de potencia calorifica 5 kw. Pes de la unitat interior 14 kg, pes panell 2,4kg, caudal d'aire 425/460/495/530/570/605/640 m3/h, pressió sonora 26,5/28/29/31/33/35/36,5 dB(A). Inclou: 
circuit de fred:
- vàlvules d'equilibrat dinàmic amb rosca de llautó, seguint especificacions del fabricant.
- vàlvules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vàlvules d'equilibrat dinàmic amb rosca de llautó,seguint especificacions del fabricant
- vàlvules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de tub de polipropilè de paret tricapa per a evacuació insonoritzada, segons norma UNE-EN 1451-1, de DN 32 mm, classe de reacció al foc B-s1, d0 segons norma UNE-EN 13501-1, junt elàstic.
Inclou instal·lació de desguàs per condensacions. 
Inclós panell KRV 3.0 cassette Kosner 60x60 4 vies o equivalent i mando de contol remot ud interior KRV V8 RM12F1 o equivalent. 
Inclou tot el material necessari per la seva instal·lació i conexions. 
Unitat d'obra totalment acabada.</t>
  </si>
  <si>
    <t xml:space="preserve">PEJ8-E006</t>
  </si>
  <si>
    <t xml:space="preserve">Suministre i instal·lació d'unitat interior KRV tipus split paret DC 3.0, marca KOSNER model KRV SP 15M DC o equivalent de potencia frigorifica 1,5kw i potencia calorifica 1,7kw. Pes de la unitat interior 9 kg, caudal d'aire 340/360/380/400/420/440/460 m3/h, pressió sonora 27/28/29/30/30/31/32 db(A). Inclou:
circuit de fred:
- vàlvula d'equilibrat dinàmic amb rosca de llautó, seguint especificacions del fabricant.
- vàlvula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 vàlvula d'equilibrat dinàmic amb rosca de llautó,seguint especificacions del fabricant
-  vàlvula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Inclós mando de contol remot ud interior KRV V8 RM12F1 o equivalent. 
Inclou tot el material necessari per la seva instal·lació i conexions. 
Unitat d'obra totalment acabada.</t>
  </si>
  <si>
    <t xml:space="preserve">PF51-E003</t>
  </si>
  <si>
    <t xml:space="preserve">Tub de coure R220 (recuit) 1-1/8´´ de diàmetre nominal i de gruix 1 mm, segons norma UNE-EN 12735-1, soldat per capil·laritat amb soldadura forta (T&gt;450ºC) amb grau de dificultat mitjà i col·locat superficialment</t>
  </si>
  <si>
    <t xml:space="preserve">PFQ0-E008</t>
  </si>
  <si>
    <t xml:space="preserve">Suministre i col·locació d'aïllament Rubaflex ST CLIMATITZACIÓ o equivalent de 9mm de gruix i 18mm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</si>
  <si>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06</t>
  </si>
  <si>
    <t xml:space="preserve">Morera</t>
  </si>
  <si>
    <t xml:space="preserve">01.06.01</t>
  </si>
  <si>
    <t xml:space="preserve">P21D3-E001</t>
  </si>
  <si>
    <t xml:space="preserve">Arrencada per a substitució de tubs per a distribució de gasos i fluids, de fins a 2'' o 60 mm de diàmetre, com a màxim, muntat superficialment i amb desmuntatge de fixacions i aïllaments, amb mitjans manuals i càrrega manual de runa sobre camió o contenidor. Unitat d'obra totalment acabada. Inclou medis auxiliars. 
Inclou medis auxiliars per transport des de coberta.
Unitat d'obra totalment acabada.</t>
  </si>
  <si>
    <t xml:space="preserve">P21GD-E001</t>
  </si>
  <si>
    <t xml:space="preserve">Desmuntatge per a substitució, d'unitat exterior, unitat interior o unitat compacta de climatització d'expansió directa de potència calorífica màxima, amb mitjans manuals i càrrega manual sobre camió o contenidor.
Inclou medis auxiliars per transport des de coberta.
Unitat d'obra totalment acabada.</t>
  </si>
  <si>
    <t xml:space="preserve">01.06.02</t>
  </si>
  <si>
    <t xml:space="preserve">PEGN-E005</t>
  </si>
  <si>
    <t xml:space="preserve">Suministre i instal·lació d'unitat exterior KRV V8i, no combinable de 2 tubs marca KOSNER model KRV V8i 12HP 335W o equivalent. Potència frigorífica 33,5 kW (interior 27 °C(bs)/19 °C(bh), exterior 35 °C(bs) , EER 2,48, SEER 6,24, potència calorífica 33,5 kW (interior 20 °C(bs)), exterior 7 °C(bs) 6 °C(bh), COP 3,09 i SCOP 4,01. Capacitat de l'equip 12HP. Connexió eléctrica trifàsica 380-415V/3F/50Hz. Consum elèctric 13,5/10,8 kW. Compressor scroll DC Inverter d'injecció de vapor i ventilador DC . Cabal d'aire exterior 13.500 m³/h. Potència sonora 85 dB(A). Rang de treball en cicle refrigeració -15 a 55 °C , rang de treball en cicle de calefacció -30 a 30 °C. Pes 195 kg. Dimensions 940x825x1760 mm (AnchoxFondoxAlto). Tuberías frigorífiques d'interconnexió de 1/2´´per a líquid i 1´´ per a gas R410A.
Inclou suportació, silentblock i tot el material necessari per la seva instal·lació i conexions. 
Inclou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Inclou cable de comunicacions seguint especificacions del fabricant.
Inclou tot el material necessari per la seva instal·lació i conexions. 
Inclou medis auxiliars per transport a coberta.
Unitat d'obra totalment acabada.</t>
  </si>
  <si>
    <t xml:space="preserve">PEJK-E004</t>
  </si>
  <si>
    <t xml:space="preserve">Suministre i instal·lació d'unitat interior KRV tipus cassete 4 vies 90x90 DC 3,0 marca KOSNER model KRV CS 56Q DC o equivalent, de potencia frigorifica 5,6 kw i de potencia calorifica 6,3 kw. Pes de la unitat interior 19,5 kg, pes panell 5,6kg, caudal d'aire 543/593/642/692/741/791/840 m3/h, pressió sonora 27/28/29/30/31/32/33 dB(A). Inclou: 
circuit de fred:
- vàlvules d'equilibrat dinàmic amb rosca de llautó, seguint especificacions del fabricant.
- vàlvules de bola manual amb rosca, de dues peces amb pas total, de llautó,  preu alt de seguint especificacions del fabricant.
- filtre colador en forma de Y amb de rosca, , llautó, malla d'acer inoxidable 1.4301 (AISI 304) amb perforacions seguint especificacions del fabricant
circuit de calor:
- vàlvules d'equilibrat dinàmic amb rosca de llautó,seguint especificacions del fabricant
- vàlvules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de tub de polipropilè de paret tricapa per a evacuació insonoritzada, segons norma UNE-EN 1451-1, de DN 32 mm, classe de reacció al foc B-s1, d0 segons norma UNE-EN 13501-1, junt elàstic.
Inclou instal·lació de desguàs per condensacions. 
Inclós panell KRV 3.0 cassette Kosner 90x90 4 vies o equivalent i mando de contol remot ud interior KRV V8 RM12F1 o equivalent. 
Inclou tot el material necessari per la seva instal·lació i conexions. 
Unitat d'obra totalment acabada.</t>
  </si>
  <si>
    <t xml:space="preserve">PEJK-E005</t>
  </si>
  <si>
    <t xml:space="preserve">Suministre i instal·lació d'unitat interior KRV tipus cassete 4 vies 60x60 DC 3,0 marca KOSNER model KRV CS 36Q DC o equivalent, de potencia frigorifica 2,8 kw i de potencia calorifica 3,2 kw. Pes de la unitat interior 13 kg, pes panell 2,4 kg, caudal d'aire 340/370/395/425/455/480/510 m3/h, pressió sonora 25/26/26/27/28/29/30 dB(A). Inclou: 
circuit de fred:
- vàlvules d'equilibrat dinàmic amb rosca de llautó, seguint especificacions del fabricant.
- vàlvules de bola manual amb rosca, de dues peces amb pas total, de llautó,  preu alt de seguint especificacions del fabricant.
- de filtre colador en forma de Y amb de rosca, , llautó, malla d'acer inoxidable 1.4301 (AISI 304) amb perforacions seguint especificacions del fabricant
circuit de calor:
- vàlvules d'equilibrat dinàmic amb rosca de llautó,seguint especificacions del fabricant
- vàlvules de bola manual amb rosca, de dues peces amb pas total, de llautó, preu alt seguint especificacions del fabricant
- filtre colador en forma de Y amb de rosca, , llautó, malla d'acer inoxidable 1.4301 (AISI 304) amb perforacions seguint especificacions del fabricant
altres components:
- cable amb conductor de coure de tensió assignada0,6/1 kV, de designació RZ1-K (AS), construcció segons norma UNE 21123-4, tripolar, amb coberta del cable de poliolefines, classe de reacció al foc Cca-s1b, d1, a1 segons la norma UNE-EN 50575 amb baixa emissió fums seguint especificacions del fabricant.
- cable de comunicacions seguint especificacions del fabricant.
- tub de polipropilè de paret tricapa per a evacuació insonoritzada, segons norma UNE-EN 1451-1, de DN 32 mm, classe de reacció al foc B-s1, d0 segons norma UNE-EN 13501-1, junt elàstic.
Inclou instal·lació de desguàs per condensacions. 
Inclós panell KRV 3.0 cassette Kosner 60x60 4 vies o equivalent i mando de contol remot ud interior KRV V8 RM12F1 o equivalent. 
Inclou tot el material necessari per la seva instal·lació i conexions. 
Unitat d'obra totalment acabada.</t>
  </si>
  <si>
    <t xml:space="preserve">PFQ0-E011</t>
  </si>
  <si>
    <t xml:space="preserve">Suministre i col·locació d'aïllament Rubaflex ST CLIMATITZACIÓ o equivalent de 25mm de gruix i 25mm de diametro equivalent a RITE 30mm, fabricat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</si>
  <si>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PFQ0-E012</t>
  </si>
  <si>
    <t xml:space="preserve">Suministre i col·locació d'aïllament Rubaflex ST CLIMATITZACIÓ o equivalent de 13mm de gruix i 25mm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</si>
  <si>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PFQ0-E013</t>
  </si>
  <si>
    <t xml:space="preserve">Suministre i col·locació d'aïllament Rubaflex ST CLIMATITZACIÓ o equivalent de 19mm de gruix i 22mm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</si>
  <si>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PFQ0-E014</t>
  </si>
  <si>
    <t xml:space="preserve">Suministre i col·locació d'aïllament Rubaflex ST CLIMATITZACIÓ o equivalent de 19mm de gruix i 12mm de diametro, fabricado en escuma elastomèrica de cautxú sintètic de color negre. Presenta una elevada resistència enfront de agentes corrosius (clorurs, nitrits, amoniaco, fongs i paràsits), al mateix temps que no conté partícules sòlides perjudicials per a la salud (pols, fibres, amiant). Material lliure de CFC -HCFC. Alta resistència i durabilitat. Rang de temperatura: -40 °C +110 °C. Conductivitat tèrmica W(m.K) EN ISO 8497(DIN 52613): 0.034 +10 °C. Factor de resistència a la difusió del vapor d'aigua EN 12086 (DIN 52615): =10.000. Permeabilitat al vapor (23 °C) EN 12086 (DIN 52615, BS 4370) EN ISO 12572: 1101°kg/(m*Pa**hr) or 0.09 µgm/(N**hr). Reacció al foc: BL- s2, d0. Resistència a la corrosió: Excel·lent, Amoníac 0.02% +/- 0.005, Nitrit (NO ) &lt; 0.0001, Clorur ( Cl ) 0.020 +/- 0.005 DIN 1988/7, pH neutre. Resistència a fongs i paràsits: Excel·lent. Olor: Neutre. Atenuació acústica: Max 35 dB (A). Absorció acústica EN ISO 11654: Classe D. Cel·les tancades: &gt;95%. Resistència a l'Ozó: Excel·lent. Resistència al aceite: Excel·lent. Dades ecològiques: Lliure d'amiant, Lliure HCFC - CFC, segons norma.</t>
  </si>
  <si>
    <t xml:space="preserve">PG2J-4BPE</t>
  </si>
  <si>
    <t xml:space="preserve">Safata metàl·lica de xapa llisa amb coberta d'acer galvanitzat en calent, d'alçària 100 mm i amplària 200 mm, col·locada sobre suports horitzontals amb elements de suport</t>
  </si>
  <si>
    <t xml:space="preserve">P7CR6-E001</t>
  </si>
  <si>
    <t xml:space="preserve">Aïllament acústic amb panell autoportant de fibres minerals amb recobriment de paper kraft-alumini a dues cares, de 60x120x8 cm, col·locat sobre parament vertical per instal·lació de barrera acústical.
Inclou tot el material necessari.
Inclou medis auxiliars per transport a coberta.
Unitat d'obra totalment acabada.</t>
  </si>
  <si>
    <t xml:space="preserve">P7Z4-DP4E</t>
  </si>
  <si>
    <t xml:space="preserve">Làmina de neoprè per a protecció de membranes front càrregues puntuals, de gruix 4 mm</t>
  </si>
  <si>
    <t xml:space="preserve">P9V3-H9EB</t>
  </si>
  <si>
    <t xml:space="preserve">Muntatge i desmuntatge d'encofrat per a esglaons, amb tauler de fusta de pi per a deixar el formigó vist</t>
  </si>
  <si>
    <t xml:space="preserve">P9V3-E001</t>
  </si>
  <si>
    <t xml:space="preserve">Formigonament d'esglaons amb formigó HA-30/P/10/I+E, de consistència plàstica, grandària màxima del granulat 10 mm, abocat amb bomba, remolinat a mà</t>
  </si>
  <si>
    <t xml:space="preserve">08</t>
  </si>
  <si>
    <t xml:space="preserve">Seguretat i salut</t>
  </si>
  <si>
    <t xml:space="preserve">01.08</t>
  </si>
  <si>
    <t xml:space="preserve">E06010002</t>
  </si>
  <si>
    <t xml:space="preserve">Mesures de seguretat en obra amb sistemes de protecció col·lectiva (SPC) i equips de protecció individual (EPI). Inclou la col·locació de cartells informatius i senyalització. Aproximadament 1,5 % PEM</t>
  </si>
  <si>
    <t xml:space="preserve">IMPORT TOTAL DEL PRESSUPOST : </t>
  </si>
  <si>
    <t xml:space="preserve">Justificació d'elements</t>
  </si>
  <si>
    <t xml:space="preserve">Nº</t>
  </si>
  <si>
    <t xml:space="preserve">Codi</t>
  </si>
  <si>
    <t xml:space="preserve">U.A.</t>
  </si>
  <si>
    <t xml:space="preserve">Descripció</t>
  </si>
  <si>
    <t xml:space="preserve">Descripció curta</t>
  </si>
  <si>
    <t xml:space="preserve">Partida d'obra</t>
  </si>
  <si>
    <t xml:space="preserve">PD19-49LQ</t>
  </si>
  <si>
    <t xml:space="preserve">Desguàs d'aparell sanitari amb tub de polipropilè de paret tricapa per a evacuació insonoritzada, segons norma UNE-EN 1451-1, de DN 32 mm, classe de reacció al foc B-s1, d0 segons norma UNE-EN 13501-1, junt elàstic, fins a baixant, caixa o clavegueró</t>
  </si>
  <si>
    <t xml:space="preserve">Rend.:</t>
  </si>
  <si>
    <t xml:space="preserve">Desg.ap.sanitari tub polipropilè paret tricapa,evacua.insonoritz.,DN=32mm,junt elàstic</t>
  </si>
  <si>
    <t xml:space="preserve">Mà d'obra</t>
  </si>
  <si>
    <t xml:space="preserve">A0F-000N</t>
  </si>
  <si>
    <t xml:space="preserve">h</t>
  </si>
  <si>
    <t xml:space="preserve">Oficial 1a lampista</t>
  </si>
  <si>
    <t xml:space="preserve">/R</t>
  </si>
  <si>
    <t xml:space="preserve">x</t>
  </si>
  <si>
    <t xml:space="preserve">=</t>
  </si>
  <si>
    <t xml:space="preserve">A01-FEPE</t>
  </si>
  <si>
    <t xml:space="preserve">Ajudant lampista</t>
  </si>
  <si>
    <t xml:space="preserve">Subtotal mà d'obra</t>
  </si>
  <si>
    <t xml:space="preserve">Material</t>
  </si>
  <si>
    <t xml:space="preserve">BD16-1KA3</t>
  </si>
  <si>
    <t xml:space="preserve">Tub de polipropilè de paret tricapa per a evacuació insonoritzada, segons norma UNE-EN 1451-1, de DN 32 mm, classe de reacció al foc B-s1, d0 segons norma UNE-EN 13501-1, junt elàstic</t>
  </si>
  <si>
    <t xml:space="preserve">BDW2-1KCA</t>
  </si>
  <si>
    <t xml:space="preserve">Accessori genèric per a tub de polipropilè, D=32 mm</t>
  </si>
  <si>
    <t xml:space="preserve">BDY2-1KCP</t>
  </si>
  <si>
    <t xml:space="preserve">Element de muntatge per a tub de polipropilè, D=32 mm</t>
  </si>
  <si>
    <t xml:space="preserve">Subtotal material</t>
  </si>
  <si>
    <t xml:space="preserve">Despeses auxiliars</t>
  </si>
  <si>
    <t xml:space="preserve">%</t>
  </si>
  <si>
    <t xml:space="preserve">Cost directe</t>
  </si>
  <si>
    <t xml:space="preserve">Despeses indirectes</t>
  </si>
  <si>
    <t xml:space="preserve">Total</t>
  </si>
  <si>
    <t xml:space="preserve">PG33-E43W</t>
  </si>
  <si>
    <t xml:space="preserve"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fums, col·locat en canal o safata</t>
  </si>
  <si>
    <t xml:space="preserve">Cable 0,6/1 kV RZ1-K (AS), 3x2,5mm2,col.canal/safata</t>
  </si>
  <si>
    <t xml:space="preserve">A01-FEPD</t>
  </si>
  <si>
    <t xml:space="preserve">Ajudant electricista</t>
  </si>
  <si>
    <t xml:space="preserve">A0F-000E</t>
  </si>
  <si>
    <t xml:space="preserve">Oficial 1a electricista</t>
  </si>
  <si>
    <t xml:space="preserve">BG33-G2VO</t>
  </si>
  <si>
    <t xml:space="preserve"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</t>
  </si>
  <si>
    <t xml:space="preserve">PN38-EC2C</t>
  </si>
  <si>
    <t xml:space="preserve">Vàlvula de bola manual amb rosca, de dues peces amb pas total, de llautó, de diàmetre nominal 3/4, de 25 bar de PN i preu alt, muntada superficialment</t>
  </si>
  <si>
    <t xml:space="preserve">Vàlvula bola manual rosca,2peces,pas tot.,llautó,DN=3/4,PN=25bar,superf.</t>
  </si>
  <si>
    <t xml:space="preserve">A01-FEPH</t>
  </si>
  <si>
    <t xml:space="preserve">Ajudant muntador</t>
  </si>
  <si>
    <t xml:space="preserve">A0F-000R</t>
  </si>
  <si>
    <t xml:space="preserve">Oficial 1a muntador</t>
  </si>
  <si>
    <t xml:space="preserve">BN38-0XBL</t>
  </si>
  <si>
    <t xml:space="preserve">Vàlvula de bola manual amb rosca, de dues peces amb pas total, de llautó, de diàmetre nominal 3/4 ´´,i preu alt de 25 bar de PN</t>
  </si>
  <si>
    <t xml:space="preserve">PNC4-HFWB</t>
  </si>
  <si>
    <t xml:space="preserve">Vàlvula d'equilibrat dinàmic amb rosca de llautó, 3/4 ´´ de diàmetre nominal i un cabal de 0.32 a 0.882 m3/h, col·locada</t>
  </si>
  <si>
    <t xml:space="preserve">Vàlvula equilibrat dinàmic+rosca,llautó,DN= 3/4 ´´,cabal= 0.32 a 0.882 m3/h,col.</t>
  </si>
  <si>
    <t xml:space="preserve">BNC4-HFWC</t>
  </si>
  <si>
    <t xml:space="preserve">Vàlvula d'equilibrat dinàmic amb rosca de llautó, 3/4 ´´ de diàmetre nominal i un cabal de 0.32 a 0.882 m3/h</t>
  </si>
  <si>
    <t xml:space="preserve">PNE2-767W</t>
  </si>
  <si>
    <t xml:space="preserve">Filtre colador de llautó, de diàmetre nominal 3/4´´, de 16 bar de PN, roscat, muntat superficialment</t>
  </si>
  <si>
    <t xml:space="preserve">Filtre colador,llautó,DN=3/4´´,PN=16bar,roscat,munt.superf.</t>
  </si>
  <si>
    <t xml:space="preserve">BNE2-1N5B</t>
  </si>
  <si>
    <t xml:space="preserve">Filtre colador en forma de Y amb de rosca, 3/4´´ de diàmetre nominal, 16 bar de pressió nominal, llautó, malla d'acer inoxidable 1.4301 (AISI 304) amb perforacions de 0,5 mm de diàmetre</t>
  </si>
  <si>
    <t xml:space="preserve">PP44-6655</t>
  </si>
  <si>
    <t xml:space="preserve">Cable per a transmissió de dades amb conductor de coure, de 4 parells, categoria 6 U/UTP, aïllament de poliolefina i coberta de poliolefina, de baixa emissió de fums i opacitat reduïda, no propagador de la flama segons UNE-EN 60332-1-2, col·locat sota tub o canal</t>
  </si>
  <si>
    <t xml:space="preserve">Cable transm.dades,4par.,cat.6 U/UTP,poliolefina/poliolefina,n/propag.flama UNE-EN 60332,col.tub/can</t>
  </si>
  <si>
    <t xml:space="preserve">BP44-1A3K</t>
  </si>
  <si>
    <t xml:space="preserve">Cable per a transmissió de dades amb conductors de coure, de 4 parells, categoria 6 U/UTP, aïllament de poliolefina i coberta de poliolefina, de baixa emissió de fums i opacitat reduïda, no propagador de la flama segons UNE-EN 60332-1-2, classe de reacció al foc Dca-s2, d2, a2 segons la norma UNE-EN 50575</t>
  </si>
  <si>
    <t xml:space="preserve">P-1</t>
  </si>
  <si>
    <t xml:space="preserve">A0F-000B</t>
  </si>
  <si>
    <t xml:space="preserve">Oficial 1a</t>
  </si>
  <si>
    <t xml:space="preserve">P-2</t>
  </si>
  <si>
    <t xml:space="preserve">Mesures de seguretat en obra amb sistemes de protecció col·lectiva (SPC) i equips de protecció indiv</t>
  </si>
  <si>
    <t xml:space="preserve">P-3</t>
  </si>
  <si>
    <t xml:space="preserve">Desmun cel ras+ aplec i muntatge de instal·lacions,m.manuals,càrr.man.</t>
  </si>
  <si>
    <t xml:space="preserve">A0D-0007</t>
  </si>
  <si>
    <t xml:space="preserve">Manobre</t>
  </si>
  <si>
    <t xml:space="preserve">P-4</t>
  </si>
  <si>
    <t xml:space="preserve">Arrencada tubs D&lt;2''(60mm), superf.,a/mitj.manuals,càrr.manual</t>
  </si>
  <si>
    <t xml:space="preserve">Maquinària</t>
  </si>
  <si>
    <t xml:space="preserve">C153-003G</t>
  </si>
  <si>
    <t xml:space="preserve">Camió grua per a treballs generals, neteja i transport d'eines de 5 t de càrrega, 12 m d'abast vertical, 9 d'abast horitzontal i 25 kN·m de moment d'elevació</t>
  </si>
  <si>
    <t xml:space="preserve">Subtotal maquinària</t>
  </si>
  <si>
    <t xml:space="preserve">P-5</t>
  </si>
  <si>
    <t xml:space="preserve">P-6</t>
  </si>
  <si>
    <t xml:space="preserve">Desm.p/subst.,unitat ext./unitat int/compact. ,m.man.,càrr.man.</t>
  </si>
  <si>
    <t xml:space="preserve">A01-FEPC</t>
  </si>
  <si>
    <t xml:space="preserve">Ajudant calefactor</t>
  </si>
  <si>
    <t xml:space="preserve">A0F-000C</t>
  </si>
  <si>
    <t xml:space="preserve">Oficial 1a calefactor</t>
  </si>
  <si>
    <t xml:space="preserve">P-7</t>
  </si>
  <si>
    <t xml:space="preserve">P-8</t>
  </si>
  <si>
    <t xml:space="preserve">Descarrega + transport residus especials 14 06 01 a inst. autoritzada</t>
  </si>
  <si>
    <t xml:space="preserve">A0F-000J</t>
  </si>
  <si>
    <t xml:space="preserve">Oficial 1a frigorista</t>
  </si>
  <si>
    <t xml:space="preserve">B2RA-10MPS</t>
  </si>
  <si>
    <t xml:space="preserve">Disposició controlada en dipòsit autoritzat de residus especials Clorofluorocarbonos, HCFC, HFC amb codi  14 06 01  segons la Llista Europea de Residus</t>
  </si>
  <si>
    <t xml:space="preserve">P-9</t>
  </si>
  <si>
    <t xml:space="preserve">Càrr.manuals residus inerts o no especials instal.gestió residus,contenidor 5m3</t>
  </si>
  <si>
    <t xml:space="preserve">C1R1-00CY</t>
  </si>
  <si>
    <t xml:space="preserve">Subministrament de contenidor metàl·lic de 5 m3 de capacitat i recollida amb residus inerts o no especials</t>
  </si>
  <si>
    <t xml:space="preserve">P-10</t>
  </si>
  <si>
    <t xml:space="preserve">Disposició controlada centre reciclatge,residus metalls no perillosos,0,2t/m3,LER 17 04 07</t>
  </si>
  <si>
    <t xml:space="preserve">B2RA-28UG</t>
  </si>
  <si>
    <t xml:space="preserve">t</t>
  </si>
  <si>
    <t xml:space="preserve">P-11</t>
  </si>
  <si>
    <t xml:space="preserve">Aïllam.acúst.+panell autoportant fibres miner.+kraft-alu.,2 cares,60x120x8cm,col.s/param.vert.</t>
  </si>
  <si>
    <t xml:space="preserve">B7CP1-HE9G</t>
  </si>
  <si>
    <t xml:space="preserve">Panell autoportant de fibres minerals amb recobriment de paper kraft-alumini a dues cares, de 60x120x8 cm</t>
  </si>
  <si>
    <t xml:space="preserve">P-12</t>
  </si>
  <si>
    <t xml:space="preserve">Làm.neoprè p/prot.membr.front càrr.punt.,g=4mm</t>
  </si>
  <si>
    <t xml:space="preserve">A0F-000D</t>
  </si>
  <si>
    <t xml:space="preserve">Oficial 1a col·locador</t>
  </si>
  <si>
    <t xml:space="preserve">B7Z1-0GKU</t>
  </si>
  <si>
    <t xml:space="preserve">Làmina de neoprè de 4 mm de gruix</t>
  </si>
  <si>
    <t xml:space="preserve">P-13</t>
  </si>
  <si>
    <t xml:space="preserve">Cel ras regist.PGL amb acabat llis,600x600mm g=9,5mm, sistema desmuntable acer galv.vist,perfils pri</t>
  </si>
  <si>
    <t xml:space="preserve">B848-2IUO</t>
  </si>
  <si>
    <t xml:space="preserve">Estructura d'acer galvanitzat vista per a cel ras de plaques de 600x600 mm formada per perfils principals en forma de T invertida de 24 mm de base col·locats cada 1,2 m per a fixar al sostre mitjançant vareta de suspensió cada 1,2 m, i perfils secundaris formant retícula, inclòs part proporcional de perfils de remat, suspensors i fixacions, per a suportar una càrrega de fins a 14 kg</t>
  </si>
  <si>
    <t xml:space="preserve">B84I-0P8A</t>
  </si>
  <si>
    <t xml:space="preserve">Placa de guix laminat per a cel ras registrable de 9,5 mm de gruix, acabat llis, de 600x600 mm i cantell recte ( A) segons la norma UNE-EN 13964, per quedar l'entremat vist, i reacció al foc A2-s1, d0</t>
  </si>
  <si>
    <t xml:space="preserve">P-14</t>
  </si>
  <si>
    <t xml:space="preserve">Formigonament esglaons formigó HA-30/P/10/I+E remolinat a mà</t>
  </si>
  <si>
    <t xml:space="preserve">A0F-000T</t>
  </si>
  <si>
    <t xml:space="preserve">Oficial 1a paleta</t>
  </si>
  <si>
    <t xml:space="preserve">B06E-12FM</t>
  </si>
  <si>
    <t xml:space="preserve">Formigó HA-30/P / 10 / I + E de consistència plàstica, grandària màxima del granulat 10 mm, amb &gt;= 300 kg/m3 de ciment, apte per a classe d'exposició I + E</t>
  </si>
  <si>
    <t xml:space="preserve">P-15</t>
  </si>
  <si>
    <t xml:space="preserve">Muntatge+desmunt.encofrat p/esglaons,tauler fusta pi vist</t>
  </si>
  <si>
    <t xml:space="preserve">A0F-000F</t>
  </si>
  <si>
    <t xml:space="preserve">Oficial 1a encofrador</t>
  </si>
  <si>
    <t xml:space="preserve">A01-FEOZ</t>
  </si>
  <si>
    <t xml:space="preserve">Ajudant encofrador</t>
  </si>
  <si>
    <t xml:space="preserve">B0D21-07OY</t>
  </si>
  <si>
    <t xml:space="preserve">Tauló de fusta de pi per a 10 usos</t>
  </si>
  <si>
    <t xml:space="preserve">B0D70-0CEP</t>
  </si>
  <si>
    <t xml:space="preserve">Tauler elaborat amb fusta de pi, de 22 mm de gruix, per a 10 usos</t>
  </si>
  <si>
    <t xml:space="preserve">B0AK-07AS</t>
  </si>
  <si>
    <t xml:space="preserve">Clau acer</t>
  </si>
  <si>
    <t xml:space="preserve">B0DZ1-0ZLZ</t>
  </si>
  <si>
    <t xml:space="preserve">l</t>
  </si>
  <si>
    <t xml:space="preserve">Desencofrant</t>
  </si>
  <si>
    <t xml:space="preserve">B0D31-07P4</t>
  </si>
  <si>
    <t xml:space="preserve">Llata de fusta de pi</t>
  </si>
  <si>
    <t xml:space="preserve">P-16</t>
  </si>
  <si>
    <t xml:space="preserve">Jornada d'execució de la posta en servei de instal·lació de climatització</t>
  </si>
  <si>
    <t xml:space="preserve">BVAJ-E001</t>
  </si>
  <si>
    <t xml:space="preserve">Jornada d'execució de la porta en servei de instal·lació de climatització</t>
  </si>
  <si>
    <t xml:space="preserve">P-31</t>
  </si>
  <si>
    <t xml:space="preserve">Càrrega gas R-410a</t>
  </si>
  <si>
    <t xml:space="preserve">BEZ4-1CJN</t>
  </si>
  <si>
    <t xml:space="preserve">Gas refrigerant tipus R-407c o R-410a, per a circuits refrigerants</t>
  </si>
  <si>
    <t xml:space="preserve">P-32</t>
  </si>
  <si>
    <t xml:space="preserve">Kit conne.lín.frigo.,2 tubs deriv. gas+líq.,+aïll.soldat capil.</t>
  </si>
  <si>
    <t xml:space="preserve">A01-FEPK</t>
  </si>
  <si>
    <t xml:space="preserve">Ajudant frigorista</t>
  </si>
  <si>
    <t xml:space="preserve">4100090111</t>
  </si>
  <si>
    <t xml:space="preserve">Distribuidor frigorífico para unidades interiores a 2 tubos marca KOSNER modelo HN-01C 2 tubos, con conexión para circuito líquido y de gas. Conexiones con múltiples diametros de entrada y salida variable en función de la instalación.</t>
  </si>
  <si>
    <t xml:space="preserve">BFYC-04PG</t>
  </si>
  <si>
    <t xml:space="preserve">Part proporcional d'elements de muntatge, per a tub de coure frigorífic d'1 ´´ de diàmetre nominal, per a soldar per capilaritat</t>
  </si>
  <si>
    <t xml:space="preserve">P-33</t>
  </si>
  <si>
    <t xml:space="preserve">4100090112</t>
  </si>
  <si>
    <t xml:space="preserve">Distribuidor frigorífico para unidades interiores a 2 tubos marca KOSNER modelo HN-02C 2 tubos, con conexión para circuito líquido y de gas. Conexiones con múltiples diametros de entrada y salida variable en función de la instalación.</t>
  </si>
  <si>
    <t xml:space="preserve">P-34</t>
  </si>
  <si>
    <t xml:space="preserve">Tub Cu R220 (recuit) DN=1/2´´,g= 0,8mm soldat capil.,dific. mitjà i col·locat superf.</t>
  </si>
  <si>
    <t xml:space="preserve">BFYC-04PE</t>
  </si>
  <si>
    <t xml:space="preserve">Part proporcional d'elements de muntatge, per a tub de coure frigorífic d'1/2 ´´ de diàmetre nominal, per a soldar per capilaritat</t>
  </si>
  <si>
    <t xml:space="preserve">B0A1-07LM</t>
  </si>
  <si>
    <t xml:space="preserve">Abraçadora metàl·lica, de 12 mm de diàmetre interior</t>
  </si>
  <si>
    <t xml:space="preserve">BF54-1JXZ</t>
  </si>
  <si>
    <t xml:space="preserve">Tub de coure R220 (recuit) 1/2 ´´ de diàmetre nominal i de gruix 0,8 mm, segons norma UNE-EN 12735-1</t>
  </si>
  <si>
    <t xml:space="preserve">BFWD-2HKV</t>
  </si>
  <si>
    <t xml:space="preserve">Accessori per a tub de coure per a instal·lacions frigorífiques d'1/2 ´´ de diàmetre nominal, per a soldar per capil·laritat</t>
  </si>
  <si>
    <t xml:space="preserve">P-35</t>
  </si>
  <si>
    <t xml:space="preserve">Tub Cu R220 (recuit) DN=7/8´´,g= 1mm soldat capil.,dific. mitjà i col·locat superf.</t>
  </si>
  <si>
    <t xml:space="preserve">BFWD-2HKU</t>
  </si>
  <si>
    <t xml:space="preserve">Accessori per a tub de coure per a instal·lacions frigorífiques de 7/8 ´´ de diàmetre nominal, per a soldar per capil·laritat</t>
  </si>
  <si>
    <t xml:space="preserve">B0A1-07LL</t>
  </si>
  <si>
    <t xml:space="preserve">Abraçadora metàl·lica, de 22 mm de diàmetre interior</t>
  </si>
  <si>
    <t xml:space="preserve">BF54-1JXX</t>
  </si>
  <si>
    <t xml:space="preserve">Tub de coure R220 (recuit) 7/8 ´´ de diàmetre nominal i de gruix 1 mm, segons norma UNE-EN 12735-1</t>
  </si>
  <si>
    <t xml:space="preserve">BFYC-04PF</t>
  </si>
  <si>
    <t xml:space="preserve">Part proporcional d'elements de muntatge, per a tub de coure frigorífic de 7/8 ´´ de diàmetre nominal, per a soldar per capilaritat</t>
  </si>
  <si>
    <t xml:space="preserve">P-36</t>
  </si>
  <si>
    <t xml:space="preserve">Tub Cu R220 (recuit)  DN=3/8´´,g= 0,8mm soldat capil.,dific. mitjà i col·locat superf.</t>
  </si>
  <si>
    <t xml:space="preserve">BFYC-04PB</t>
  </si>
  <si>
    <t xml:space="preserve">Part proporcional d'elements de muntatge, per a tub de coure frigorífic de 3/8 ´´ de diàmetre nominal, per a soldar per capilaritat</t>
  </si>
  <si>
    <t xml:space="preserve">BFWD-2HKO</t>
  </si>
  <si>
    <t xml:space="preserve">Accessori per a tub de coure per a instal·lacions frigorífiques de 3/8 ´´ de diàmetre nominal, per a soldar per capil·laritat</t>
  </si>
  <si>
    <t xml:space="preserve">BF54-1JXU</t>
  </si>
  <si>
    <t xml:space="preserve">Tub de coure R220 (recuit) 3/8 ´´ de diàmetre nominal i de gruix 0,8 mm, segons norma UNE-EN 12735-1</t>
  </si>
  <si>
    <t xml:space="preserve">B0A1-07LR</t>
  </si>
  <si>
    <t xml:space="preserve">Abraçadora metàl·lica, de 10 mm de diàmetre interior</t>
  </si>
  <si>
    <t xml:space="preserve">P-37</t>
  </si>
  <si>
    <t xml:space="preserve">Tub Cu R220 (recuit) DN=3/4´´,g= 1mm soldat capil.,dific. mitjà i col·locat superf.</t>
  </si>
  <si>
    <t xml:space="preserve">B0A1-07L7</t>
  </si>
  <si>
    <t xml:space="preserve">Abraçadora metàl·lica, de 18 mm de diàmetre interior</t>
  </si>
  <si>
    <t xml:space="preserve">BF54-1JXY</t>
  </si>
  <si>
    <t xml:space="preserve">Tub de coure R220 (recuit) 3/4 ´´ de diàmetre nominal i de gruix 1 mm, segons norma UNE-EN 12735-1</t>
  </si>
  <si>
    <t xml:space="preserve">BFWD-2HKW</t>
  </si>
  <si>
    <t xml:space="preserve">Accessori per a tub de coure per a instal·lacions frigorífiques de 3/4 ´´ de diàmetre nominal, per a soldar per capil·laritat</t>
  </si>
  <si>
    <t xml:space="preserve">BFYC-04PA</t>
  </si>
  <si>
    <t xml:space="preserve">Part proporcional d'elements de muntatge, per a tub de coure frigorífic de 3/4 ´´ de diàmetre nominal, per a soldar per capilaritat</t>
  </si>
  <si>
    <t xml:space="preserve">P-38</t>
  </si>
  <si>
    <t xml:space="preserve">Tub Cu R220 (recuit) DN=5/8´´,g= 0,8mm soldat capil.,dific. mitjà i col·locat superf.</t>
  </si>
  <si>
    <t xml:space="preserve">B0A1-07LT</t>
  </si>
  <si>
    <t xml:space="preserve">Abraçadora metàl·lica, de 16 mm de diàmetre interior</t>
  </si>
  <si>
    <t xml:space="preserve">BF54-1JXV</t>
  </si>
  <si>
    <t xml:space="preserve">Tub de coure R220 (recuit) 5/8 ´´ de diàmetre nominal i de gruix 0,8 mm, segons norma UNE-EN 12735-1</t>
  </si>
  <si>
    <t xml:space="preserve">BFWD-2HKR</t>
  </si>
  <si>
    <t xml:space="preserve">Accessori per a tub de coure per a instal·lacions frigorífiques de 5/8 ´´ de diàmetre nominal, per a soldar per capil·laritat</t>
  </si>
  <si>
    <t xml:space="preserve">BFYC-04PC</t>
  </si>
  <si>
    <t xml:space="preserve">Part proporcional d'elements de muntatge, per a tub de coure frigorífic de 5/8 ´´ de diàmetre nominal, per a soldar per capilaritat</t>
  </si>
  <si>
    <t xml:space="preserve">P-39</t>
  </si>
  <si>
    <t xml:space="preserve">Tub Cu R220 (recuit) DN=1/4´´,g= 0,8mm soldat capil.,dific. mitjà i col·locat superf.</t>
  </si>
  <si>
    <t xml:space="preserve">BF54-1JXW</t>
  </si>
  <si>
    <t xml:space="preserve">Tub de coure R220 (recuit) 1/4 ´´ de diàmetre nominal i de gruix 0,8 mm, segons norma UNE-EN 12735-1</t>
  </si>
  <si>
    <t xml:space="preserve">B0A1-07LA</t>
  </si>
  <si>
    <t xml:space="preserve">Abraçadora metàl·lica, de 6 mm de diàmetre interior</t>
  </si>
  <si>
    <t xml:space="preserve">BFYC-04PD</t>
  </si>
  <si>
    <t xml:space="preserve">Part proporcional d'elements de muntatge, per a tub de coure frigorífic d'1/4 ´´ de diàmetre nominal, per a soldar per capilaritat</t>
  </si>
  <si>
    <t xml:space="preserve">BFWD-2HKY</t>
  </si>
  <si>
    <t xml:space="preserve">Accessori per a tub de coure per a instal·lacions frigorífiques d'1/4 ´´ de diàmetre nominal, per a soldar per capil·laritat</t>
  </si>
  <si>
    <t xml:space="preserve">P-40</t>
  </si>
  <si>
    <t xml:space="preserve">Tub Cu R220 (recuit) DN=1´´,g= 1mm soldat capil.,dific. mitjà i col·locat superf.</t>
  </si>
  <si>
    <t xml:space="preserve">BF54-1E01</t>
  </si>
  <si>
    <t xml:space="preserve">Tub Cu R220 (recuit) DN=1'', g=1mm</t>
  </si>
  <si>
    <t xml:space="preserve">P-41</t>
  </si>
  <si>
    <t xml:space="preserve">Tub Cu R220 (recuit) DN=1-1/8´´,g= 1mm soldat capil.,dific. mitjà i col·locat superf.</t>
  </si>
  <si>
    <t xml:space="preserve">P-42</t>
  </si>
  <si>
    <t xml:space="preserve">Aïllament tèrmic escum.elastom cautxú sintètic negre.D=6mm,g=9mm</t>
  </si>
  <si>
    <t xml:space="preserve">BFY3-065I</t>
  </si>
  <si>
    <t xml:space="preserve">Part proporcional d'elements de muntatge per a aïllament tèrmic d'escuma elastomèrica, de 9 mm de gruix</t>
  </si>
  <si>
    <t xml:space="preserve">1000009006</t>
  </si>
  <si>
    <t xml:space="preserve">U</t>
  </si>
  <si>
    <t xml:space="preserve">Aislamiento Rubaflex ST CLIMATIZACIÓN de 9mm de espesor y 6mm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</si>
  <si>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P-43</t>
  </si>
  <si>
    <t xml:space="preserve">Aïllament tèrmic escum.elastom cautxú sintètic negre.D=10mm,g=9mm</t>
  </si>
  <si>
    <t xml:space="preserve">1000009010</t>
  </si>
  <si>
    <t xml:space="preserve">Aislamiento Rubaflex ST CLIMATIZACION de 9mm de espesor y 10mm de diametro, fabricado en spuma elastomerica de caucho sintetico de color negro. Presenta una elevada resistencia frente a agentes corrosivos (cloruros, nitritos, amoniaco, hongos y parasitos), al tiempo que no contiene particulas solidas perjudiciales para la salud (polvo, fibras, amianto). Material libre de CFC -HCFC.
Alta resistencia y durabilidad. Rango de temperatura: -40‹C + 110‹C. Conductividad termica W(m.K) EN ISO 8497(DIN 52613): 0.034 +10‹C. Factor de resistencia a la difusion del vapor de agua EN 12086 (DIN 52615): =10.000. Permeabilidad al vapor (23‹C) EN 12086 (DIN 52615, BS 4370) EN ISO 12572: 1*101‹kg/(m*Pa*hr) or 0.09 ƒÊg*m/(N*hr). Reaccion al fuego: BL- s2, d0. Resistencia a la corrosion: Excelente, Amoniaco 0.02% +/- 0.005, Nitrito (NO ) &lt; 0.0001, Cloruro ( Cl ) 0.020 +/- 0.005 DIN 1988/7, pH neutro. Resistencia a hongos y parasitos: Excelente. Olor: Neutro. Atenuacion acustica: Max 35 dB (A). Absorcion acustica EN ISO 11654: Clase D. Celdas cerradas: &gt;95%. Resistencia al Ozono: Excelente. Resistencia al aceite: Excelente. Datos ecológicos: Libre de amianto, Libre HCFC - CFC, según norma.</t>
  </si>
  <si>
    <t xml:space="preserve">P-44</t>
  </si>
  <si>
    <t xml:space="preserve">Aïllament tèrmic escum.elastom cautxú sintètic negre.D=12mm,g=9mm</t>
  </si>
  <si>
    <t xml:space="preserve">1000009012</t>
  </si>
  <si>
    <t xml:space="preserve">Aislamiento Rubaflex ST CLIMATIZACIÓN de 9mm de espesor y 12mm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</si>
  <si>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P-45</t>
  </si>
  <si>
    <t xml:space="preserve">Aïllament tèrmic escum.elastom cautxú sintètic negre.D=15mm,g=13mm</t>
  </si>
  <si>
    <t xml:space="preserve">1000013015</t>
  </si>
  <si>
    <t xml:space="preserve">Aislamiento Rubaflex ST CLIMATIZACIÓN de 13mm de espesor y 15mm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</si>
  <si>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P-46</t>
  </si>
  <si>
    <t xml:space="preserve">Aïllament tèrmic escum.elastom cautxú sintètic negre.D=18mm,g=13mm</t>
  </si>
  <si>
    <t xml:space="preserve">1000013018</t>
  </si>
  <si>
    <t xml:space="preserve">Aislamiento Rubaflex ST CLIMATIZACIÓN de 13mm de espesor y 18mm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</si>
  <si>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P-47</t>
  </si>
  <si>
    <t xml:space="preserve">Aïllament tèrmic escum.elastom cautxú sintètic negre.D=22mm,g=13mm</t>
  </si>
  <si>
    <t xml:space="preserve">1000013022</t>
  </si>
  <si>
    <t xml:space="preserve">Aislamiento Rubaflex ST CLIMATIZACIÓN de 13mm de espesor y 22mm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</si>
  <si>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P-48</t>
  </si>
  <si>
    <t xml:space="preserve">Aïllament tèrmic escum.elastom cautxú sintètic negre.D=18mm,g=9mm</t>
  </si>
  <si>
    <t xml:space="preserve">1000009018</t>
  </si>
  <si>
    <t xml:space="preserve">Aislamiento Rubaflex ST CLIMATIZACIÓN de 9mm de espesor y 18mm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</si>
  <si>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P-49</t>
  </si>
  <si>
    <t xml:space="preserve">Aïllament tèrmic escum.elastom cautxú sintètic negre.D=19mm,g=28mm</t>
  </si>
  <si>
    <t xml:space="preserve">10000200E1</t>
  </si>
  <si>
    <t xml:space="preserve">ML COQUILLA ST CLIMATIZACION 13MM 28  3/4  A/A-11/8 RUBAFLEX</t>
  </si>
  <si>
    <t xml:space="preserve">P-50</t>
  </si>
  <si>
    <t xml:space="preserve">Aïllament tèrmic escum.elastom cautxú sintètic negre.D=25mm,g=25mm</t>
  </si>
  <si>
    <t xml:space="preserve">1000025025</t>
  </si>
  <si>
    <t xml:space="preserve">Aislamiento Rubaflex ST CLIMATIZACIÓN de 25mm de espesor y 25mm de diametro,  equivalente a RITE 30mmfabricado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</si>
  <si>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P-51</t>
  </si>
  <si>
    <t xml:space="preserve">Aïllament tèrmic escum.elastom cautxú sintètic negre.D=25mm,g=13mm</t>
  </si>
  <si>
    <t xml:space="preserve">1000013025</t>
  </si>
  <si>
    <t xml:space="preserve">Aislamiento Rubaflex ST CLIMATIZACIÓN de 13mm de espesor y 25mm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</si>
  <si>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P-52</t>
  </si>
  <si>
    <t xml:space="preserve">Aïllament tèrmic escum.elastom cautxú sintètic negre.D=22mm,g=19mm</t>
  </si>
  <si>
    <t xml:space="preserve">1000020022</t>
  </si>
  <si>
    <t xml:space="preserve">Aislamiento Rubaflex ST CLIMATIZACIÓN de 19mm de espesor y 22mm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</si>
  <si>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P-53</t>
  </si>
  <si>
    <t xml:space="preserve">Aïllament tèrmic escum.elastom cautxú sintètic negre.D=12mm,g=19mm</t>
  </si>
  <si>
    <t xml:space="preserve">1000020012</t>
  </si>
  <si>
    <t xml:space="preserve">Aislamiento Rubaflex ST CLIMATIZACIÓN de 19mm de espesor y 12mm de diametro, fabricado en espuma elastomérica de caucho sintético de color negro. Presenta una elevada resistencia frente a agentes corrosivos (cloruros, nitritos, amoniaco, hongos y parásitos), al tiempo que no contiene partículas sólidas perjudiciales para la salud (polvo, fibras, amianto). Material libre de CFC -HCFC. Alta resistencia y durabilidad. Rango de temperatura: -40°C + 110°C. Conductividad térmica W(m.K) EN ISO 8497(DIN 52613): 0.034 +10°C. Factor de resistencia a la difusión del vapor de agua EN 12086 (DIN 52615): =10.000. Permeabilidad al vapor (23°C) EN 12086 (DIN 52615, BS 4370) EN ISO 12572: 1*101° kg/(m*Pa*hr) or 0.09 µg*m/(N*hr). Reacción al fuego: BL- s2, d0. Resistencia a la corrosión: Excelente, Amoniaco 0.02% +/- 0.005, Nitrito (NO  ) &lt; 0.0001, Cloruro ( Cl ) 0.020 +/- 0.005 DIN 1988/7, pH neutro. Resistencia a hongos y parásitos: Excelente. Olor: Neutro. Atenuación acústica: Max 35 dB (A). Absorción acústica EN ISO 11654: Clase D. Celdas cerradas: &gt;95%. Resistencia al Ozono: Excelente. Resistencia al aceite: Excelente. Datos ecológicos: Libre de amianto, Libre HCFC - CFC, según norma.</t>
  </si>
  <si>
    <t xml:space="preserve">P-54</t>
  </si>
  <si>
    <t xml:space="preserve">Revisió de conductes i reixes de la instal·lació de climatització existent.</t>
  </si>
  <si>
    <t xml:space="preserve">P-55</t>
  </si>
  <si>
    <t xml:space="preserve">Revisió de QE i adequació de línia electr. inst. clima</t>
  </si>
  <si>
    <t xml:space="preserve">P-56</t>
  </si>
  <si>
    <t xml:space="preserve">Safata xapa llisa+coberta acer galv.calent,100mmx200mm,col.s/sup.horitz.</t>
  </si>
  <si>
    <t xml:space="preserve">BG29-1ZSN</t>
  </si>
  <si>
    <t xml:space="preserve">Coberta per a safata metàl·lica de xapa, d'acer galvanitzat en calent, de 200 mm d'amplària</t>
  </si>
  <si>
    <t xml:space="preserve">BG2J-0BAC</t>
  </si>
  <si>
    <t xml:space="preserve">Safata metàl·lica de xapa llisa d'acer galvanitzat en calent, d'alçària 100 mm i amplària 200 mm</t>
  </si>
  <si>
    <t xml:space="preserve">BGWA-0AIU</t>
  </si>
  <si>
    <t xml:space="preserve">Part proporcional d'accessoris i elements d'acabat per a safates metàl·liques d'acer galvanitzat en calent, de 100 mm d'alçària i 200 mm d'amplària</t>
  </si>
  <si>
    <t xml:space="preserve">BGY1-1OXY</t>
  </si>
  <si>
    <t xml:space="preserve">Part proporcional d'elements de suport per a safates metàl·liques d'acer galvanitzat en calent de 200 mm d'amplària, per a instal·lació sobre suports horitzontals</t>
  </si>
  <si>
    <t xml:space="preserve">P-58</t>
  </si>
  <si>
    <t xml:space="preserve">Memòria tècnica de disseny (MTD) / Projecte de la instal·lació de climatització per la seva posterio</t>
  </si>
  <si>
    <t xml:space="preserve">A0K-002B</t>
  </si>
  <si>
    <t xml:space="preserve">Tècnic mig o superior</t>
  </si>
  <si>
    <t xml:space="preserve">P-59</t>
  </si>
  <si>
    <t xml:space="preserve">Legalització de la instal·lació de climatització</t>
  </si>
  <si>
    <t xml:space="preserve">P-17</t>
  </si>
  <si>
    <t xml:space="preserve">Unit.ext.,33,5kW/33,5kW,EER 2,48 SEER 6,24 COP=3,09 i SCOP 4,01 trifàsic,R410A,preu alt,col. suport</t>
  </si>
  <si>
    <t xml:space="preserve">4100055402</t>
  </si>
  <si>
    <t xml:space="preserve">Unidad exterior KRV V8i, no combinable, 2 tubos marca KOSNER modelo KRV V8i 12HP 335W. Potencia frigorífica 33,5 kW (interior 27ºC b.s., 19°C b.h., exterior 35°C b.s.) , EER 2,48, SEER 6,24, potencia calorífica 33,5 kW (interior 20°C b.S., exterior 7ºC b.s., 6°C b.h.), COP 3,09 y SCOP 4,01. Capacidad del equipo 12HP. Conexión eléctrica trifásica 380-415V/3F/50Hz. Consumo eléctrico 13,5/10,8 kW. Compresor Scroll DC Inverter de inyección de vapor y ventilador DC. Caudal de aire exterior 13.500 m3/h. Potencia sonora 85 dB(A). Rango de trabajo en ciclo refrigeración -15 a 55° C, rango de trabajo en ciclo de calefacción -30 a 30°C. Peso 195 kg. Dimensiones 940x825x1.760 mm (AnchoxFondoxAlto). Tuberías frigoríficas de interconexión de 1/2´´para líquido y 1´´ para gas R410A. Puesta en marcha incluida en el precio.</t>
  </si>
  <si>
    <t xml:space="preserve">BEZ6-34F9</t>
  </si>
  <si>
    <t xml:space="preserve">Conjunt de silentblocks cònics de cautxú, per a una càrrega unitària màxima de 45 kg, rosca M-8</t>
  </si>
  <si>
    <t xml:space="preserve">BEZ7-34C1</t>
  </si>
  <si>
    <t xml:space="preserve">Suport mural reforçat d'acer lacat de 2 mm de gruix, per a una càrrega màxima de 150 kg</t>
  </si>
  <si>
    <t xml:space="preserve">Subtotal partida d'obra</t>
  </si>
  <si>
    <t xml:space="preserve">P-18</t>
  </si>
  <si>
    <t xml:space="preserve">Conjunt AACC/bomba calor de conductes,20kW/22kW,SEER=4,9,SCOP=3,41,400V,R410A,preu sup,col.suport</t>
  </si>
  <si>
    <t xml:space="preserve">4050010200</t>
  </si>
  <si>
    <t xml:space="preserve">Conjunto de Aire Acondicionado/Bomba de Calor de Conductos de Gran Capacidad, con Tecnología Inverter marca KOSNER modelo KSTI-200 CD PLUS EVO de 20 kW en frío (interior 27°C (bs)/19°C (bh), exterior 35°C (bs)/24°C(bs), SEER 4,9 y 22 kW en calor (interior 20°C(bs)/15°C(bh), exterior 7°C(bs)/6°C(bh), SCOP 3,41, compuesto por una unidad interior tipo conductos de ancho 1.315 mm, profundo 760 mm, alto 385 mm,  con 82 kg. de peso, caudal de aire máximo 3.700 m3/h, 120 Pa de presión estática (regulable entre 0 y 250 Pa), potencia sonora 62 dB(A), alimentación monofásica 230V, y mando a pared KN-200/BD incluido y una unidad exterior de ancho 940 mm, fondo 320 mm y alto 1.430 mm con 120 kg. de peso, compresor rotativo inverter, potencia sonora 72 dB(A), alimentación trifásica 400V, precargada con 6,4 kg refrigerante R-410A. Carga adicional de 54 g/m. desde el primer metro de tubería. Tuberías frigoríficas de 3/8´´ para líquido y 3/4´´ para gas con una distancia máxima de 30 m. en vertical y 70 m total. Cable de interconexión 2x1 mm2+pantalla. Alimentación Exterior 5x2,5mm2, alimentación interior 3x1,5mm2 y termostato cableado 2x1mm2+pantalla. Puesta en marcha por SAT Kosner opcional.</t>
  </si>
  <si>
    <t xml:space="preserve">4050090095</t>
  </si>
  <si>
    <t xml:space="preserve">MANDO PARED KN-200/BD CONDUCTOS GRAN CAPACIDAD KOSNER KOSNER</t>
  </si>
  <si>
    <t xml:space="preserve">Altres</t>
  </si>
  <si>
    <t xml:space="preserve">0989898909</t>
  </si>
  <si>
    <t xml:space="preserve">ECOTASA DE RESIDUOS DE APARATO</t>
  </si>
  <si>
    <t xml:space="preserve">Subtotal altres</t>
  </si>
  <si>
    <t xml:space="preserve">P-19</t>
  </si>
  <si>
    <t xml:space="preserve">Unit.ext.,33,5kW/33,5kW,EER 2,9 SEER 6,38 COP=3,68 i SCOP 4,11 trifàsic,R410A,preu alt,col. suport</t>
  </si>
  <si>
    <t xml:space="preserve">4100050424</t>
  </si>
  <si>
    <t xml:space="preserve">Unidad exterior mini KRV 2 tubos marca KOSNER modelo Mini KRV V8 12HP 335SW 3PH. Potencia frigorífica 33,5 kW (interior 27°C(bs)/19 °C(bh), exterior 35°C(bs) , EER 2,9, SEER 6,38, potencia calorífica 33,5 kW  (interior 20°C(bs)/15°C(bh), exterior 7°C(bs) 6ºC(bh), COP 3,68 y SCOP 4.11. Capacidad del equipo 12HP. Conexión eléctrica trifásica 380-415V/3F/50Hz. Consumo eléctrico 11,6/9,1 kW (frío/calor). Compresor rotativo DC Inverter y ventilador DC. Caudal de aire exterior 12.500 m3/h. Presión sonora 58 dB(A), a 1m. Rango de trabajo en ciclo  refrigeración -15 a 55°C, rango de trabajo en ciclo de calefacción -30 a 30°C. Peso 185 kg. Dimensiones 1130x580x1760 mm (AnchoxFondoxAlto). Tuberías frigoríficas de interconexión de 1/2´´para líquido y 1´´ para gas R410A.</t>
  </si>
  <si>
    <t xml:space="preserve">P-20</t>
  </si>
  <si>
    <t xml:space="preserve">P-21</t>
  </si>
  <si>
    <t xml:space="preserve">Unit.ext.,14kW/14kW,EER 2,7 SEER 7,0 COP=3,8 i SCOP 4,80 trifàsic,R410A,preu alt,col. suport</t>
  </si>
  <si>
    <t xml:space="preserve">4100050064</t>
  </si>
  <si>
    <t xml:space="preserve">Unidad exterior mini KRV 2 tubos marca KOSNER modelo Mini KRV V8 5HP 140SW 3PH. Potencia frigorífica 14 kW (interior 27°C(bs)/19 °C(bh), exterior 35°C(bs) , EER 2,7, SEER 7,0, potencia calorífica 14 kW  (interior 20°C(bs)/15°C(bh), exterior 7°C(bs) 6ºC(bh), COP 3,8 y SCOP 4.80. Capacidad del equipo 5HP. Conexión eléctrica trifásica 380-415V/3F/50Hz. Consumo eléctrico 5,19/3,68 kW (frío/calor). Compresor rotativo DC Inverter y ventilador DC. Caudal de aire exterior 5.000 m3/h. Presión sonora 56 dB(A), a 1m. Rango de trabajo en ciclo  refrigeración -15 a 52°C, rango de trabajo en ciclo de calefacción -20 a 30°C. Peso 109 kg. Dimensiones 1073x523x864 mm (AnchoxFondoxAlto). Tuberías frigoríficas de interconexión de 3/8´´para líquido y 5/8´´ para gas R410A.</t>
  </si>
  <si>
    <t xml:space="preserve">P-22</t>
  </si>
  <si>
    <t xml:space="preserve">Sum. i inst. unitat interioir tipus split paret pot frig 4,5kw i pot calorifica 5kw.</t>
  </si>
  <si>
    <t xml:space="preserve">4100090049</t>
  </si>
  <si>
    <t xml:space="preserve">MANDO CONTROL REMOTO UD INTERIOR KRV V8 RM12F1</t>
  </si>
  <si>
    <t xml:space="preserve">4100005345</t>
  </si>
  <si>
    <t xml:space="preserve">Unidad interior KRV tipo split  pared DC 3.0, marca KOSNER modelo KRV SP 45M DC de potencia frigorifica 4,5 KW y de potencia calorifica 5 KW. Peso  de la unidad interior 11,5 kg, caudal de aire 410/460/510/560/620/670/720 m³/h, presión sonora 29/30/31/32/33/35/37 dB(A). Mando no incluido.</t>
  </si>
  <si>
    <t xml:space="preserve">P-23</t>
  </si>
  <si>
    <t xml:space="preserve">Sum. i inst. unitat interioir tipus split paret pot frig 2,8 kw i pot calorifica 3,2 kw.</t>
  </si>
  <si>
    <t xml:space="preserve">4100005328</t>
  </si>
  <si>
    <t xml:space="preserve">Unidad interior KRV tipo split pared DC 3.0, marca KOSNER modelo KRV SP 28M DC de potencia frigorifica 2,8 KW y de potencia calorifica 3,2 KW. Peso de la unidad interior 10 kg, caudal de
aire 340/370/400/430/470/510/540 m³/h, presión sonora 28/30/31/32/33/34/35 dB(A). Mando no incluido.</t>
  </si>
  <si>
    <t xml:space="preserve">P-24</t>
  </si>
  <si>
    <t xml:space="preserve">Sum. i inst. unitat interioir tipus split paret pot frig 2,2 kw i pot calorifica 2,4 kw.</t>
  </si>
  <si>
    <t xml:space="preserve">4100005322</t>
  </si>
  <si>
    <t xml:space="preserve">Unidad interior KRV tipo split pared DC 3.0, marca KOSNER modelo KRV SP 22M DC de potencia rigorifica 2,2 KW y de potencia calorifica 2,4 KW. Peso de la unidad interior 9kg, caudal de aire 340/370/390/410/440/470/500 m³/h, presión sonora 27/28/29/30/31/32/33 dB(A). Mando no incluido.</t>
  </si>
  <si>
    <t xml:space="preserve">P-25</t>
  </si>
  <si>
    <t xml:space="preserve">Sum. i inst. unitat interior tipus split paret pot frig 5,6 kw i pot calorifica 6,3 kw.</t>
  </si>
  <si>
    <t xml:space="preserve">4100005356</t>
  </si>
  <si>
    <t xml:space="preserve">Unidad interior KRV tipo split  pared DC 3.0, marca KOSNER modelo KRV SP 56M DC de potencia frigorifica 5,6 KW y de potencia calorifica 6,3 KW. Peso  de la unidad interior 11,5 kg, caudal de aire 410/480/550/620/700/780/860 m³/h, presión sonora 29/31/33/35/37/39/41 dB(A). Mando no incluido.</t>
  </si>
  <si>
    <t xml:space="preserve">P-26</t>
  </si>
  <si>
    <t xml:space="preserve">Sum. i inst. unitat interior tipus split paret pot frig 1,5 kw i pot calorifica 1,7 kw.</t>
  </si>
  <si>
    <t xml:space="preserve">4100005015</t>
  </si>
  <si>
    <t xml:space="preserve">Unidad interior KRV tipo split  pared DC 3.0, marca KOSNER modelo KRV SP 15M DC de potencia frigorifica  1,5 KW y de potencia calorifica 1,7 KW. Peso  de la unidad interior 9kg, caudal de aire 340/360/380/400/420/440/460 m³/h, presión sonora 27/28/29/30/30/31/32 dB(A). Mando no incluido.</t>
  </si>
  <si>
    <t xml:space="preserve">P-27</t>
  </si>
  <si>
    <t xml:space="preserve">Sum. i inst. unitat interior tipus cassete 4 vies 90x90 pot frig. 7,1kw i pot. cal 8kw. </t>
  </si>
  <si>
    <t xml:space="preserve">4100090049_5</t>
  </si>
  <si>
    <t xml:space="preserve">MANDO CONTROL REMOTO UD INTERIOR KRV V8 RM12F1 KOSNER</t>
  </si>
  <si>
    <t xml:space="preserve">4100020671</t>
  </si>
  <si>
    <t xml:space="preserve">Unidad interior KRV tipo cassette 4 vias 90x90 DC 3,0,marca KOSNER modelo KRV CS 71Q DC,de potencia frigorifica 7,1 Kw y de potencia calorifica 8 Kw. Peso de la unidad interior 22 kg, peso panel 5,6 Kg, caudal de aire 658/715/772/829/886/943/1000 m³/h,  presión sonora 29/30/32/33/34/36/37 dB(A). Mando no incluido.</t>
  </si>
  <si>
    <t xml:space="preserve">4050090172</t>
  </si>
  <si>
    <t xml:space="preserve">PANEL KRV 3.0 CASSETTE KOSNER 90X90 4 VIAS KOSNER</t>
  </si>
  <si>
    <t xml:space="preserve">P-28</t>
  </si>
  <si>
    <t xml:space="preserve">Sum. i inst. unitat interior tipus cassete 4 vies 60x60 pot frig. 4,5kw i pot. cal 5kw. </t>
  </si>
  <si>
    <t xml:space="preserve">4100090049_8</t>
  </si>
  <si>
    <t xml:space="preserve">4050090169_7</t>
  </si>
  <si>
    <t xml:space="preserve">PANEL KRV 3.0  CASSETTE KOSNER 60X60 4 VIAS KOSNER</t>
  </si>
  <si>
    <t xml:space="preserve">4100020645</t>
  </si>
  <si>
    <t xml:space="preserve">Unidad interior KRV tipo cassette 4 vias 60x60 DC 3,0,marca KOSNER modelo KRV CS 45Q DC,de potencia frigorifica 4,5 Kw y de potencia calorifica 5 Kw. Peso de la unidad interior 14 kg, peso panel 2,4 Kg, caudal de aire 425/460/495/530/570/605/640 m³/h,  presión sonora 26,5/28/29/31/33/35/36,5 dB(A). Mando no incluido.</t>
  </si>
  <si>
    <t xml:space="preserve">P-29</t>
  </si>
  <si>
    <t xml:space="preserve">Sum. i inst. unitat interior tipus cassete 4 vies 90x90 pot frig. 5,6kw i pot. cal 6,3kw. </t>
  </si>
  <si>
    <t xml:space="preserve">4100020656</t>
  </si>
  <si>
    <t xml:space="preserve">Unidad interior KRV tipo cassette 4 vias 90x90 DC 3,0,marca KOSNER modelo KRV CS 56Q DC,de potencia frigorifica 5,6 Kw y de potencia calorifica 6,3 Kw. Peso de la unidad interior 19,5 kg, peso panel 5,6 Kg, caudal de aire 543/593/642/692/741/791/840 m³/h,  presión sonora 27/28/29/30/31/32/33 dB(A). Mando no incluido.</t>
  </si>
  <si>
    <t xml:space="preserve">P-30</t>
  </si>
  <si>
    <t xml:space="preserve">Sum. i inst. unitat interior tipus cassete 4 vies 60x60 pot frig. 2,8kw i pot. cal 3,2kw. </t>
  </si>
  <si>
    <t xml:space="preserve">4100020636</t>
  </si>
  <si>
    <t xml:space="preserve">Unidad interior KRV tipo cassette 4 vias 60x60 DC 3,0,marca KOSNER modelo KRV CS 36Q DC,de potencia frigorifica 3,6 Kw y de potencia calorifica 4 Kw. Peso de la unidad interior 14 kg, peso panel 2,4 Kg, caudal de aire 345/375/405/440/470/500/530 m³/h,  presión sonora 25,5/26/27/28/29/30/31 dB(A). Mando no incluido.</t>
  </si>
  <si>
    <t xml:space="preserve">4050090169</t>
  </si>
  <si>
    <t xml:space="preserve">PANEL KRV 3.0 CASSETTE KOSNER 60X60 4 VIAS</t>
  </si>
  <si>
    <t xml:space="preserve">P-57</t>
  </si>
  <si>
    <t xml:space="preserve">Sum i inst. sistema de control remot,+indicadors,p/connexió,carril DIN</t>
  </si>
  <si>
    <t xml:space="preserve">BG85-E001</t>
  </si>
  <si>
    <t xml:space="preserve">CLOUD GATEWAY V8 GW3-CLOUD KOSNER</t>
  </si>
  <si>
    <t xml:space="preserve">CO2eq (kg)</t>
  </si>
  <si>
    <t xml:space="preserve">MJ</t>
  </si>
  <si>
    <t xml:space="preserve">Camió grua treball c=5t abst.vert.=12m abst.hozt.=9 i m.elev.=25kN·m</t>
  </si>
  <si>
    <t xml:space="preserve">Subministr.contenidor metàl·lic,5m3 +recollida residus inerts o no especials</t>
  </si>
  <si>
    <t xml:space="preserve">ML COQUILLA ST CLIMATIZACION 9 MM  6       A/A-1/4 RUBAFLEX</t>
  </si>
  <si>
    <t xml:space="preserve">COQUILLA ST CLIMATIZACION 9 MM 10 1/8 A/A-3/8</t>
  </si>
  <si>
    <t xml:space="preserve">ML COQUILLA ST CLIMATIZACION 9 MM 12       A/A-1/2 RUBAFLEX</t>
  </si>
  <si>
    <t xml:space="preserve">ML COQUILLA ST CLIMATIZACION 9 MM 18  3/8  A/A-3/4 RUBAFLEX</t>
  </si>
  <si>
    <t xml:space="preserve">ML COQUILLA ST CLIMATIZACION 13MM 15  1/4  A/A-5/8 RUBAFLEX</t>
  </si>
  <si>
    <t xml:space="preserve">ML COQUILLA ST CLIMATIZACION 13MM 18  3/8  A/A-3/4 RUBAFLEX</t>
  </si>
  <si>
    <t xml:space="preserve">ML COQUILLA ST CLIMATIZACION 13MM 22  1/2  A/A-7/8 RUBAFLEX</t>
  </si>
  <si>
    <t xml:space="preserve">ML COQUILLA ST CLIMATIZACION 13MM 25 RUBAFLEX</t>
  </si>
  <si>
    <t xml:space="preserve">ML COQUILLA ST CLIMATIZACION 19MM 12       A/A-1/2 RUBAFLEX</t>
  </si>
  <si>
    <t xml:space="preserve">ML COQUILLA ST CLIMATIZACION 19MM 22  1/2  A/A-7/8 RUBAFLEX</t>
  </si>
  <si>
    <t xml:space="preserve">ML COQUILLA ST CLIMATIZACION 25MM 25 RITE 30 RUBAFLEX</t>
  </si>
  <si>
    <t xml:space="preserve">SPLIT CONDUCTOS KOSNER KSTI-200 CD PLUS EVO TRIFASICO KOSNER</t>
  </si>
  <si>
    <t xml:space="preserve">UD INTERIOR SPLIT PARED KOSNER KRV SP 15M DC - 3.0 KOSNER</t>
  </si>
  <si>
    <t xml:space="preserve">UD INTERIOR SPLIT PARED KOSNER KRV SP 22M DC - 3.0</t>
  </si>
  <si>
    <t xml:space="preserve">UD INTERIOR SPLIT PARED KOSNER KRV SP 28M DC - 3.0</t>
  </si>
  <si>
    <t xml:space="preserve">UD INTERIOR SPLIT PARED KOSNER KRV SP 45M DC - 3.0 KOSNER</t>
  </si>
  <si>
    <t xml:space="preserve">UD INTERIOR SPLIT PARED KOSNER KRV SP 56M DC - 3.0 KOSNER</t>
  </si>
  <si>
    <t xml:space="preserve">UD INTERIOR CASSETTE KOSNER KRV CS 36Q  DC 60X60 - 3.0 KOSNER</t>
  </si>
  <si>
    <t xml:space="preserve">UD INTERIOR CASSETTE KOSNER KRV CS 45Q DC 60X60 - 3.0 KOSNER</t>
  </si>
  <si>
    <t xml:space="preserve">UD INTERIOR CASSETTE KOSNER KRV CS 56Q DC 90X90 - 3.0 KOSNER</t>
  </si>
  <si>
    <t xml:space="preserve">UD INTERIOR CASSETTE KOSNER KRV CS 71Q DC 90X90 - 3.0 KOSNER</t>
  </si>
  <si>
    <t xml:space="preserve">UD EXT. MINI KRV V8 KOSNER 5HP 140SW 3PH KOSNER</t>
  </si>
  <si>
    <t xml:space="preserve">UD EXT. MINI KRV V8 KOSNER 12HP 335SW 3PH KOSNER</t>
  </si>
  <si>
    <t xml:space="preserve">UD EXT. KRV R410A DC INVERTER V8i KOSNER 12HP 335W NO COMBIN KOSNER</t>
  </si>
  <si>
    <t xml:space="preserve">DISTRIBUIDOR UD INTERIOR KRV KOSNER HN-01C 2TUBOS</t>
  </si>
  <si>
    <t xml:space="preserve">DISTRIBUIDOR UD INTERIOR KRV KOSNER HN-02C 2TUBOS</t>
  </si>
  <si>
    <t xml:space="preserve">Formigó HA-30/P / 10 / I + E,&gt;= 300kg/m3 ciment</t>
  </si>
  <si>
    <t xml:space="preserve">Abraçadora metàl.,d/int.=18mm</t>
  </si>
  <si>
    <t xml:space="preserve">Abraçadora metàl.,d/int.=6mm</t>
  </si>
  <si>
    <t xml:space="preserve">Abraçadora metàl.,d/int.=22mm</t>
  </si>
  <si>
    <t xml:space="preserve">Abraçadora metàl.,d/int.=12mm</t>
  </si>
  <si>
    <t xml:space="preserve">Abraçadora metàl.,d/int.=10mm</t>
  </si>
  <si>
    <t xml:space="preserve">Abraçadora metàl.,d/int.=16mm</t>
  </si>
  <si>
    <t xml:space="preserve">Tauló fusta pi p/10 usos</t>
  </si>
  <si>
    <t xml:space="preserve">Llata fusta pi</t>
  </si>
  <si>
    <t xml:space="preserve">Tauler pi,g=22mm,10 usos</t>
  </si>
  <si>
    <t xml:space="preserve">Disposició controlada en dipòsit autoritzat de residus especials Clorofluorocarbonos, HCFC, HFC </t>
  </si>
  <si>
    <t xml:space="preserve">Panell autoportant fibres miner.,+kraft-alu. 2 cares,60x120x8cm</t>
  </si>
  <si>
    <t xml:space="preserve">Làm.neoprè g=4mm</t>
  </si>
  <si>
    <t xml:space="preserve">Estructura acer galv.vista p/cel ras plac.600x600mm,perf.princip.T invertida 24mm c/1,2m vareta susp</t>
  </si>
  <si>
    <t xml:space="preserve">Placa gx.l.cel r.reg g=9,5mm acab.llis, 600x600 mm+vora recte (A)</t>
  </si>
  <si>
    <t xml:space="preserve">Tub polipropilè paret tricapa,evacua.insonoritz.,DN=32mm,junt elàstic</t>
  </si>
  <si>
    <t xml:space="preserve">Accessori genèric p/tub PPD=32mm</t>
  </si>
  <si>
    <t xml:space="preserve">Element de munt.p/tub PPD=32mm</t>
  </si>
  <si>
    <t xml:space="preserve">Gas R-407c/R-410a,p/circuits refrigerants</t>
  </si>
  <si>
    <t xml:space="preserve">Silentblock cònic,45kg,M-8</t>
  </si>
  <si>
    <t xml:space="preserve">Sup.mural reforç. acer lacat,gruix=2mm,150kg</t>
  </si>
  <si>
    <t xml:space="preserve">Tub Cu R220 (recuit) DN=3/8´´,g= 0,8mm</t>
  </si>
  <si>
    <t xml:space="preserve">Tub Cu R220 (recuit) DN=5/8´´,g= 0,8mm</t>
  </si>
  <si>
    <t xml:space="preserve">Tub Cu nu  DN=1/4´´,g= 0,8mm</t>
  </si>
  <si>
    <t xml:space="preserve">Tub Cu R220 (recuit) DN=7/8´´,g= 1mm</t>
  </si>
  <si>
    <t xml:space="preserve">Tub Cu R220 (recuit) DN=3/4´´,g= 1mm</t>
  </si>
  <si>
    <t xml:space="preserve">Tub Cu R220 (recuit) DN=1/2´´,g= 0,8mm</t>
  </si>
  <si>
    <t xml:space="preserve">Ac.tub Cu inst.frigo DN=3/8´´,p/soldar capil·lar.</t>
  </si>
  <si>
    <t xml:space="preserve">Ac.tub Cu inst.frigo DN=5/8´´,p/soldar capil·lar.</t>
  </si>
  <si>
    <t xml:space="preserve">Ac.tub Cu inst.frigo DN=7/8´´,p/soldar capil·lar.</t>
  </si>
  <si>
    <t xml:space="preserve">Ac.tub Cu inst.frigo DN=1/2´´,p/soldar capil·lar.</t>
  </si>
  <si>
    <t xml:space="preserve">Ac.tub Cu inst.frigo DN=3/4´´,p/soldar capil·lar.</t>
  </si>
  <si>
    <t xml:space="preserve">Ac.tub Cu inst.frigo DN=1/4´´,p/soldar capil·lar.</t>
  </si>
  <si>
    <t xml:space="preserve">Pp.elem.munt.p/aïll.escum.elastom.,g=9mm</t>
  </si>
  <si>
    <t xml:space="preserve">Pp.elem.munt.,tub Cu frigor. DN=3/4´´,p/soldar per capilaritat</t>
  </si>
  <si>
    <t xml:space="preserve">Pp.elem.munt.,tub Cu frigor. DN=3/8´´,p/soldar per capilaritat</t>
  </si>
  <si>
    <t xml:space="preserve">Pp.elem.munt.,tub Cu frigor. DN=5/8´´,p/soldar per capilaritat</t>
  </si>
  <si>
    <t xml:space="preserve">Pp.elem.munt.,tub Cu frigor. DN=1/4´´,p/soldar per capilaritat</t>
  </si>
  <si>
    <t xml:space="preserve">Pp.elem.munt.,tub Cu frigor. DN=1/2´´,p/soldar per capilaritat</t>
  </si>
  <si>
    <t xml:space="preserve">Pp.elem.munt.,tub Cu frigor. DN=7/8´´,p/soldar per capilaritat</t>
  </si>
  <si>
    <t xml:space="preserve">Pp.elem.munt.,tub Cu frigor. DN=1´´,p/soldar per capilaritat</t>
  </si>
  <si>
    <t xml:space="preserve">Coberta safat.met.xapa acer galv.calent,ample=200mm</t>
  </si>
  <si>
    <t xml:space="preserve">Safata xapa llisa acer galv.calent,100mmx200mm</t>
  </si>
  <si>
    <t xml:space="preserve">Cable 0,6/1 kV RZ1-K (AS), 3x2,5mm2</t>
  </si>
  <si>
    <t xml:space="preserve">P.p.accessoris p/safat.met.acer galv.calent,,100x200mm</t>
  </si>
  <si>
    <t xml:space="preserve">P.p.elem.suport p/safat.met.acer galv.calent ample=200mm,s/sup.horitz.</t>
  </si>
  <si>
    <t xml:space="preserve">Vàlvula bola manual+rosca,2peces,pas tot.,llautó,DN=3/4´´,preu altPN=25bar</t>
  </si>
  <si>
    <t xml:space="preserve">Vàlvula equilibrat dinàmic+rosca,llautó,DN= 3/4 ´´,cabal= 0.32 a 0.882 m3/h</t>
  </si>
  <si>
    <t xml:space="preserve">Filtre colador en ´´Y´´,+rosc.,DN=3/4´´,PN=16bar,llautó,pas malla=0,5mm</t>
  </si>
  <si>
    <t xml:space="preserve">Cable trans.dades,Cu,4par.,cat.6 U/UTP,poliolefina/poliolefina,n/propag.flama UNE-EN 60332, Dca-s2, </t>
  </si>
  <si>
    <t xml:space="preserve">AMIDAMENTS</t>
  </si>
  <si>
    <t xml:space="preserve">N</t>
  </si>
  <si>
    <t xml:space="preserve">01.02.01.004</t>
  </si>
  <si>
    <t xml:space="preserve">L</t>
  </si>
  <si>
    <t xml:space="preserve">Unitat exterior </t>
  </si>
  <si>
    <t xml:space="preserve">Unitat interior</t>
  </si>
  <si>
    <t xml:space="preserve">01.03.01.004</t>
  </si>
  <si>
    <t xml:space="preserve">Calefactor</t>
  </si>
  <si>
    <t xml:space="preserve">Split</t>
  </si>
  <si>
    <t xml:space="preserve">01.04.01.004</t>
  </si>
  <si>
    <t xml:space="preserve">Cassete</t>
  </si>
  <si>
    <t xml:space="preserve">01.05.01.004</t>
  </si>
  <si>
    <t xml:space="preserve">01.06.01.004</t>
  </si>
  <si>
    <t xml:space="preserve">01.06.02.025</t>
  </si>
  <si>
    <t xml:space="preserve">Recorregut de canonada frigorífica a coberta</t>
  </si>
  <si>
    <t xml:space="preserve">01.06.02.032</t>
  </si>
  <si>
    <t xml:space="preserve">Barrera acústica per unitat exterior de climatització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</si>
</sst>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##,###,##0.00"/>
    <numFmt numFmtId="167" formatCode="###,###,##0.000"/>
    <numFmt numFmtId="168" formatCode="###,###,##0.000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7" fillId="4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7" fillId="4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8"/>
  <sheetViews>
    <sheetView showFormulas="false" showGridLines="true" showRowColHeaders="true" showZeros="true" rightToLeft="false" tabSelected="true" showOutlineSymbols="true" defaultGridColor="true" view="normal" topLeftCell="A205" colorId="64" zoomScale="100" zoomScaleNormal="100" zoomScalePageLayoutView="100" workbookViewId="0">
      <selection pane="topLeft" activeCell="K1" activeCellId="0" sqref="K1"/>
    </sheetView>
  </sheetViews>
  <sheetFormatPr defaultColWidth="8.6796875" defaultRowHeight="13.8" customHeight="true" zeroHeight="false" outlineLevelRow="0" outlineLevelCol="0"/>
  <cols>
    <col collapsed="false" customWidth="true" hidden="false" outlineLevel="0" max="1" min="1" style="1" width="18.71"/>
    <col collapsed="false" customWidth="true" hidden="false" outlineLevel="0" max="2" min="2" style="1" width="3.42"/>
    <col collapsed="false" customWidth="true" hidden="false" outlineLevel="0" max="3" min="3" style="1" width="13.71"/>
    <col collapsed="false" customWidth="true" hidden="false" outlineLevel="0" max="4" min="4" style="1" width="4.41"/>
    <col collapsed="false" customWidth="true" hidden="false" outlineLevel="0" max="5" min="5" style="2" width="48.71"/>
    <col collapsed="false" customWidth="true" hidden="false" outlineLevel="0" max="7" min="6" style="1" width="12.71"/>
    <col collapsed="false" customWidth="true" hidden="false" outlineLevel="0" max="8" min="8" style="1" width="13.71"/>
    <col collapsed="false" customWidth="true" hidden="false" outlineLevel="0" max="16384" min="16378" style="0" width="11.53"/>
  </cols>
  <sheetData>
    <row r="1" customFormat="false" ht="13.4" hidden="false" customHeight="true" outlineLevel="0" collapsed="false">
      <c r="E1" s="3" t="s">
        <v>0</v>
      </c>
      <c r="F1" s="3" t="s">
        <v>0</v>
      </c>
      <c r="G1" s="3" t="s">
        <v>0</v>
      </c>
      <c r="H1" s="3" t="s">
        <v>0</v>
      </c>
    </row>
    <row r="2" customFormat="false" ht="13.4" hidden="false" customHeight="true" outlineLevel="0" collapsed="false">
      <c r="E2" s="3"/>
      <c r="F2" s="3"/>
      <c r="G2" s="3"/>
      <c r="H2" s="3"/>
    </row>
    <row r="3" customFormat="false" ht="13.4" hidden="false" customHeight="true" outlineLevel="0" collapsed="false">
      <c r="E3" s="3"/>
      <c r="F3" s="3"/>
      <c r="G3" s="3"/>
      <c r="H3" s="3"/>
    </row>
    <row r="4" customFormat="false" ht="13.4" hidden="false" customHeight="true" outlineLevel="0" collapsed="false">
      <c r="E4" s="3"/>
      <c r="F4" s="3"/>
      <c r="G4" s="3"/>
      <c r="H4" s="3"/>
    </row>
    <row r="6" customFormat="false" ht="13.4" hidden="false" customHeight="true" outlineLevel="0" collapsed="false">
      <c r="C6" s="4"/>
      <c r="D6" s="4"/>
      <c r="E6" s="5" t="s">
        <v>1</v>
      </c>
      <c r="F6" s="4"/>
      <c r="G6" s="4"/>
      <c r="H6" s="4"/>
    </row>
    <row r="8" customFormat="false" ht="13.4" hidden="false" customHeight="true" outlineLevel="0" collapsed="false">
      <c r="F8" s="6" t="s">
        <v>2</v>
      </c>
      <c r="G8" s="6" t="s">
        <v>3</v>
      </c>
      <c r="H8" s="6" t="s">
        <v>4</v>
      </c>
    </row>
    <row r="10" customFormat="false" ht="13.4" hidden="false" customHeight="true" outlineLevel="0" collapsed="false">
      <c r="C10" s="7" t="s">
        <v>5</v>
      </c>
      <c r="D10" s="8" t="s">
        <v>6</v>
      </c>
      <c r="E10" s="9" t="s">
        <v>7</v>
      </c>
    </row>
    <row r="11" customFormat="false" ht="13.4" hidden="false" customHeight="true" outlineLevel="0" collapsed="false">
      <c r="C11" s="7" t="s">
        <v>8</v>
      </c>
      <c r="D11" s="8" t="s">
        <v>9</v>
      </c>
      <c r="E11" s="9" t="s">
        <v>10</v>
      </c>
    </row>
    <row r="12" customFormat="false" ht="13.4" hidden="false" customHeight="true" outlineLevel="0" collapsed="false">
      <c r="C12" s="7" t="s">
        <v>11</v>
      </c>
      <c r="D12" s="8" t="s">
        <v>6</v>
      </c>
      <c r="E12" s="9" t="s">
        <v>12</v>
      </c>
    </row>
    <row r="14" customFormat="false" ht="13.4" hidden="false" customHeight="true" outlineLevel="0" collapsed="false">
      <c r="A14" s="10" t="s">
        <v>13</v>
      </c>
      <c r="B14" s="10" t="n">
        <v>1</v>
      </c>
      <c r="C14" s="10" t="s">
        <v>14</v>
      </c>
      <c r="D14" s="11" t="s">
        <v>15</v>
      </c>
      <c r="E14" s="3" t="s">
        <v>16</v>
      </c>
      <c r="F14" s="12" t="n">
        <v>19.94</v>
      </c>
      <c r="G14" s="13" t="n">
        <v>7</v>
      </c>
      <c r="H14" s="14" t="n">
        <f aca="false">ROUND(ROUND(F14,2)*ROUND(G14,3),2)</f>
        <v>139.58</v>
      </c>
    </row>
    <row r="15" customFormat="false" ht="13.4" hidden="false" customHeight="true" outlineLevel="0" collapsed="false">
      <c r="A15" s="10" t="s">
        <v>13</v>
      </c>
      <c r="B15" s="10" t="n">
        <v>2</v>
      </c>
      <c r="C15" s="10" t="s">
        <v>17</v>
      </c>
      <c r="D15" s="11" t="s">
        <v>18</v>
      </c>
      <c r="E15" s="3" t="s">
        <v>19</v>
      </c>
      <c r="F15" s="12" t="n">
        <v>364.38</v>
      </c>
      <c r="G15" s="13" t="n">
        <v>1</v>
      </c>
      <c r="H15" s="14" t="n">
        <f aca="false">ROUND(ROUND(F15,2)*ROUND(G15,3),2)</f>
        <v>364.38</v>
      </c>
    </row>
    <row r="16" customFormat="false" ht="13.4" hidden="false" customHeight="true" outlineLevel="0" collapsed="false">
      <c r="A16" s="10" t="s">
        <v>13</v>
      </c>
      <c r="B16" s="10" t="n">
        <v>3</v>
      </c>
      <c r="C16" s="10" t="s">
        <v>20</v>
      </c>
      <c r="D16" s="11" t="s">
        <v>21</v>
      </c>
      <c r="E16" s="15" t="s">
        <v>22</v>
      </c>
      <c r="F16" s="12" t="n">
        <v>8.73</v>
      </c>
      <c r="G16" s="13" t="n">
        <v>20</v>
      </c>
      <c r="H16" s="14" t="n">
        <f aca="false">ROUND(ROUND(F16,2)*ROUND(G16,3),2)</f>
        <v>174.6</v>
      </c>
    </row>
    <row r="17" customFormat="false" ht="13.4" hidden="false" customHeight="true" outlineLevel="0" collapsed="false">
      <c r="A17" s="10" t="s">
        <v>13</v>
      </c>
      <c r="B17" s="10" t="n">
        <v>4</v>
      </c>
      <c r="C17" s="10" t="s">
        <v>23</v>
      </c>
      <c r="D17" s="11" t="s">
        <v>18</v>
      </c>
      <c r="E17" s="15" t="s">
        <v>24</v>
      </c>
      <c r="F17" s="12" t="n">
        <v>98.27</v>
      </c>
      <c r="G17" s="13" t="n">
        <v>2</v>
      </c>
      <c r="H17" s="14" t="n">
        <f aca="false">ROUND(ROUND(F17,2)*ROUND(G17,3),2)</f>
        <v>196.54</v>
      </c>
    </row>
    <row r="18" customFormat="false" ht="13.4" hidden="false" customHeight="true" outlineLevel="0" collapsed="false">
      <c r="A18" s="10" t="s">
        <v>13</v>
      </c>
      <c r="B18" s="10" t="n">
        <v>5</v>
      </c>
      <c r="C18" s="10" t="s">
        <v>25</v>
      </c>
      <c r="D18" s="11" t="s">
        <v>26</v>
      </c>
      <c r="E18" s="3" t="s">
        <v>27</v>
      </c>
      <c r="F18" s="12" t="n">
        <v>48.49</v>
      </c>
      <c r="G18" s="13" t="n">
        <v>5</v>
      </c>
      <c r="H18" s="14" t="n">
        <f aca="false">ROUND(ROUND(F18,2)*ROUND(G18,3),2)</f>
        <v>242.45</v>
      </c>
    </row>
    <row r="19" customFormat="false" ht="13.4" hidden="false" customHeight="true" outlineLevel="0" collapsed="false">
      <c r="A19" s="10" t="s">
        <v>13</v>
      </c>
      <c r="B19" s="10" t="n">
        <v>6</v>
      </c>
      <c r="C19" s="10" t="s">
        <v>28</v>
      </c>
      <c r="D19" s="11" t="s">
        <v>26</v>
      </c>
      <c r="E19" s="3" t="s">
        <v>29</v>
      </c>
      <c r="F19" s="12" t="n">
        <v>42.3</v>
      </c>
      <c r="G19" s="13" t="n">
        <v>5</v>
      </c>
      <c r="H19" s="14" t="n">
        <f aca="false">ROUND(ROUND(F19,2)*ROUND(G19,3),2)</f>
        <v>211.5</v>
      </c>
    </row>
    <row r="20" customFormat="false" ht="13.4" hidden="false" customHeight="true" outlineLevel="0" collapsed="false">
      <c r="E20" s="9" t="s">
        <v>30</v>
      </c>
      <c r="F20" s="7"/>
      <c r="G20" s="7"/>
      <c r="H20" s="16" t="n">
        <f aca="false">SUM(H14:H19)</f>
        <v>1329.05</v>
      </c>
    </row>
    <row r="22" customFormat="false" ht="13.4" hidden="false" customHeight="true" outlineLevel="0" collapsed="false">
      <c r="C22" s="7" t="s">
        <v>5</v>
      </c>
      <c r="D22" s="8" t="s">
        <v>6</v>
      </c>
      <c r="E22" s="9" t="s">
        <v>7</v>
      </c>
    </row>
    <row r="23" customFormat="false" ht="13.4" hidden="false" customHeight="true" outlineLevel="0" collapsed="false">
      <c r="C23" s="7" t="s">
        <v>8</v>
      </c>
      <c r="D23" s="8" t="s">
        <v>9</v>
      </c>
      <c r="E23" s="9" t="s">
        <v>10</v>
      </c>
    </row>
    <row r="24" customFormat="false" ht="13.4" hidden="false" customHeight="true" outlineLevel="0" collapsed="false">
      <c r="C24" s="7" t="s">
        <v>11</v>
      </c>
      <c r="D24" s="8" t="s">
        <v>9</v>
      </c>
      <c r="E24" s="9" t="s">
        <v>31</v>
      </c>
    </row>
    <row r="26" customFormat="false" ht="13.4" hidden="false" customHeight="true" outlineLevel="0" collapsed="false">
      <c r="A26" s="10" t="s">
        <v>32</v>
      </c>
      <c r="B26" s="10" t="n">
        <v>1</v>
      </c>
      <c r="C26" s="10" t="s">
        <v>33</v>
      </c>
      <c r="D26" s="11" t="s">
        <v>34</v>
      </c>
      <c r="E26" s="15" t="s">
        <v>35</v>
      </c>
      <c r="F26" s="12" t="n">
        <v>1175</v>
      </c>
      <c r="G26" s="13" t="n">
        <v>1</v>
      </c>
      <c r="H26" s="17" t="n">
        <f aca="false">ROUND(ROUND(F26,2)*ROUND(G26,3),2)</f>
        <v>1175</v>
      </c>
    </row>
    <row r="27" customFormat="false" ht="13.4" hidden="false" customHeight="true" outlineLevel="0" collapsed="false">
      <c r="A27" s="10" t="s">
        <v>32</v>
      </c>
      <c r="B27" s="10" t="n">
        <v>2</v>
      </c>
      <c r="C27" s="10" t="s">
        <v>36</v>
      </c>
      <c r="D27" s="11" t="s">
        <v>18</v>
      </c>
      <c r="E27" s="15" t="s">
        <v>37</v>
      </c>
      <c r="F27" s="12" t="n">
        <v>8025.65</v>
      </c>
      <c r="G27" s="13" t="n">
        <v>1</v>
      </c>
      <c r="H27" s="17" t="n">
        <f aca="false">ROUND(ROUND(F27,2)*ROUND(G27,3),2)</f>
        <v>8025.65</v>
      </c>
    </row>
    <row r="28" customFormat="false" ht="13.4" hidden="false" customHeight="true" outlineLevel="0" collapsed="false">
      <c r="A28" s="10" t="s">
        <v>32</v>
      </c>
      <c r="B28" s="10" t="n">
        <v>3</v>
      </c>
      <c r="C28" s="10" t="s">
        <v>38</v>
      </c>
      <c r="D28" s="11" t="s">
        <v>18</v>
      </c>
      <c r="E28" s="15" t="s">
        <v>39</v>
      </c>
      <c r="F28" s="12" t="n">
        <v>802.92</v>
      </c>
      <c r="G28" s="13" t="n">
        <v>1</v>
      </c>
      <c r="H28" s="17" t="n">
        <f aca="false">ROUND(ROUND(F28,2)*ROUND(G28,3),2)</f>
        <v>802.92</v>
      </c>
    </row>
    <row r="29" customFormat="false" ht="13.4" hidden="false" customHeight="true" outlineLevel="0" collapsed="false">
      <c r="A29" s="10" t="s">
        <v>32</v>
      </c>
      <c r="B29" s="10" t="n">
        <v>4</v>
      </c>
      <c r="C29" s="10" t="s">
        <v>40</v>
      </c>
      <c r="D29" s="11" t="s">
        <v>21</v>
      </c>
      <c r="E29" s="3" t="s">
        <v>41</v>
      </c>
      <c r="F29" s="12" t="n">
        <v>16.88</v>
      </c>
      <c r="G29" s="13" t="n">
        <v>10</v>
      </c>
      <c r="H29" s="17" t="n">
        <f aca="false">ROUND(ROUND(F29,2)*ROUND(G29,3),2)</f>
        <v>168.8</v>
      </c>
    </row>
    <row r="30" customFormat="false" ht="13.4" hidden="false" customHeight="true" outlineLevel="0" collapsed="false">
      <c r="A30" s="10" t="s">
        <v>32</v>
      </c>
      <c r="B30" s="10" t="n">
        <v>5</v>
      </c>
      <c r="C30" s="10" t="s">
        <v>42</v>
      </c>
      <c r="D30" s="11" t="s">
        <v>21</v>
      </c>
      <c r="E30" s="3" t="s">
        <v>43</v>
      </c>
      <c r="F30" s="12" t="n">
        <v>36.23</v>
      </c>
      <c r="G30" s="13" t="n">
        <v>10</v>
      </c>
      <c r="H30" s="17" t="n">
        <f aca="false">ROUND(ROUND(F30,2)*ROUND(G30,3),2)</f>
        <v>362.3</v>
      </c>
    </row>
    <row r="31" customFormat="false" ht="13.4" hidden="false" customHeight="true" outlineLevel="0" collapsed="false">
      <c r="A31" s="10" t="s">
        <v>32</v>
      </c>
      <c r="B31" s="10" t="n">
        <v>6</v>
      </c>
      <c r="C31" s="10" t="s">
        <v>44</v>
      </c>
      <c r="D31" s="11" t="s">
        <v>21</v>
      </c>
      <c r="E31" s="3" t="s">
        <v>45</v>
      </c>
      <c r="F31" s="12" t="n">
        <v>5.56</v>
      </c>
      <c r="G31" s="13" t="n">
        <v>10</v>
      </c>
      <c r="H31" s="17" t="n">
        <f aca="false">ROUND(ROUND(F31,2)*ROUND(G31,3),2)</f>
        <v>55.6</v>
      </c>
    </row>
    <row r="32" customFormat="false" ht="13.4" hidden="false" customHeight="true" outlineLevel="0" collapsed="false">
      <c r="A32" s="10" t="s">
        <v>32</v>
      </c>
      <c r="B32" s="10" t="n">
        <v>7</v>
      </c>
      <c r="C32" s="10" t="s">
        <v>46</v>
      </c>
      <c r="D32" s="11" t="s">
        <v>21</v>
      </c>
      <c r="E32" s="3" t="s">
        <v>47</v>
      </c>
      <c r="F32" s="12" t="n">
        <v>6.9</v>
      </c>
      <c r="G32" s="13" t="n">
        <v>10</v>
      </c>
      <c r="H32" s="17" t="n">
        <f aca="false">ROUND(ROUND(F32,2)*ROUND(G32,3),2)</f>
        <v>69</v>
      </c>
    </row>
    <row r="33" customFormat="false" ht="13.4" hidden="false" customHeight="true" outlineLevel="0" collapsed="false">
      <c r="A33" s="10" t="s">
        <v>32</v>
      </c>
      <c r="B33" s="10" t="n">
        <v>8</v>
      </c>
      <c r="C33" s="10" t="s">
        <v>48</v>
      </c>
      <c r="D33" s="11" t="s">
        <v>34</v>
      </c>
      <c r="E33" s="15" t="s">
        <v>49</v>
      </c>
      <c r="F33" s="12" t="n">
        <v>500</v>
      </c>
      <c r="G33" s="13" t="n">
        <v>1</v>
      </c>
      <c r="H33" s="17" t="n">
        <f aca="false">ROUND(ROUND(F33,2)*ROUND(G33,3),2)</f>
        <v>500</v>
      </c>
    </row>
    <row r="34" customFormat="false" ht="13.4" hidden="false" customHeight="true" outlineLevel="0" collapsed="false">
      <c r="A34" s="10" t="s">
        <v>32</v>
      </c>
      <c r="B34" s="10" t="n">
        <v>9</v>
      </c>
      <c r="C34" s="10" t="s">
        <v>50</v>
      </c>
      <c r="D34" s="11" t="s">
        <v>18</v>
      </c>
      <c r="E34" s="3" t="s">
        <v>51</v>
      </c>
      <c r="F34" s="12" t="n">
        <v>740.25</v>
      </c>
      <c r="G34" s="13" t="n">
        <v>1</v>
      </c>
      <c r="H34" s="17" t="n">
        <f aca="false">ROUND(ROUND(F34,2)*ROUND(G34,3),2)</f>
        <v>740.25</v>
      </c>
    </row>
    <row r="35" customFormat="false" ht="13.4" hidden="false" customHeight="true" outlineLevel="0" collapsed="false">
      <c r="A35" s="10" t="s">
        <v>32</v>
      </c>
      <c r="B35" s="10" t="n">
        <v>10</v>
      </c>
      <c r="C35" s="10" t="s">
        <v>52</v>
      </c>
      <c r="D35" s="11" t="s">
        <v>18</v>
      </c>
      <c r="E35" s="3" t="s">
        <v>53</v>
      </c>
      <c r="F35" s="12" t="n">
        <v>840.42</v>
      </c>
      <c r="G35" s="13" t="n">
        <v>1</v>
      </c>
      <c r="H35" s="17" t="n">
        <f aca="false">ROUND(ROUND(F35,2)*ROUND(G35,3),2)</f>
        <v>840.42</v>
      </c>
    </row>
    <row r="36" customFormat="false" ht="13.4" hidden="false" customHeight="true" outlineLevel="0" collapsed="false">
      <c r="A36" s="10" t="s">
        <v>32</v>
      </c>
      <c r="B36" s="10" t="n">
        <v>11</v>
      </c>
      <c r="C36" s="10" t="s">
        <v>54</v>
      </c>
      <c r="D36" s="11" t="s">
        <v>15</v>
      </c>
      <c r="E36" s="3" t="s">
        <v>55</v>
      </c>
      <c r="F36" s="12" t="n">
        <v>26.1</v>
      </c>
      <c r="G36" s="13" t="n">
        <v>4</v>
      </c>
      <c r="H36" s="17" t="n">
        <f aca="false">ROUND(ROUND(F36,2)*ROUND(G36,3),2)</f>
        <v>104.4</v>
      </c>
    </row>
    <row r="37" customFormat="false" ht="13.4" hidden="false" customHeight="true" outlineLevel="0" collapsed="false">
      <c r="A37" s="10" t="s">
        <v>32</v>
      </c>
      <c r="B37" s="10" t="n">
        <v>12</v>
      </c>
      <c r="C37" s="10" t="s">
        <v>56</v>
      </c>
      <c r="D37" s="11" t="s">
        <v>18</v>
      </c>
      <c r="E37" s="3" t="s">
        <v>57</v>
      </c>
      <c r="F37" s="12" t="n">
        <v>530.16</v>
      </c>
      <c r="G37" s="13" t="n">
        <v>1</v>
      </c>
      <c r="H37" s="17" t="n">
        <f aca="false">ROUND(ROUND(F37,2)*ROUND(G37,3),2)</f>
        <v>530.16</v>
      </c>
    </row>
    <row r="38" customFormat="false" ht="13.4" hidden="false" customHeight="true" outlineLevel="0" collapsed="false">
      <c r="A38" s="10" t="s">
        <v>32</v>
      </c>
      <c r="B38" s="10" t="n">
        <v>13</v>
      </c>
      <c r="C38" s="10" t="s">
        <v>58</v>
      </c>
      <c r="D38" s="11" t="s">
        <v>18</v>
      </c>
      <c r="E38" s="3" t="s">
        <v>59</v>
      </c>
      <c r="F38" s="12" t="n">
        <v>500</v>
      </c>
      <c r="G38" s="13" t="n">
        <v>1</v>
      </c>
      <c r="H38" s="17" t="n">
        <f aca="false">ROUND(ROUND(F38,2)*ROUND(G38,3),2)</f>
        <v>500</v>
      </c>
    </row>
    <row r="39" customFormat="false" ht="13.4" hidden="false" customHeight="true" outlineLevel="0" collapsed="false">
      <c r="E39" s="9" t="s">
        <v>30</v>
      </c>
      <c r="F39" s="7"/>
      <c r="G39" s="7"/>
      <c r="H39" s="18" t="n">
        <f aca="false">SUM(H26:H38)</f>
        <v>13874.5</v>
      </c>
    </row>
    <row r="40" customFormat="false" ht="13.8" hidden="false" customHeight="false" outlineLevel="0" collapsed="false">
      <c r="H40" s="19"/>
    </row>
    <row r="41" customFormat="false" ht="13.4" hidden="false" customHeight="true" outlineLevel="0" collapsed="false">
      <c r="C41" s="7" t="s">
        <v>5</v>
      </c>
      <c r="D41" s="8" t="s">
        <v>6</v>
      </c>
      <c r="E41" s="9" t="s">
        <v>7</v>
      </c>
      <c r="H41" s="19"/>
    </row>
    <row r="42" customFormat="false" ht="13.4" hidden="false" customHeight="true" outlineLevel="0" collapsed="false">
      <c r="C42" s="7" t="s">
        <v>8</v>
      </c>
      <c r="D42" s="8" t="s">
        <v>60</v>
      </c>
      <c r="E42" s="9" t="s">
        <v>61</v>
      </c>
      <c r="H42" s="19"/>
    </row>
    <row r="43" customFormat="false" ht="13.4" hidden="false" customHeight="true" outlineLevel="0" collapsed="false">
      <c r="C43" s="7" t="s">
        <v>11</v>
      </c>
      <c r="D43" s="8" t="s">
        <v>6</v>
      </c>
      <c r="E43" s="9" t="s">
        <v>12</v>
      </c>
      <c r="H43" s="19"/>
    </row>
    <row r="44" customFormat="false" ht="13.8" hidden="false" customHeight="false" outlineLevel="0" collapsed="false">
      <c r="H44" s="19"/>
    </row>
    <row r="45" customFormat="false" ht="13.4" hidden="false" customHeight="true" outlineLevel="0" collapsed="false">
      <c r="A45" s="10" t="s">
        <v>62</v>
      </c>
      <c r="B45" s="10" t="n">
        <v>1</v>
      </c>
      <c r="C45" s="10" t="s">
        <v>14</v>
      </c>
      <c r="D45" s="11" t="s">
        <v>15</v>
      </c>
      <c r="E45" s="3" t="s">
        <v>16</v>
      </c>
      <c r="F45" s="12" t="n">
        <v>19.94</v>
      </c>
      <c r="G45" s="13" t="n">
        <v>10</v>
      </c>
      <c r="H45" s="17" t="n">
        <f aca="false">ROUND(ROUND(F45,2)*ROUND(G45,3),2)</f>
        <v>199.4</v>
      </c>
    </row>
    <row r="46" customFormat="false" ht="13.4" hidden="false" customHeight="true" outlineLevel="0" collapsed="false">
      <c r="A46" s="10" t="s">
        <v>62</v>
      </c>
      <c r="B46" s="10" t="n">
        <v>2</v>
      </c>
      <c r="C46" s="10" t="s">
        <v>17</v>
      </c>
      <c r="D46" s="11" t="s">
        <v>18</v>
      </c>
      <c r="E46" s="3" t="s">
        <v>19</v>
      </c>
      <c r="F46" s="12" t="n">
        <v>364.38</v>
      </c>
      <c r="G46" s="13" t="n">
        <v>1</v>
      </c>
      <c r="H46" s="17" t="n">
        <f aca="false">ROUND(ROUND(F46,2)*ROUND(G46,3),2)</f>
        <v>364.38</v>
      </c>
    </row>
    <row r="47" customFormat="false" ht="13.4" hidden="false" customHeight="true" outlineLevel="0" collapsed="false">
      <c r="A47" s="10" t="s">
        <v>62</v>
      </c>
      <c r="B47" s="10" t="n">
        <v>3</v>
      </c>
      <c r="C47" s="10" t="s">
        <v>20</v>
      </c>
      <c r="D47" s="11" t="s">
        <v>21</v>
      </c>
      <c r="E47" s="15" t="s">
        <v>22</v>
      </c>
      <c r="F47" s="12" t="n">
        <v>8.73</v>
      </c>
      <c r="G47" s="13" t="n">
        <v>20</v>
      </c>
      <c r="H47" s="17" t="n">
        <f aca="false">ROUND(ROUND(F47,2)*ROUND(G47,3),2)</f>
        <v>174.6</v>
      </c>
    </row>
    <row r="48" customFormat="false" ht="13.4" hidden="false" customHeight="true" outlineLevel="0" collapsed="false">
      <c r="A48" s="10" t="s">
        <v>62</v>
      </c>
      <c r="B48" s="10" t="n">
        <v>4</v>
      </c>
      <c r="C48" s="10" t="s">
        <v>23</v>
      </c>
      <c r="D48" s="11" t="s">
        <v>18</v>
      </c>
      <c r="E48" s="15" t="s">
        <v>24</v>
      </c>
      <c r="F48" s="12" t="n">
        <v>98.27</v>
      </c>
      <c r="G48" s="13" t="n">
        <v>5</v>
      </c>
      <c r="H48" s="17" t="n">
        <f aca="false">ROUND(ROUND(F48,2)*ROUND(G48,3),2)</f>
        <v>491.35</v>
      </c>
    </row>
    <row r="49" customFormat="false" ht="13.4" hidden="false" customHeight="true" outlineLevel="0" collapsed="false">
      <c r="A49" s="10" t="s">
        <v>62</v>
      </c>
      <c r="B49" s="10" t="n">
        <v>5</v>
      </c>
      <c r="C49" s="10" t="s">
        <v>25</v>
      </c>
      <c r="D49" s="11" t="s">
        <v>26</v>
      </c>
      <c r="E49" s="3" t="s">
        <v>27</v>
      </c>
      <c r="F49" s="12" t="n">
        <v>48.49</v>
      </c>
      <c r="G49" s="13" t="n">
        <v>5</v>
      </c>
      <c r="H49" s="17" t="n">
        <f aca="false">ROUND(ROUND(F49,2)*ROUND(G49,3),2)</f>
        <v>242.45</v>
      </c>
    </row>
    <row r="50" customFormat="false" ht="13.4" hidden="false" customHeight="true" outlineLevel="0" collapsed="false">
      <c r="A50" s="10" t="s">
        <v>62</v>
      </c>
      <c r="B50" s="10" t="n">
        <v>6</v>
      </c>
      <c r="C50" s="10" t="s">
        <v>28</v>
      </c>
      <c r="D50" s="11" t="s">
        <v>26</v>
      </c>
      <c r="E50" s="3" t="s">
        <v>29</v>
      </c>
      <c r="F50" s="12" t="n">
        <v>42.3</v>
      </c>
      <c r="G50" s="13" t="n">
        <v>5</v>
      </c>
      <c r="H50" s="17" t="n">
        <f aca="false">ROUND(ROUND(F50,2)*ROUND(G50,3),2)</f>
        <v>211.5</v>
      </c>
    </row>
    <row r="51" customFormat="false" ht="13.4" hidden="false" customHeight="true" outlineLevel="0" collapsed="false">
      <c r="E51" s="9" t="s">
        <v>30</v>
      </c>
      <c r="F51" s="7"/>
      <c r="G51" s="7"/>
      <c r="H51" s="18" t="n">
        <f aca="false">SUM(H45:H50)</f>
        <v>1683.68</v>
      </c>
    </row>
    <row r="52" customFormat="false" ht="13.8" hidden="false" customHeight="false" outlineLevel="0" collapsed="false">
      <c r="H52" s="19"/>
    </row>
    <row r="53" customFormat="false" ht="13.4" hidden="false" customHeight="true" outlineLevel="0" collapsed="false">
      <c r="C53" s="7" t="s">
        <v>5</v>
      </c>
      <c r="D53" s="8" t="s">
        <v>6</v>
      </c>
      <c r="E53" s="9" t="s">
        <v>7</v>
      </c>
      <c r="H53" s="19"/>
    </row>
    <row r="54" customFormat="false" ht="13.4" hidden="false" customHeight="true" outlineLevel="0" collapsed="false">
      <c r="C54" s="7" t="s">
        <v>8</v>
      </c>
      <c r="D54" s="8" t="s">
        <v>60</v>
      </c>
      <c r="E54" s="9" t="s">
        <v>61</v>
      </c>
      <c r="H54" s="19"/>
    </row>
    <row r="55" customFormat="false" ht="13.4" hidden="false" customHeight="true" outlineLevel="0" collapsed="false">
      <c r="C55" s="7" t="s">
        <v>11</v>
      </c>
      <c r="D55" s="8" t="s">
        <v>9</v>
      </c>
      <c r="E55" s="9" t="s">
        <v>31</v>
      </c>
      <c r="H55" s="19"/>
    </row>
    <row r="56" customFormat="false" ht="13.8" hidden="false" customHeight="false" outlineLevel="0" collapsed="false">
      <c r="H56" s="19"/>
    </row>
    <row r="57" customFormat="false" ht="13.4" hidden="false" customHeight="true" outlineLevel="0" collapsed="false">
      <c r="A57" s="10" t="s">
        <v>63</v>
      </c>
      <c r="B57" s="10" t="n">
        <v>1</v>
      </c>
      <c r="C57" s="10" t="s">
        <v>48</v>
      </c>
      <c r="D57" s="11" t="s">
        <v>34</v>
      </c>
      <c r="E57" s="15" t="s">
        <v>49</v>
      </c>
      <c r="F57" s="12" t="n">
        <v>500</v>
      </c>
      <c r="G57" s="13" t="n">
        <v>1</v>
      </c>
      <c r="H57" s="17" t="n">
        <f aca="false">ROUND(ROUND(F57,2)*ROUND(G57,3),2)</f>
        <v>500</v>
      </c>
    </row>
    <row r="58" customFormat="false" ht="13.4" hidden="false" customHeight="true" outlineLevel="0" collapsed="false">
      <c r="A58" s="10" t="s">
        <v>63</v>
      </c>
      <c r="B58" s="10" t="n">
        <v>2</v>
      </c>
      <c r="C58" s="10" t="s">
        <v>64</v>
      </c>
      <c r="D58" s="11" t="s">
        <v>18</v>
      </c>
      <c r="E58" s="15" t="s">
        <v>65</v>
      </c>
      <c r="F58" s="12" t="n">
        <v>4638.6</v>
      </c>
      <c r="G58" s="13" t="n">
        <v>1</v>
      </c>
      <c r="H58" s="17" t="n">
        <f aca="false">ROUND(ROUND(F58,2)*ROUND(G58,3),2)</f>
        <v>4638.6</v>
      </c>
    </row>
    <row r="59" customFormat="false" ht="13.4" hidden="false" customHeight="true" outlineLevel="0" collapsed="false">
      <c r="A59" s="10" t="s">
        <v>63</v>
      </c>
      <c r="B59" s="10" t="n">
        <v>3</v>
      </c>
      <c r="C59" s="10" t="s">
        <v>66</v>
      </c>
      <c r="D59" s="11" t="s">
        <v>18</v>
      </c>
      <c r="E59" s="15" t="s">
        <v>67</v>
      </c>
      <c r="F59" s="12" t="n">
        <v>2619.4</v>
      </c>
      <c r="G59" s="13" t="n">
        <v>3</v>
      </c>
      <c r="H59" s="17" t="n">
        <f aca="false">ROUND(ROUND(F59,2)*ROUND(G59,3),2)</f>
        <v>7858.2</v>
      </c>
    </row>
    <row r="60" customFormat="false" ht="13.4" hidden="false" customHeight="true" outlineLevel="0" collapsed="false">
      <c r="A60" s="10" t="s">
        <v>63</v>
      </c>
      <c r="B60" s="10" t="n">
        <v>4</v>
      </c>
      <c r="C60" s="10" t="s">
        <v>68</v>
      </c>
      <c r="D60" s="11" t="s">
        <v>18</v>
      </c>
      <c r="E60" s="15" t="s">
        <v>69</v>
      </c>
      <c r="F60" s="12" t="n">
        <v>2760.4</v>
      </c>
      <c r="G60" s="13" t="n">
        <v>2</v>
      </c>
      <c r="H60" s="17" t="n">
        <f aca="false">ROUND(ROUND(F60,2)*ROUND(G60,3),2)</f>
        <v>5520.8</v>
      </c>
    </row>
    <row r="61" customFormat="false" ht="13.4" hidden="false" customHeight="true" outlineLevel="0" collapsed="false">
      <c r="A61" s="10" t="s">
        <v>63</v>
      </c>
      <c r="B61" s="10" t="n">
        <v>5</v>
      </c>
      <c r="C61" s="10" t="s">
        <v>38</v>
      </c>
      <c r="D61" s="11" t="s">
        <v>18</v>
      </c>
      <c r="E61" s="15" t="s">
        <v>39</v>
      </c>
      <c r="F61" s="12" t="n">
        <v>802.92</v>
      </c>
      <c r="G61" s="13" t="n">
        <v>1</v>
      </c>
      <c r="H61" s="17" t="n">
        <f aca="false">ROUND(ROUND(F61,2)*ROUND(G61,3),2)</f>
        <v>802.92</v>
      </c>
    </row>
    <row r="62" customFormat="false" ht="13.4" hidden="false" customHeight="true" outlineLevel="0" collapsed="false">
      <c r="A62" s="10" t="s">
        <v>63</v>
      </c>
      <c r="B62" s="10" t="n">
        <v>6</v>
      </c>
      <c r="C62" s="10" t="s">
        <v>70</v>
      </c>
      <c r="D62" s="11" t="s">
        <v>18</v>
      </c>
      <c r="E62" s="3" t="s">
        <v>71</v>
      </c>
      <c r="F62" s="12" t="n">
        <v>68.56</v>
      </c>
      <c r="G62" s="13" t="n">
        <v>4</v>
      </c>
      <c r="H62" s="14" t="n">
        <f aca="false">ROUND(ROUND(F62,2)*ROUND(G62,3),2)</f>
        <v>274.24</v>
      </c>
    </row>
    <row r="63" customFormat="false" ht="13.4" hidden="false" customHeight="true" outlineLevel="0" collapsed="false">
      <c r="A63" s="10" t="s">
        <v>63</v>
      </c>
      <c r="B63" s="10" t="n">
        <v>7</v>
      </c>
      <c r="C63" s="10" t="s">
        <v>72</v>
      </c>
      <c r="D63" s="11" t="s">
        <v>21</v>
      </c>
      <c r="E63" s="3" t="s">
        <v>73</v>
      </c>
      <c r="F63" s="12" t="n">
        <v>14.08</v>
      </c>
      <c r="G63" s="13" t="n">
        <v>15</v>
      </c>
      <c r="H63" s="14" t="n">
        <f aca="false">ROUND(ROUND(F63,2)*ROUND(G63,3),2)</f>
        <v>211.2</v>
      </c>
    </row>
    <row r="64" customFormat="false" ht="13.4" hidden="false" customHeight="true" outlineLevel="0" collapsed="false">
      <c r="A64" s="10" t="s">
        <v>63</v>
      </c>
      <c r="B64" s="10" t="n">
        <v>8</v>
      </c>
      <c r="C64" s="10" t="s">
        <v>40</v>
      </c>
      <c r="D64" s="11" t="s">
        <v>21</v>
      </c>
      <c r="E64" s="3" t="s">
        <v>41</v>
      </c>
      <c r="F64" s="12" t="n">
        <v>16.88</v>
      </c>
      <c r="G64" s="13" t="n">
        <v>20</v>
      </c>
      <c r="H64" s="14" t="n">
        <f aca="false">ROUND(ROUND(F64,2)*ROUND(G64,3),2)</f>
        <v>337.6</v>
      </c>
    </row>
    <row r="65" customFormat="false" ht="13.4" hidden="false" customHeight="true" outlineLevel="0" collapsed="false">
      <c r="A65" s="10" t="s">
        <v>63</v>
      </c>
      <c r="B65" s="10" t="n">
        <v>9</v>
      </c>
      <c r="C65" s="10" t="s">
        <v>74</v>
      </c>
      <c r="D65" s="11" t="s">
        <v>21</v>
      </c>
      <c r="E65" s="3" t="s">
        <v>75</v>
      </c>
      <c r="F65" s="12" t="n">
        <v>18.44</v>
      </c>
      <c r="G65" s="13" t="n">
        <v>15</v>
      </c>
      <c r="H65" s="14" t="n">
        <f aca="false">ROUND(ROUND(F65,2)*ROUND(G65,3),2)</f>
        <v>276.6</v>
      </c>
    </row>
    <row r="66" customFormat="false" ht="13.4" hidden="false" customHeight="true" outlineLevel="0" collapsed="false">
      <c r="A66" s="10" t="s">
        <v>63</v>
      </c>
      <c r="B66" s="10" t="n">
        <v>10</v>
      </c>
      <c r="C66" s="10" t="s">
        <v>76</v>
      </c>
      <c r="D66" s="11" t="s">
        <v>21</v>
      </c>
      <c r="E66" s="3" t="s">
        <v>77</v>
      </c>
      <c r="F66" s="12" t="n">
        <v>18.31</v>
      </c>
      <c r="G66" s="13" t="n">
        <v>20</v>
      </c>
      <c r="H66" s="14" t="n">
        <f aca="false">ROUND(ROUND(F66,2)*ROUND(G66,3),2)</f>
        <v>366.2</v>
      </c>
    </row>
    <row r="67" customFormat="false" ht="13.4" hidden="false" customHeight="true" outlineLevel="0" collapsed="false">
      <c r="A67" s="10" t="s">
        <v>63</v>
      </c>
      <c r="B67" s="10" t="n">
        <v>11</v>
      </c>
      <c r="C67" s="10" t="s">
        <v>78</v>
      </c>
      <c r="D67" s="11" t="s">
        <v>21</v>
      </c>
      <c r="E67" s="3" t="s">
        <v>79</v>
      </c>
      <c r="F67" s="12" t="n">
        <v>5.48</v>
      </c>
      <c r="G67" s="13" t="n">
        <v>16</v>
      </c>
      <c r="H67" s="14" t="n">
        <f aca="false">ROUND(ROUND(F67,2)*ROUND(G67,3),2)</f>
        <v>87.68</v>
      </c>
    </row>
    <row r="68" customFormat="false" ht="13.4" hidden="false" customHeight="true" outlineLevel="0" collapsed="false">
      <c r="A68" s="10" t="s">
        <v>63</v>
      </c>
      <c r="B68" s="10" t="n">
        <v>12</v>
      </c>
      <c r="C68" s="10" t="s">
        <v>44</v>
      </c>
      <c r="D68" s="11" t="s">
        <v>21</v>
      </c>
      <c r="E68" s="3" t="s">
        <v>45</v>
      </c>
      <c r="F68" s="12" t="n">
        <v>5.56</v>
      </c>
      <c r="G68" s="13" t="n">
        <v>20</v>
      </c>
      <c r="H68" s="14" t="n">
        <f aca="false">ROUND(ROUND(F68,2)*ROUND(G68,3),2)</f>
        <v>111.2</v>
      </c>
    </row>
    <row r="69" customFormat="false" ht="13.4" hidden="false" customHeight="true" outlineLevel="0" collapsed="false">
      <c r="A69" s="10" t="s">
        <v>63</v>
      </c>
      <c r="B69" s="10" t="n">
        <v>13</v>
      </c>
      <c r="C69" s="10" t="s">
        <v>80</v>
      </c>
      <c r="D69" s="11" t="s">
        <v>21</v>
      </c>
      <c r="E69" s="3" t="s">
        <v>81</v>
      </c>
      <c r="F69" s="12" t="n">
        <v>5.69</v>
      </c>
      <c r="G69" s="13" t="n">
        <v>16</v>
      </c>
      <c r="H69" s="14" t="n">
        <f aca="false">ROUND(ROUND(F69,2)*ROUND(G69,3),2)</f>
        <v>91.04</v>
      </c>
    </row>
    <row r="70" customFormat="false" ht="13.4" hidden="false" customHeight="true" outlineLevel="0" collapsed="false">
      <c r="A70" s="10" t="s">
        <v>63</v>
      </c>
      <c r="B70" s="10" t="n">
        <v>14</v>
      </c>
      <c r="C70" s="10" t="s">
        <v>82</v>
      </c>
      <c r="D70" s="11" t="s">
        <v>21</v>
      </c>
      <c r="E70" s="3" t="s">
        <v>83</v>
      </c>
      <c r="F70" s="12" t="n">
        <v>6.63</v>
      </c>
      <c r="G70" s="13" t="n">
        <v>20</v>
      </c>
      <c r="H70" s="14" t="n">
        <f aca="false">ROUND(ROUND(F70,2)*ROUND(G70,3),2)</f>
        <v>132.6</v>
      </c>
    </row>
    <row r="71" customFormat="false" ht="13.4" hidden="false" customHeight="true" outlineLevel="0" collapsed="false">
      <c r="A71" s="10" t="s">
        <v>63</v>
      </c>
      <c r="B71" s="10" t="n">
        <v>15</v>
      </c>
      <c r="C71" s="10" t="s">
        <v>52</v>
      </c>
      <c r="D71" s="11" t="s">
        <v>18</v>
      </c>
      <c r="E71" s="3" t="s">
        <v>53</v>
      </c>
      <c r="F71" s="12" t="n">
        <v>840.42</v>
      </c>
      <c r="G71" s="13" t="n">
        <v>1</v>
      </c>
      <c r="H71" s="14" t="n">
        <f aca="false">ROUND(ROUND(F71,2)*ROUND(G71,3),2)</f>
        <v>840.42</v>
      </c>
    </row>
    <row r="72" customFormat="false" ht="13.4" hidden="false" customHeight="true" outlineLevel="0" collapsed="false">
      <c r="A72" s="10" t="s">
        <v>63</v>
      </c>
      <c r="B72" s="10" t="n">
        <v>16</v>
      </c>
      <c r="C72" s="10" t="s">
        <v>84</v>
      </c>
      <c r="D72" s="11" t="s">
        <v>85</v>
      </c>
      <c r="E72" s="3" t="s">
        <v>86</v>
      </c>
      <c r="F72" s="12" t="n">
        <v>104.35</v>
      </c>
      <c r="G72" s="13" t="n">
        <v>1.36</v>
      </c>
      <c r="H72" s="14" t="n">
        <f aca="false">ROUND(ROUND(F72,2)*ROUND(G72,3),2)</f>
        <v>141.92</v>
      </c>
    </row>
    <row r="73" customFormat="false" ht="13.4" hidden="false" customHeight="true" outlineLevel="0" collapsed="false">
      <c r="A73" s="10" t="s">
        <v>63</v>
      </c>
      <c r="B73" s="10" t="n">
        <v>17</v>
      </c>
      <c r="C73" s="10" t="s">
        <v>50</v>
      </c>
      <c r="D73" s="11" t="s">
        <v>18</v>
      </c>
      <c r="E73" s="3" t="s">
        <v>51</v>
      </c>
      <c r="F73" s="12" t="n">
        <v>740.25</v>
      </c>
      <c r="G73" s="13" t="n">
        <v>1</v>
      </c>
      <c r="H73" s="17" t="n">
        <f aca="false">ROUND(ROUND(F73,2)*ROUND(G73,3),2)</f>
        <v>740.25</v>
      </c>
    </row>
    <row r="74" customFormat="false" ht="13.4" hidden="false" customHeight="true" outlineLevel="0" collapsed="false">
      <c r="A74" s="10" t="s">
        <v>63</v>
      </c>
      <c r="B74" s="10" t="n">
        <v>18</v>
      </c>
      <c r="C74" s="10" t="s">
        <v>56</v>
      </c>
      <c r="D74" s="11" t="s">
        <v>18</v>
      </c>
      <c r="E74" s="3" t="s">
        <v>57</v>
      </c>
      <c r="F74" s="12" t="n">
        <v>530.16</v>
      </c>
      <c r="G74" s="13" t="n">
        <v>1</v>
      </c>
      <c r="H74" s="17" t="n">
        <f aca="false">ROUND(ROUND(F74,2)*ROUND(G74,3),2)</f>
        <v>530.16</v>
      </c>
    </row>
    <row r="75" customFormat="false" ht="13.4" hidden="false" customHeight="true" outlineLevel="0" collapsed="false">
      <c r="A75" s="10" t="s">
        <v>63</v>
      </c>
      <c r="B75" s="10" t="n">
        <v>19</v>
      </c>
      <c r="C75" s="10" t="s">
        <v>58</v>
      </c>
      <c r="D75" s="11" t="s">
        <v>18</v>
      </c>
      <c r="E75" s="3" t="s">
        <v>59</v>
      </c>
      <c r="F75" s="12" t="n">
        <v>500</v>
      </c>
      <c r="G75" s="13" t="n">
        <v>1</v>
      </c>
      <c r="H75" s="17" t="n">
        <f aca="false">ROUND(ROUND(F75,2)*ROUND(G75,3),2)</f>
        <v>500</v>
      </c>
    </row>
    <row r="76" customFormat="false" ht="13.4" hidden="false" customHeight="true" outlineLevel="0" collapsed="false">
      <c r="A76" s="10" t="s">
        <v>63</v>
      </c>
      <c r="B76" s="10" t="n">
        <v>20</v>
      </c>
      <c r="C76" s="10" t="s">
        <v>54</v>
      </c>
      <c r="D76" s="11" t="s">
        <v>15</v>
      </c>
      <c r="E76" s="3" t="s">
        <v>55</v>
      </c>
      <c r="F76" s="12" t="n">
        <v>26.1</v>
      </c>
      <c r="G76" s="13" t="n">
        <v>5</v>
      </c>
      <c r="H76" s="17" t="n">
        <f aca="false">ROUND(ROUND(F76,2)*ROUND(G76,3),2)</f>
        <v>130.5</v>
      </c>
    </row>
    <row r="77" customFormat="false" ht="13.4" hidden="false" customHeight="true" outlineLevel="0" collapsed="false">
      <c r="E77" s="9" t="s">
        <v>30</v>
      </c>
      <c r="F77" s="7"/>
      <c r="G77" s="7"/>
      <c r="H77" s="18" t="n">
        <f aca="false">SUM(H57:H76)</f>
        <v>24092.13</v>
      </c>
    </row>
    <row r="78" customFormat="false" ht="13.8" hidden="false" customHeight="false" outlineLevel="0" collapsed="false">
      <c r="H78" s="19"/>
    </row>
    <row r="79" customFormat="false" ht="13.4" hidden="false" customHeight="true" outlineLevel="0" collapsed="false">
      <c r="C79" s="7" t="s">
        <v>5</v>
      </c>
      <c r="D79" s="8" t="s">
        <v>6</v>
      </c>
      <c r="E79" s="9" t="s">
        <v>7</v>
      </c>
      <c r="H79" s="19"/>
    </row>
    <row r="80" customFormat="false" ht="13.4" hidden="false" customHeight="true" outlineLevel="0" collapsed="false">
      <c r="C80" s="7" t="s">
        <v>8</v>
      </c>
      <c r="D80" s="8" t="s">
        <v>87</v>
      </c>
      <c r="E80" s="9" t="s">
        <v>88</v>
      </c>
      <c r="H80" s="19"/>
    </row>
    <row r="81" customFormat="false" ht="13.4" hidden="false" customHeight="true" outlineLevel="0" collapsed="false">
      <c r="C81" s="7" t="s">
        <v>11</v>
      </c>
      <c r="D81" s="8" t="s">
        <v>6</v>
      </c>
      <c r="E81" s="9" t="s">
        <v>12</v>
      </c>
      <c r="H81" s="19"/>
    </row>
    <row r="82" customFormat="false" ht="13.8" hidden="false" customHeight="false" outlineLevel="0" collapsed="false">
      <c r="H82" s="19"/>
    </row>
    <row r="83" customFormat="false" ht="13.4" hidden="false" customHeight="true" outlineLevel="0" collapsed="false">
      <c r="A83" s="10" t="s">
        <v>89</v>
      </c>
      <c r="B83" s="10" t="n">
        <v>1</v>
      </c>
      <c r="C83" s="10" t="s">
        <v>14</v>
      </c>
      <c r="D83" s="11" t="s">
        <v>15</v>
      </c>
      <c r="E83" s="3" t="s">
        <v>16</v>
      </c>
      <c r="F83" s="12" t="n">
        <v>19.94</v>
      </c>
      <c r="G83" s="13" t="n">
        <v>40</v>
      </c>
      <c r="H83" s="17" t="n">
        <f aca="false">ROUND(ROUND(F83,2)*ROUND(G83,3),2)</f>
        <v>797.6</v>
      </c>
    </row>
    <row r="84" customFormat="false" ht="13.4" hidden="false" customHeight="true" outlineLevel="0" collapsed="false">
      <c r="A84" s="10" t="s">
        <v>89</v>
      </c>
      <c r="B84" s="10" t="n">
        <v>2</v>
      </c>
      <c r="C84" s="10" t="s">
        <v>17</v>
      </c>
      <c r="D84" s="11" t="s">
        <v>18</v>
      </c>
      <c r="E84" s="3" t="s">
        <v>19</v>
      </c>
      <c r="F84" s="12" t="n">
        <v>364.38</v>
      </c>
      <c r="G84" s="13" t="n">
        <v>1</v>
      </c>
      <c r="H84" s="17" t="n">
        <f aca="false">ROUND(ROUND(F84,2)*ROUND(G84,3),2)</f>
        <v>364.38</v>
      </c>
    </row>
    <row r="85" customFormat="false" ht="13.4" hidden="false" customHeight="true" outlineLevel="0" collapsed="false">
      <c r="A85" s="10" t="s">
        <v>89</v>
      </c>
      <c r="B85" s="10" t="n">
        <v>3</v>
      </c>
      <c r="C85" s="10" t="s">
        <v>20</v>
      </c>
      <c r="D85" s="11" t="s">
        <v>21</v>
      </c>
      <c r="E85" s="15" t="s">
        <v>22</v>
      </c>
      <c r="F85" s="12" t="n">
        <v>8.73</v>
      </c>
      <c r="G85" s="13" t="n">
        <v>110</v>
      </c>
      <c r="H85" s="17" t="n">
        <f aca="false">ROUND(ROUND(F85,2)*ROUND(G85,3),2)</f>
        <v>960.3</v>
      </c>
    </row>
    <row r="86" customFormat="false" ht="13.4" hidden="false" customHeight="true" outlineLevel="0" collapsed="false">
      <c r="A86" s="10" t="s">
        <v>89</v>
      </c>
      <c r="B86" s="10" t="n">
        <v>4</v>
      </c>
      <c r="C86" s="10" t="s">
        <v>23</v>
      </c>
      <c r="D86" s="11" t="s">
        <v>18</v>
      </c>
      <c r="E86" s="15" t="s">
        <v>24</v>
      </c>
      <c r="F86" s="12" t="n">
        <v>98.27</v>
      </c>
      <c r="G86" s="13" t="n">
        <v>9</v>
      </c>
      <c r="H86" s="17" t="n">
        <f aca="false">ROUND(ROUND(F86,2)*ROUND(G86,3),2)</f>
        <v>884.43</v>
      </c>
    </row>
    <row r="87" customFormat="false" ht="13.4" hidden="false" customHeight="true" outlineLevel="0" collapsed="false">
      <c r="A87" s="10" t="s">
        <v>89</v>
      </c>
      <c r="B87" s="10" t="n">
        <v>5</v>
      </c>
      <c r="C87" s="10" t="s">
        <v>25</v>
      </c>
      <c r="D87" s="11" t="s">
        <v>26</v>
      </c>
      <c r="E87" s="3" t="s">
        <v>27</v>
      </c>
      <c r="F87" s="12" t="n">
        <v>48.49</v>
      </c>
      <c r="G87" s="13" t="n">
        <v>10</v>
      </c>
      <c r="H87" s="17" t="n">
        <f aca="false">ROUND(ROUND(F87,2)*ROUND(G87,3),2)</f>
        <v>484.9</v>
      </c>
    </row>
    <row r="88" customFormat="false" ht="13.4" hidden="false" customHeight="true" outlineLevel="0" collapsed="false">
      <c r="A88" s="10" t="s">
        <v>89</v>
      </c>
      <c r="B88" s="10" t="n">
        <v>6</v>
      </c>
      <c r="C88" s="10" t="s">
        <v>28</v>
      </c>
      <c r="D88" s="11" t="s">
        <v>26</v>
      </c>
      <c r="E88" s="3" t="s">
        <v>29</v>
      </c>
      <c r="F88" s="12" t="n">
        <v>42.3</v>
      </c>
      <c r="G88" s="13" t="n">
        <v>10</v>
      </c>
      <c r="H88" s="17" t="n">
        <f aca="false">ROUND(ROUND(F88,2)*ROUND(G88,3),2)</f>
        <v>423</v>
      </c>
    </row>
    <row r="89" customFormat="false" ht="13.4" hidden="false" customHeight="true" outlineLevel="0" collapsed="false">
      <c r="E89" s="9" t="s">
        <v>30</v>
      </c>
      <c r="F89" s="7"/>
      <c r="G89" s="7"/>
      <c r="H89" s="18" t="n">
        <f aca="false">SUM(H83:H88)</f>
        <v>3914.61</v>
      </c>
    </row>
    <row r="90" customFormat="false" ht="13.8" hidden="false" customHeight="false" outlineLevel="0" collapsed="false">
      <c r="H90" s="19"/>
    </row>
    <row r="91" customFormat="false" ht="13.4" hidden="false" customHeight="true" outlineLevel="0" collapsed="false">
      <c r="C91" s="7" t="s">
        <v>5</v>
      </c>
      <c r="D91" s="8" t="s">
        <v>6</v>
      </c>
      <c r="E91" s="9" t="s">
        <v>7</v>
      </c>
      <c r="H91" s="19"/>
    </row>
    <row r="92" customFormat="false" ht="13.4" hidden="false" customHeight="true" outlineLevel="0" collapsed="false">
      <c r="C92" s="7" t="s">
        <v>8</v>
      </c>
      <c r="D92" s="8" t="s">
        <v>87</v>
      </c>
      <c r="E92" s="9" t="s">
        <v>88</v>
      </c>
      <c r="H92" s="19"/>
    </row>
    <row r="93" customFormat="false" ht="13.4" hidden="false" customHeight="true" outlineLevel="0" collapsed="false">
      <c r="C93" s="7" t="s">
        <v>11</v>
      </c>
      <c r="D93" s="8" t="s">
        <v>9</v>
      </c>
      <c r="E93" s="9" t="s">
        <v>31</v>
      </c>
      <c r="H93" s="19"/>
    </row>
    <row r="94" customFormat="false" ht="13.8" hidden="false" customHeight="false" outlineLevel="0" collapsed="false">
      <c r="H94" s="19"/>
    </row>
    <row r="95" customFormat="false" ht="13.4" hidden="false" customHeight="true" outlineLevel="0" collapsed="false">
      <c r="A95" s="10" t="s">
        <v>90</v>
      </c>
      <c r="B95" s="10" t="n">
        <v>1</v>
      </c>
      <c r="C95" s="10" t="s">
        <v>48</v>
      </c>
      <c r="D95" s="11" t="s">
        <v>34</v>
      </c>
      <c r="E95" s="15" t="s">
        <v>49</v>
      </c>
      <c r="F95" s="12" t="n">
        <v>500</v>
      </c>
      <c r="G95" s="13" t="n">
        <v>1</v>
      </c>
      <c r="H95" s="17" t="n">
        <f aca="false">ROUND(ROUND(F95,2)*ROUND(G95,3),2)</f>
        <v>500</v>
      </c>
    </row>
    <row r="96" customFormat="false" ht="13.4" hidden="false" customHeight="true" outlineLevel="0" collapsed="false">
      <c r="A96" s="10" t="s">
        <v>90</v>
      </c>
      <c r="B96" s="10" t="n">
        <v>2</v>
      </c>
      <c r="C96" s="10" t="s">
        <v>91</v>
      </c>
      <c r="D96" s="11" t="s">
        <v>18</v>
      </c>
      <c r="E96" s="15" t="s">
        <v>92</v>
      </c>
      <c r="F96" s="12" t="n">
        <v>10988.8</v>
      </c>
      <c r="G96" s="13" t="n">
        <v>1</v>
      </c>
      <c r="H96" s="14" t="n">
        <f aca="false">ROUND(ROUND(F96,2)*ROUND(G96,3),2)</f>
        <v>10988.8</v>
      </c>
    </row>
    <row r="97" customFormat="false" ht="13.4" hidden="false" customHeight="true" outlineLevel="0" collapsed="false">
      <c r="A97" s="10" t="s">
        <v>90</v>
      </c>
      <c r="B97" s="10" t="n">
        <v>3</v>
      </c>
      <c r="C97" s="10" t="s">
        <v>93</v>
      </c>
      <c r="D97" s="11" t="s">
        <v>18</v>
      </c>
      <c r="E97" s="15" t="s">
        <v>94</v>
      </c>
      <c r="F97" s="12" t="n">
        <v>3418.38</v>
      </c>
      <c r="G97" s="13" t="n">
        <v>4</v>
      </c>
      <c r="H97" s="14" t="n">
        <f aca="false">ROUND(ROUND(F97,2)*ROUND(G97,3),2)</f>
        <v>13673.52</v>
      </c>
    </row>
    <row r="98" customFormat="false" ht="13.4" hidden="false" customHeight="true" outlineLevel="0" collapsed="false">
      <c r="A98" s="10" t="s">
        <v>90</v>
      </c>
      <c r="B98" s="10" t="n">
        <v>4</v>
      </c>
      <c r="C98" s="10" t="s">
        <v>95</v>
      </c>
      <c r="D98" s="11" t="s">
        <v>18</v>
      </c>
      <c r="E98" s="15" t="s">
        <v>96</v>
      </c>
      <c r="F98" s="12" t="n">
        <v>2877.9</v>
      </c>
      <c r="G98" s="13" t="n">
        <v>1</v>
      </c>
      <c r="H98" s="14" t="n">
        <f aca="false">ROUND(ROUND(F98,2)*ROUND(G98,3),2)</f>
        <v>2877.9</v>
      </c>
    </row>
    <row r="99" customFormat="false" ht="13.4" hidden="false" customHeight="true" outlineLevel="0" collapsed="false">
      <c r="A99" s="10" t="s">
        <v>90</v>
      </c>
      <c r="B99" s="10" t="n">
        <v>5</v>
      </c>
      <c r="C99" s="10" t="s">
        <v>97</v>
      </c>
      <c r="D99" s="11" t="s">
        <v>18</v>
      </c>
      <c r="E99" s="15" t="s">
        <v>98</v>
      </c>
      <c r="F99" s="12" t="n">
        <v>2666.4</v>
      </c>
      <c r="G99" s="13" t="n">
        <v>1</v>
      </c>
      <c r="H99" s="14" t="n">
        <f aca="false">ROUND(ROUND(F99,2)*ROUND(G99,3),2)</f>
        <v>2666.4</v>
      </c>
    </row>
    <row r="100" customFormat="false" ht="13.4" hidden="false" customHeight="true" outlineLevel="0" collapsed="false">
      <c r="A100" s="10" t="s">
        <v>90</v>
      </c>
      <c r="B100" s="10" t="n">
        <v>6</v>
      </c>
      <c r="C100" s="10" t="s">
        <v>66</v>
      </c>
      <c r="D100" s="11" t="s">
        <v>18</v>
      </c>
      <c r="E100" s="15" t="s">
        <v>67</v>
      </c>
      <c r="F100" s="12" t="n">
        <v>2619.4</v>
      </c>
      <c r="G100" s="13" t="n">
        <v>2</v>
      </c>
      <c r="H100" s="14" t="n">
        <f aca="false">ROUND(ROUND(F100,2)*ROUND(G100,3),2)</f>
        <v>5238.8</v>
      </c>
    </row>
    <row r="101" customFormat="false" ht="13.4" hidden="false" customHeight="true" outlineLevel="0" collapsed="false">
      <c r="A101" s="10" t="s">
        <v>90</v>
      </c>
      <c r="B101" s="10" t="n">
        <v>7</v>
      </c>
      <c r="C101" s="10" t="s">
        <v>38</v>
      </c>
      <c r="D101" s="11" t="s">
        <v>18</v>
      </c>
      <c r="E101" s="15" t="s">
        <v>39</v>
      </c>
      <c r="F101" s="12" t="n">
        <v>802.92</v>
      </c>
      <c r="G101" s="13" t="n">
        <v>1</v>
      </c>
      <c r="H101" s="14" t="n">
        <f aca="false">ROUND(ROUND(F101,2)*ROUND(G101,3),2)</f>
        <v>802.92</v>
      </c>
    </row>
    <row r="102" customFormat="false" ht="13.4" hidden="false" customHeight="true" outlineLevel="0" collapsed="false">
      <c r="A102" s="10" t="s">
        <v>90</v>
      </c>
      <c r="B102" s="10" t="n">
        <v>8</v>
      </c>
      <c r="C102" s="10" t="s">
        <v>70</v>
      </c>
      <c r="D102" s="11" t="s">
        <v>18</v>
      </c>
      <c r="E102" s="3" t="s">
        <v>71</v>
      </c>
      <c r="F102" s="12" t="n">
        <v>68.56</v>
      </c>
      <c r="G102" s="13" t="n">
        <v>4</v>
      </c>
      <c r="H102" s="14" t="n">
        <f aca="false">ROUND(ROUND(F102,2)*ROUND(G102,3),2)</f>
        <v>274.24</v>
      </c>
    </row>
    <row r="103" customFormat="false" ht="13.4" hidden="false" customHeight="true" outlineLevel="0" collapsed="false">
      <c r="A103" s="10" t="s">
        <v>90</v>
      </c>
      <c r="B103" s="10" t="n">
        <v>9</v>
      </c>
      <c r="C103" s="10" t="s">
        <v>99</v>
      </c>
      <c r="D103" s="11" t="s">
        <v>18</v>
      </c>
      <c r="E103" s="3" t="s">
        <v>100</v>
      </c>
      <c r="F103" s="12" t="n">
        <v>68.56</v>
      </c>
      <c r="G103" s="13" t="n">
        <v>3</v>
      </c>
      <c r="H103" s="14" t="n">
        <f aca="false">ROUND(ROUND(F103,2)*ROUND(G103,3),2)</f>
        <v>205.68</v>
      </c>
    </row>
    <row r="104" customFormat="false" ht="13.4" hidden="false" customHeight="true" outlineLevel="0" collapsed="false">
      <c r="A104" s="10" t="s">
        <v>90</v>
      </c>
      <c r="B104" s="10" t="n">
        <v>10</v>
      </c>
      <c r="C104" s="10" t="s">
        <v>72</v>
      </c>
      <c r="D104" s="11" t="s">
        <v>21</v>
      </c>
      <c r="E104" s="3" t="s">
        <v>73</v>
      </c>
      <c r="F104" s="12" t="n">
        <v>14.08</v>
      </c>
      <c r="G104" s="13" t="n">
        <v>10</v>
      </c>
      <c r="H104" s="14" t="n">
        <f aca="false">ROUND(ROUND(F104,2)*ROUND(G104,3),2)</f>
        <v>140.8</v>
      </c>
    </row>
    <row r="105" customFormat="false" ht="13.4" hidden="false" customHeight="true" outlineLevel="0" collapsed="false">
      <c r="A105" s="10" t="s">
        <v>90</v>
      </c>
      <c r="B105" s="10" t="n">
        <v>11</v>
      </c>
      <c r="C105" s="10" t="s">
        <v>40</v>
      </c>
      <c r="D105" s="11" t="s">
        <v>21</v>
      </c>
      <c r="E105" s="3" t="s">
        <v>41</v>
      </c>
      <c r="F105" s="12" t="n">
        <v>16.88</v>
      </c>
      <c r="G105" s="13" t="n">
        <v>35</v>
      </c>
      <c r="H105" s="14" t="n">
        <f aca="false">ROUND(ROUND(F105,2)*ROUND(G105,3),2)</f>
        <v>590.8</v>
      </c>
    </row>
    <row r="106" customFormat="false" ht="13.4" hidden="false" customHeight="true" outlineLevel="0" collapsed="false">
      <c r="A106" s="10" t="s">
        <v>90</v>
      </c>
      <c r="B106" s="10" t="n">
        <v>12</v>
      </c>
      <c r="C106" s="10" t="s">
        <v>74</v>
      </c>
      <c r="D106" s="11" t="s">
        <v>21</v>
      </c>
      <c r="E106" s="3" t="s">
        <v>75</v>
      </c>
      <c r="F106" s="12" t="n">
        <v>18.44</v>
      </c>
      <c r="G106" s="13" t="n">
        <v>15</v>
      </c>
      <c r="H106" s="14" t="n">
        <f aca="false">ROUND(ROUND(F106,2)*ROUND(G106,3),2)</f>
        <v>276.6</v>
      </c>
    </row>
    <row r="107" customFormat="false" ht="13.4" hidden="false" customHeight="true" outlineLevel="0" collapsed="false">
      <c r="A107" s="10" t="s">
        <v>90</v>
      </c>
      <c r="B107" s="10" t="n">
        <v>13</v>
      </c>
      <c r="C107" s="10" t="s">
        <v>76</v>
      </c>
      <c r="D107" s="11" t="s">
        <v>21</v>
      </c>
      <c r="E107" s="3" t="s">
        <v>77</v>
      </c>
      <c r="F107" s="12" t="n">
        <v>18.31</v>
      </c>
      <c r="G107" s="13" t="n">
        <v>25</v>
      </c>
      <c r="H107" s="14" t="n">
        <f aca="false">ROUND(ROUND(F107,2)*ROUND(G107,3),2)</f>
        <v>457.75</v>
      </c>
    </row>
    <row r="108" customFormat="false" ht="13.4" hidden="false" customHeight="true" outlineLevel="0" collapsed="false">
      <c r="A108" s="10" t="s">
        <v>90</v>
      </c>
      <c r="B108" s="10" t="n">
        <v>14</v>
      </c>
      <c r="C108" s="10" t="s">
        <v>101</v>
      </c>
      <c r="D108" s="11" t="s">
        <v>21</v>
      </c>
      <c r="E108" s="3" t="s">
        <v>102</v>
      </c>
      <c r="F108" s="12" t="n">
        <v>41.05</v>
      </c>
      <c r="G108" s="13" t="n">
        <v>15</v>
      </c>
      <c r="H108" s="14" t="n">
        <f aca="false">ROUND(ROUND(F108,2)*ROUND(G108,3),2)</f>
        <v>615.75</v>
      </c>
    </row>
    <row r="109" customFormat="false" ht="13.4" hidden="false" customHeight="true" outlineLevel="0" collapsed="false">
      <c r="A109" s="10" t="s">
        <v>90</v>
      </c>
      <c r="B109" s="10" t="n">
        <v>15</v>
      </c>
      <c r="C109" s="10" t="s">
        <v>103</v>
      </c>
      <c r="D109" s="11" t="s">
        <v>21</v>
      </c>
      <c r="E109" s="3" t="s">
        <v>104</v>
      </c>
      <c r="F109" s="12" t="n">
        <v>43.45</v>
      </c>
      <c r="G109" s="13" t="n">
        <v>10</v>
      </c>
      <c r="H109" s="14" t="n">
        <f aca="false">ROUND(ROUND(F109,2)*ROUND(G109,3),2)</f>
        <v>434.5</v>
      </c>
    </row>
    <row r="110" customFormat="false" ht="13.4" hidden="false" customHeight="true" outlineLevel="0" collapsed="false">
      <c r="A110" s="10" t="s">
        <v>90</v>
      </c>
      <c r="B110" s="10" t="n">
        <v>16</v>
      </c>
      <c r="C110" s="10" t="s">
        <v>78</v>
      </c>
      <c r="D110" s="11" t="s">
        <v>21</v>
      </c>
      <c r="E110" s="3" t="s">
        <v>79</v>
      </c>
      <c r="F110" s="12" t="n">
        <v>5.48</v>
      </c>
      <c r="G110" s="13" t="n">
        <v>6</v>
      </c>
      <c r="H110" s="14" t="n">
        <f aca="false">ROUND(ROUND(F110,2)*ROUND(G110,3),2)</f>
        <v>32.88</v>
      </c>
    </row>
    <row r="111" customFormat="false" ht="13.4" hidden="false" customHeight="true" outlineLevel="0" collapsed="false">
      <c r="A111" s="10" t="s">
        <v>90</v>
      </c>
      <c r="B111" s="10" t="n">
        <v>17</v>
      </c>
      <c r="C111" s="10" t="s">
        <v>44</v>
      </c>
      <c r="D111" s="11" t="s">
        <v>21</v>
      </c>
      <c r="E111" s="3" t="s">
        <v>45</v>
      </c>
      <c r="F111" s="12" t="n">
        <v>5.56</v>
      </c>
      <c r="G111" s="13" t="n">
        <v>36</v>
      </c>
      <c r="H111" s="14" t="n">
        <f aca="false">ROUND(ROUND(F111,2)*ROUND(G111,3),2)</f>
        <v>200.16</v>
      </c>
    </row>
    <row r="112" customFormat="false" ht="13.4" hidden="false" customHeight="true" outlineLevel="0" collapsed="false">
      <c r="A112" s="10" t="s">
        <v>90</v>
      </c>
      <c r="B112" s="10" t="n">
        <v>18</v>
      </c>
      <c r="C112" s="10" t="s">
        <v>80</v>
      </c>
      <c r="D112" s="11" t="s">
        <v>21</v>
      </c>
      <c r="E112" s="3" t="s">
        <v>81</v>
      </c>
      <c r="F112" s="12" t="n">
        <v>5.69</v>
      </c>
      <c r="G112" s="13" t="n">
        <v>14</v>
      </c>
      <c r="H112" s="14" t="n">
        <f aca="false">ROUND(ROUND(F112,2)*ROUND(G112,3),2)</f>
        <v>79.66</v>
      </c>
    </row>
    <row r="113" customFormat="false" ht="13.4" hidden="false" customHeight="true" outlineLevel="0" collapsed="false">
      <c r="A113" s="10" t="s">
        <v>90</v>
      </c>
      <c r="B113" s="10" t="n">
        <v>19</v>
      </c>
      <c r="C113" s="10" t="s">
        <v>82</v>
      </c>
      <c r="D113" s="11" t="s">
        <v>21</v>
      </c>
      <c r="E113" s="3" t="s">
        <v>83</v>
      </c>
      <c r="F113" s="12" t="n">
        <v>6.63</v>
      </c>
      <c r="G113" s="13" t="n">
        <v>22</v>
      </c>
      <c r="H113" s="14" t="n">
        <f aca="false">ROUND(ROUND(F113,2)*ROUND(G113,3),2)</f>
        <v>145.86</v>
      </c>
    </row>
    <row r="114" customFormat="false" ht="13.4" hidden="false" customHeight="true" outlineLevel="0" collapsed="false">
      <c r="A114" s="10" t="s">
        <v>90</v>
      </c>
      <c r="B114" s="10" t="n">
        <v>20</v>
      </c>
      <c r="C114" s="10" t="s">
        <v>105</v>
      </c>
      <c r="D114" s="11" t="s">
        <v>21</v>
      </c>
      <c r="E114" s="3" t="s">
        <v>106</v>
      </c>
      <c r="F114" s="12" t="n">
        <v>7.06</v>
      </c>
      <c r="G114" s="13" t="n">
        <v>14</v>
      </c>
      <c r="H114" s="14" t="n">
        <f aca="false">ROUND(ROUND(F114,2)*ROUND(G114,3),2)</f>
        <v>98.84</v>
      </c>
    </row>
    <row r="115" customFormat="false" ht="13.4" hidden="false" customHeight="true" outlineLevel="0" collapsed="false">
      <c r="A115" s="10" t="s">
        <v>90</v>
      </c>
      <c r="B115" s="10" t="n">
        <v>21</v>
      </c>
      <c r="C115" s="10" t="s">
        <v>107</v>
      </c>
      <c r="D115" s="11" t="s">
        <v>21</v>
      </c>
      <c r="E115" s="3" t="s">
        <v>108</v>
      </c>
      <c r="F115" s="12" t="n">
        <v>12.08</v>
      </c>
      <c r="G115" s="13" t="n">
        <v>0</v>
      </c>
      <c r="H115" s="14" t="n">
        <f aca="false">ROUND(ROUND(F115,2)*ROUND(G115,3),2)</f>
        <v>0</v>
      </c>
    </row>
    <row r="116" customFormat="false" ht="13.4" hidden="false" customHeight="true" outlineLevel="0" collapsed="false">
      <c r="A116" s="10" t="s">
        <v>90</v>
      </c>
      <c r="B116" s="10" t="n">
        <v>22</v>
      </c>
      <c r="C116" s="10" t="s">
        <v>84</v>
      </c>
      <c r="D116" s="11" t="s">
        <v>85</v>
      </c>
      <c r="E116" s="3" t="s">
        <v>86</v>
      </c>
      <c r="F116" s="12" t="n">
        <v>104.35</v>
      </c>
      <c r="G116" s="13" t="n">
        <v>3.57</v>
      </c>
      <c r="H116" s="14" t="n">
        <f aca="false">ROUND(ROUND(F116,2)*ROUND(G116,3),2)</f>
        <v>372.53</v>
      </c>
    </row>
    <row r="117" customFormat="false" ht="13.4" hidden="false" customHeight="true" outlineLevel="0" collapsed="false">
      <c r="A117" s="10" t="s">
        <v>90</v>
      </c>
      <c r="B117" s="10" t="n">
        <v>23</v>
      </c>
      <c r="C117" s="10" t="s">
        <v>50</v>
      </c>
      <c r="D117" s="11" t="s">
        <v>18</v>
      </c>
      <c r="E117" s="3" t="s">
        <v>51</v>
      </c>
      <c r="F117" s="12" t="n">
        <v>740.25</v>
      </c>
      <c r="G117" s="13" t="n">
        <v>1</v>
      </c>
      <c r="H117" s="14" t="n">
        <f aca="false">ROUND(ROUND(F117,2)*ROUND(G117,3),2)</f>
        <v>740.25</v>
      </c>
    </row>
    <row r="118" customFormat="false" ht="13.4" hidden="false" customHeight="true" outlineLevel="0" collapsed="false">
      <c r="A118" s="10" t="s">
        <v>90</v>
      </c>
      <c r="B118" s="10" t="n">
        <v>24</v>
      </c>
      <c r="C118" s="10" t="s">
        <v>54</v>
      </c>
      <c r="D118" s="11" t="s">
        <v>15</v>
      </c>
      <c r="E118" s="3" t="s">
        <v>55</v>
      </c>
      <c r="F118" s="12" t="n">
        <v>26.1</v>
      </c>
      <c r="G118" s="13" t="n">
        <v>15</v>
      </c>
      <c r="H118" s="14" t="n">
        <f aca="false">ROUND(ROUND(F118,2)*ROUND(G118,3),2)</f>
        <v>391.5</v>
      </c>
    </row>
    <row r="119" customFormat="false" ht="13.4" hidden="false" customHeight="true" outlineLevel="0" collapsed="false">
      <c r="A119" s="10" t="s">
        <v>90</v>
      </c>
      <c r="B119" s="10" t="n">
        <v>25</v>
      </c>
      <c r="C119" s="10" t="s">
        <v>56</v>
      </c>
      <c r="D119" s="11" t="s">
        <v>18</v>
      </c>
      <c r="E119" s="3" t="s">
        <v>57</v>
      </c>
      <c r="F119" s="12" t="n">
        <v>530.16</v>
      </c>
      <c r="G119" s="13" t="n">
        <v>1</v>
      </c>
      <c r="H119" s="14" t="n">
        <f aca="false">ROUND(ROUND(F119,2)*ROUND(G119,3),2)</f>
        <v>530.16</v>
      </c>
    </row>
    <row r="120" customFormat="false" ht="13.4" hidden="false" customHeight="true" outlineLevel="0" collapsed="false">
      <c r="A120" s="10" t="s">
        <v>90</v>
      </c>
      <c r="B120" s="10" t="n">
        <v>26</v>
      </c>
      <c r="C120" s="10" t="s">
        <v>58</v>
      </c>
      <c r="D120" s="11" t="s">
        <v>18</v>
      </c>
      <c r="E120" s="3" t="s">
        <v>59</v>
      </c>
      <c r="F120" s="12" t="n">
        <v>500</v>
      </c>
      <c r="G120" s="13" t="n">
        <v>1</v>
      </c>
      <c r="H120" s="17" t="n">
        <f aca="false">ROUND(ROUND(F120,2)*ROUND(G120,3),2)</f>
        <v>500</v>
      </c>
    </row>
    <row r="121" customFormat="false" ht="13.4" hidden="false" customHeight="true" outlineLevel="0" collapsed="false">
      <c r="A121" s="10" t="s">
        <v>90</v>
      </c>
      <c r="B121" s="10" t="n">
        <v>27</v>
      </c>
      <c r="C121" s="10" t="s">
        <v>52</v>
      </c>
      <c r="D121" s="11" t="s">
        <v>18</v>
      </c>
      <c r="E121" s="3" t="s">
        <v>53</v>
      </c>
      <c r="F121" s="12" t="n">
        <v>840.42</v>
      </c>
      <c r="G121" s="13" t="n">
        <v>1</v>
      </c>
      <c r="H121" s="14" t="n">
        <f aca="false">ROUND(ROUND(F121,2)*ROUND(G121,3),2)</f>
        <v>840.42</v>
      </c>
    </row>
    <row r="122" customFormat="false" ht="13.4" hidden="false" customHeight="true" outlineLevel="0" collapsed="false">
      <c r="E122" s="9" t="s">
        <v>30</v>
      </c>
      <c r="F122" s="7"/>
      <c r="G122" s="7"/>
      <c r="H122" s="16" t="n">
        <f aca="false">SUM(H95:H121)</f>
        <v>43676.72</v>
      </c>
    </row>
    <row r="124" customFormat="false" ht="13.4" hidden="false" customHeight="true" outlineLevel="0" collapsed="false">
      <c r="C124" s="7" t="s">
        <v>5</v>
      </c>
      <c r="D124" s="8" t="s">
        <v>6</v>
      </c>
      <c r="E124" s="9" t="s">
        <v>7</v>
      </c>
    </row>
    <row r="125" customFormat="false" ht="13.4" hidden="false" customHeight="true" outlineLevel="0" collapsed="false">
      <c r="C125" s="7" t="s">
        <v>8</v>
      </c>
      <c r="D125" s="8" t="s">
        <v>109</v>
      </c>
      <c r="E125" s="9" t="s">
        <v>110</v>
      </c>
    </row>
    <row r="126" customFormat="false" ht="13.4" hidden="false" customHeight="true" outlineLevel="0" collapsed="false">
      <c r="C126" s="7" t="s">
        <v>11</v>
      </c>
      <c r="D126" s="8" t="s">
        <v>6</v>
      </c>
      <c r="E126" s="9" t="s">
        <v>12</v>
      </c>
    </row>
    <row r="128" customFormat="false" ht="13.4" hidden="false" customHeight="true" outlineLevel="0" collapsed="false">
      <c r="A128" s="10" t="s">
        <v>111</v>
      </c>
      <c r="B128" s="10" t="n">
        <v>1</v>
      </c>
      <c r="C128" s="10" t="s">
        <v>14</v>
      </c>
      <c r="D128" s="11" t="s">
        <v>15</v>
      </c>
      <c r="E128" s="3" t="s">
        <v>16</v>
      </c>
      <c r="F128" s="12" t="n">
        <v>19.94</v>
      </c>
      <c r="G128" s="13" t="n">
        <v>36</v>
      </c>
      <c r="H128" s="14" t="n">
        <f aca="false">ROUND(ROUND(F128,2)*ROUND(G128,3),2)</f>
        <v>717.84</v>
      </c>
    </row>
    <row r="129" customFormat="false" ht="13.4" hidden="false" customHeight="true" outlineLevel="0" collapsed="false">
      <c r="A129" s="10" t="s">
        <v>111</v>
      </c>
      <c r="B129" s="10" t="n">
        <v>2</v>
      </c>
      <c r="C129" s="10" t="s">
        <v>17</v>
      </c>
      <c r="D129" s="11" t="s">
        <v>18</v>
      </c>
      <c r="E129" s="3" t="s">
        <v>19</v>
      </c>
      <c r="F129" s="12" t="n">
        <v>364.38</v>
      </c>
      <c r="G129" s="13" t="n">
        <v>1</v>
      </c>
      <c r="H129" s="14" t="n">
        <f aca="false">ROUND(ROUND(F129,2)*ROUND(G129,3),2)</f>
        <v>364.38</v>
      </c>
    </row>
    <row r="130" customFormat="false" ht="13.4" hidden="false" customHeight="true" outlineLevel="0" collapsed="false">
      <c r="A130" s="10" t="s">
        <v>111</v>
      </c>
      <c r="B130" s="10" t="n">
        <v>3</v>
      </c>
      <c r="C130" s="10" t="s">
        <v>20</v>
      </c>
      <c r="D130" s="11" t="s">
        <v>21</v>
      </c>
      <c r="E130" s="15" t="s">
        <v>22</v>
      </c>
      <c r="F130" s="12" t="n">
        <v>8.73</v>
      </c>
      <c r="G130" s="13" t="n">
        <v>10</v>
      </c>
      <c r="H130" s="14" t="n">
        <f aca="false">ROUND(ROUND(F130,2)*ROUND(G130,3),2)</f>
        <v>87.3</v>
      </c>
    </row>
    <row r="131" customFormat="false" ht="13.4" hidden="false" customHeight="true" outlineLevel="0" collapsed="false">
      <c r="A131" s="10" t="s">
        <v>111</v>
      </c>
      <c r="B131" s="10" t="n">
        <v>4</v>
      </c>
      <c r="C131" s="10" t="s">
        <v>23</v>
      </c>
      <c r="D131" s="11" t="s">
        <v>18</v>
      </c>
      <c r="E131" s="15" t="s">
        <v>24</v>
      </c>
      <c r="F131" s="12" t="n">
        <v>98.27</v>
      </c>
      <c r="G131" s="13" t="n">
        <v>8</v>
      </c>
      <c r="H131" s="14" t="n">
        <f aca="false">ROUND(ROUND(F131,2)*ROUND(G131,3),2)</f>
        <v>786.16</v>
      </c>
    </row>
    <row r="132" customFormat="false" ht="13.4" hidden="false" customHeight="true" outlineLevel="0" collapsed="false">
      <c r="A132" s="10" t="s">
        <v>111</v>
      </c>
      <c r="B132" s="10" t="n">
        <v>5</v>
      </c>
      <c r="C132" s="10" t="s">
        <v>25</v>
      </c>
      <c r="D132" s="11" t="s">
        <v>26</v>
      </c>
      <c r="E132" s="3" t="s">
        <v>27</v>
      </c>
      <c r="F132" s="12" t="n">
        <v>48.49</v>
      </c>
      <c r="G132" s="13" t="n">
        <v>10</v>
      </c>
      <c r="H132" s="14" t="n">
        <f aca="false">ROUND(ROUND(F132,2)*ROUND(G132,3),2)</f>
        <v>484.9</v>
      </c>
    </row>
    <row r="133" customFormat="false" ht="13.4" hidden="false" customHeight="true" outlineLevel="0" collapsed="false">
      <c r="A133" s="10" t="s">
        <v>111</v>
      </c>
      <c r="B133" s="10" t="n">
        <v>6</v>
      </c>
      <c r="C133" s="10" t="s">
        <v>28</v>
      </c>
      <c r="D133" s="11" t="s">
        <v>26</v>
      </c>
      <c r="E133" s="3" t="s">
        <v>29</v>
      </c>
      <c r="F133" s="12" t="n">
        <v>42.3</v>
      </c>
      <c r="G133" s="13" t="n">
        <v>10</v>
      </c>
      <c r="H133" s="14" t="n">
        <f aca="false">ROUND(ROUND(F133,2)*ROUND(G133,3),2)</f>
        <v>423</v>
      </c>
    </row>
    <row r="134" customFormat="false" ht="13.4" hidden="false" customHeight="true" outlineLevel="0" collapsed="false">
      <c r="E134" s="9" t="s">
        <v>30</v>
      </c>
      <c r="F134" s="7"/>
      <c r="G134" s="7"/>
      <c r="H134" s="16" t="n">
        <f aca="false">SUM(H128:H133)</f>
        <v>2863.58</v>
      </c>
    </row>
    <row r="136" customFormat="false" ht="13.4" hidden="false" customHeight="true" outlineLevel="0" collapsed="false">
      <c r="C136" s="7" t="s">
        <v>5</v>
      </c>
      <c r="D136" s="8" t="s">
        <v>6</v>
      </c>
      <c r="E136" s="9" t="s">
        <v>7</v>
      </c>
    </row>
    <row r="137" customFormat="false" ht="13.4" hidden="false" customHeight="true" outlineLevel="0" collapsed="false">
      <c r="C137" s="7" t="s">
        <v>8</v>
      </c>
      <c r="D137" s="8" t="s">
        <v>109</v>
      </c>
      <c r="E137" s="9" t="s">
        <v>110</v>
      </c>
    </row>
    <row r="138" customFormat="false" ht="13.4" hidden="false" customHeight="true" outlineLevel="0" collapsed="false">
      <c r="C138" s="7" t="s">
        <v>11</v>
      </c>
      <c r="D138" s="8" t="s">
        <v>9</v>
      </c>
      <c r="E138" s="9" t="s">
        <v>31</v>
      </c>
    </row>
    <row r="140" customFormat="false" ht="13.4" hidden="false" customHeight="true" outlineLevel="0" collapsed="false">
      <c r="A140" s="10" t="s">
        <v>112</v>
      </c>
      <c r="B140" s="10" t="n">
        <v>1</v>
      </c>
      <c r="C140" s="10" t="s">
        <v>48</v>
      </c>
      <c r="D140" s="11" t="s">
        <v>34</v>
      </c>
      <c r="E140" s="15" t="s">
        <v>49</v>
      </c>
      <c r="F140" s="12" t="n">
        <v>500</v>
      </c>
      <c r="G140" s="13" t="n">
        <v>1</v>
      </c>
      <c r="H140" s="17" t="n">
        <f aca="false">ROUND(ROUND(F140,2)*ROUND(G140,3),2)</f>
        <v>500</v>
      </c>
    </row>
    <row r="141" customFormat="false" ht="13.4" hidden="false" customHeight="true" outlineLevel="0" collapsed="false">
      <c r="A141" s="10" t="s">
        <v>112</v>
      </c>
      <c r="B141" s="10" t="n">
        <v>2</v>
      </c>
      <c r="C141" s="10" t="s">
        <v>113</v>
      </c>
      <c r="D141" s="11" t="s">
        <v>18</v>
      </c>
      <c r="E141" s="15" t="s">
        <v>114</v>
      </c>
      <c r="F141" s="12" t="n">
        <v>15630.05</v>
      </c>
      <c r="G141" s="13" t="n">
        <v>1</v>
      </c>
      <c r="H141" s="14" t="n">
        <f aca="false">ROUND(ROUND(F141,2)*ROUND(G141,3),2)</f>
        <v>15630.05</v>
      </c>
    </row>
    <row r="142" customFormat="false" ht="13.4" hidden="false" customHeight="true" outlineLevel="0" collapsed="false">
      <c r="A142" s="10" t="s">
        <v>112</v>
      </c>
      <c r="B142" s="10" t="n">
        <v>3</v>
      </c>
      <c r="C142" s="10" t="s">
        <v>115</v>
      </c>
      <c r="D142" s="11" t="s">
        <v>18</v>
      </c>
      <c r="E142" s="15" t="s">
        <v>116</v>
      </c>
      <c r="F142" s="12" t="n">
        <v>2942.51</v>
      </c>
      <c r="G142" s="13" t="n">
        <v>1</v>
      </c>
      <c r="H142" s="14" t="n">
        <f aca="false">ROUND(ROUND(F142,2)*ROUND(G142,3),2)</f>
        <v>2942.51</v>
      </c>
    </row>
    <row r="143" customFormat="false" ht="13.4" hidden="false" customHeight="true" outlineLevel="0" collapsed="false">
      <c r="A143" s="10" t="s">
        <v>112</v>
      </c>
      <c r="B143" s="10" t="n">
        <v>4</v>
      </c>
      <c r="C143" s="10" t="s">
        <v>95</v>
      </c>
      <c r="D143" s="11" t="s">
        <v>18</v>
      </c>
      <c r="E143" s="15" t="s">
        <v>96</v>
      </c>
      <c r="F143" s="12" t="n">
        <v>2877.9</v>
      </c>
      <c r="G143" s="13" t="n">
        <v>6</v>
      </c>
      <c r="H143" s="14" t="n">
        <f aca="false">ROUND(ROUND(F143,2)*ROUND(G143,3),2)</f>
        <v>17267.4</v>
      </c>
    </row>
    <row r="144" customFormat="false" ht="13.4" hidden="false" customHeight="true" outlineLevel="0" collapsed="false">
      <c r="A144" s="10" t="s">
        <v>112</v>
      </c>
      <c r="B144" s="10" t="n">
        <v>5</v>
      </c>
      <c r="C144" s="10" t="s">
        <v>117</v>
      </c>
      <c r="D144" s="11" t="s">
        <v>18</v>
      </c>
      <c r="E144" s="15" t="s">
        <v>118</v>
      </c>
      <c r="F144" s="12" t="n">
        <v>2525.4</v>
      </c>
      <c r="G144" s="13" t="n">
        <v>1</v>
      </c>
      <c r="H144" s="14" t="n">
        <f aca="false">ROUND(ROUND(F144,2)*ROUND(G144,3),2)</f>
        <v>2525.4</v>
      </c>
    </row>
    <row r="145" customFormat="false" ht="13.4" hidden="false" customHeight="true" outlineLevel="0" collapsed="false">
      <c r="A145" s="10" t="s">
        <v>112</v>
      </c>
      <c r="B145" s="10" t="n">
        <v>6</v>
      </c>
      <c r="C145" s="10" t="s">
        <v>38</v>
      </c>
      <c r="D145" s="11" t="s">
        <v>18</v>
      </c>
      <c r="E145" s="15" t="s">
        <v>39</v>
      </c>
      <c r="F145" s="12" t="n">
        <v>802.92</v>
      </c>
      <c r="G145" s="13" t="n">
        <v>1</v>
      </c>
      <c r="H145" s="14" t="n">
        <f aca="false">ROUND(ROUND(F145,2)*ROUND(G145,3),2)</f>
        <v>802.92</v>
      </c>
    </row>
    <row r="146" customFormat="false" ht="13.4" hidden="false" customHeight="true" outlineLevel="0" collapsed="false">
      <c r="A146" s="10" t="s">
        <v>112</v>
      </c>
      <c r="B146" s="10" t="n">
        <v>7</v>
      </c>
      <c r="C146" s="10" t="s">
        <v>70</v>
      </c>
      <c r="D146" s="11" t="s">
        <v>18</v>
      </c>
      <c r="E146" s="3" t="s">
        <v>71</v>
      </c>
      <c r="F146" s="12" t="n">
        <v>68.56</v>
      </c>
      <c r="G146" s="13" t="n">
        <v>5</v>
      </c>
      <c r="H146" s="14" t="n">
        <f aca="false">ROUND(ROUND(F146,2)*ROUND(G146,3),2)</f>
        <v>342.8</v>
      </c>
    </row>
    <row r="147" customFormat="false" ht="13.4" hidden="false" customHeight="true" outlineLevel="0" collapsed="false">
      <c r="A147" s="10" t="s">
        <v>112</v>
      </c>
      <c r="B147" s="10" t="n">
        <v>8</v>
      </c>
      <c r="C147" s="10" t="s">
        <v>99</v>
      </c>
      <c r="D147" s="11" t="s">
        <v>18</v>
      </c>
      <c r="E147" s="3" t="s">
        <v>100</v>
      </c>
      <c r="F147" s="12" t="n">
        <v>68.56</v>
      </c>
      <c r="G147" s="13" t="n">
        <v>2</v>
      </c>
      <c r="H147" s="14" t="n">
        <f aca="false">ROUND(ROUND(F147,2)*ROUND(G147,3),2)</f>
        <v>137.12</v>
      </c>
    </row>
    <row r="148" customFormat="false" ht="13.4" hidden="false" customHeight="true" outlineLevel="0" collapsed="false">
      <c r="A148" s="10" t="s">
        <v>112</v>
      </c>
      <c r="B148" s="10" t="n">
        <v>9</v>
      </c>
      <c r="C148" s="10" t="s">
        <v>72</v>
      </c>
      <c r="D148" s="11" t="s">
        <v>21</v>
      </c>
      <c r="E148" s="3" t="s">
        <v>73</v>
      </c>
      <c r="F148" s="12" t="n">
        <v>14.08</v>
      </c>
      <c r="G148" s="13" t="n">
        <v>20</v>
      </c>
      <c r="H148" s="14" t="n">
        <f aca="false">ROUND(ROUND(F148,2)*ROUND(G148,3),2)</f>
        <v>281.6</v>
      </c>
    </row>
    <row r="149" customFormat="false" ht="13.4" hidden="false" customHeight="true" outlineLevel="0" collapsed="false">
      <c r="A149" s="10" t="s">
        <v>112</v>
      </c>
      <c r="B149" s="10" t="n">
        <v>10</v>
      </c>
      <c r="C149" s="10" t="s">
        <v>40</v>
      </c>
      <c r="D149" s="11" t="s">
        <v>21</v>
      </c>
      <c r="E149" s="3" t="s">
        <v>41</v>
      </c>
      <c r="F149" s="12" t="n">
        <v>16.88</v>
      </c>
      <c r="G149" s="13" t="n">
        <v>35</v>
      </c>
      <c r="H149" s="14" t="n">
        <f aca="false">ROUND(ROUND(F149,2)*ROUND(G149,3),2)</f>
        <v>590.8</v>
      </c>
    </row>
    <row r="150" customFormat="false" ht="13.4" hidden="false" customHeight="true" outlineLevel="0" collapsed="false">
      <c r="A150" s="10" t="s">
        <v>112</v>
      </c>
      <c r="B150" s="10" t="n">
        <v>11</v>
      </c>
      <c r="C150" s="10" t="s">
        <v>74</v>
      </c>
      <c r="D150" s="11" t="s">
        <v>21</v>
      </c>
      <c r="E150" s="3" t="s">
        <v>75</v>
      </c>
      <c r="F150" s="12" t="n">
        <v>18.44</v>
      </c>
      <c r="G150" s="13" t="n">
        <v>30</v>
      </c>
      <c r="H150" s="14" t="n">
        <f aca="false">ROUND(ROUND(F150,2)*ROUND(G150,3),2)</f>
        <v>553.2</v>
      </c>
    </row>
    <row r="151" customFormat="false" ht="13.4" hidden="false" customHeight="true" outlineLevel="0" collapsed="false">
      <c r="A151" s="10" t="s">
        <v>112</v>
      </c>
      <c r="B151" s="10" t="n">
        <v>12</v>
      </c>
      <c r="C151" s="10" t="s">
        <v>76</v>
      </c>
      <c r="D151" s="11" t="s">
        <v>21</v>
      </c>
      <c r="E151" s="3" t="s">
        <v>77</v>
      </c>
      <c r="F151" s="12" t="n">
        <v>18.31</v>
      </c>
      <c r="G151" s="13" t="n">
        <v>21</v>
      </c>
      <c r="H151" s="14" t="n">
        <f aca="false">ROUND(ROUND(F151,2)*ROUND(G151,3),2)</f>
        <v>384.51</v>
      </c>
    </row>
    <row r="152" customFormat="false" ht="13.4" hidden="false" customHeight="true" outlineLevel="0" collapsed="false">
      <c r="A152" s="10" t="s">
        <v>112</v>
      </c>
      <c r="B152" s="10" t="n">
        <v>13</v>
      </c>
      <c r="C152" s="10" t="s">
        <v>42</v>
      </c>
      <c r="D152" s="11" t="s">
        <v>21</v>
      </c>
      <c r="E152" s="3" t="s">
        <v>43</v>
      </c>
      <c r="F152" s="12" t="n">
        <v>36.23</v>
      </c>
      <c r="G152" s="13" t="n">
        <v>15</v>
      </c>
      <c r="H152" s="14" t="n">
        <f aca="false">ROUND(ROUND(F152,2)*ROUND(G152,3),2)</f>
        <v>543.45</v>
      </c>
    </row>
    <row r="153" customFormat="false" ht="13.4" hidden="false" customHeight="true" outlineLevel="0" collapsed="false">
      <c r="A153" s="10" t="s">
        <v>112</v>
      </c>
      <c r="B153" s="10" t="n">
        <v>14</v>
      </c>
      <c r="C153" s="10" t="s">
        <v>119</v>
      </c>
      <c r="D153" s="11" t="s">
        <v>21</v>
      </c>
      <c r="E153" s="3" t="s">
        <v>120</v>
      </c>
      <c r="F153" s="12" t="n">
        <v>43.45</v>
      </c>
      <c r="G153" s="13" t="n">
        <v>10</v>
      </c>
      <c r="H153" s="14" t="n">
        <f aca="false">ROUND(ROUND(F153,2)*ROUND(G153,3),2)</f>
        <v>434.5</v>
      </c>
    </row>
    <row r="154" customFormat="false" ht="13.4" hidden="false" customHeight="true" outlineLevel="0" collapsed="false">
      <c r="A154" s="10" t="s">
        <v>112</v>
      </c>
      <c r="B154" s="10" t="n">
        <v>15</v>
      </c>
      <c r="C154" s="10" t="s">
        <v>78</v>
      </c>
      <c r="D154" s="11" t="s">
        <v>21</v>
      </c>
      <c r="E154" s="3" t="s">
        <v>79</v>
      </c>
      <c r="F154" s="12" t="n">
        <v>5.48</v>
      </c>
      <c r="G154" s="13" t="n">
        <v>20</v>
      </c>
      <c r="H154" s="14" t="n">
        <f aca="false">ROUND(ROUND(F154,2)*ROUND(G154,3),2)</f>
        <v>109.6</v>
      </c>
    </row>
    <row r="155" customFormat="false" ht="13.4" hidden="false" customHeight="true" outlineLevel="0" collapsed="false">
      <c r="A155" s="10" t="s">
        <v>112</v>
      </c>
      <c r="B155" s="10" t="n">
        <v>16</v>
      </c>
      <c r="C155" s="10" t="s">
        <v>44</v>
      </c>
      <c r="D155" s="11" t="s">
        <v>21</v>
      </c>
      <c r="E155" s="3" t="s">
        <v>45</v>
      </c>
      <c r="F155" s="12" t="n">
        <v>5.56</v>
      </c>
      <c r="G155" s="13" t="n">
        <v>34</v>
      </c>
      <c r="H155" s="14" t="n">
        <f aca="false">ROUND(ROUND(F155,2)*ROUND(G155,3),2)</f>
        <v>189.04</v>
      </c>
    </row>
    <row r="156" customFormat="false" ht="13.4" hidden="false" customHeight="true" outlineLevel="0" collapsed="false">
      <c r="A156" s="10" t="s">
        <v>112</v>
      </c>
      <c r="B156" s="10" t="n">
        <v>17</v>
      </c>
      <c r="C156" s="10" t="s">
        <v>80</v>
      </c>
      <c r="D156" s="11" t="s">
        <v>21</v>
      </c>
      <c r="E156" s="3" t="s">
        <v>81</v>
      </c>
      <c r="F156" s="12" t="n">
        <v>5.69</v>
      </c>
      <c r="G156" s="13" t="n">
        <v>30</v>
      </c>
      <c r="H156" s="14" t="n">
        <f aca="false">ROUND(ROUND(F156,2)*ROUND(G156,3),2)</f>
        <v>170.7</v>
      </c>
    </row>
    <row r="157" customFormat="false" ht="13.4" hidden="false" customHeight="true" outlineLevel="0" collapsed="false">
      <c r="A157" s="10" t="s">
        <v>112</v>
      </c>
      <c r="B157" s="10" t="n">
        <v>18</v>
      </c>
      <c r="C157" s="10" t="s">
        <v>82</v>
      </c>
      <c r="D157" s="11" t="s">
        <v>21</v>
      </c>
      <c r="E157" s="3" t="s">
        <v>83</v>
      </c>
      <c r="F157" s="12" t="n">
        <v>6.63</v>
      </c>
      <c r="G157" s="13" t="n">
        <v>20</v>
      </c>
      <c r="H157" s="14" t="n">
        <f aca="false">ROUND(ROUND(F157,2)*ROUND(G157,3),2)</f>
        <v>132.6</v>
      </c>
    </row>
    <row r="158" customFormat="false" ht="13.4" hidden="false" customHeight="true" outlineLevel="0" collapsed="false">
      <c r="A158" s="10" t="s">
        <v>112</v>
      </c>
      <c r="B158" s="10" t="n">
        <v>19</v>
      </c>
      <c r="C158" s="10" t="s">
        <v>121</v>
      </c>
      <c r="D158" s="11" t="s">
        <v>21</v>
      </c>
      <c r="E158" s="3" t="s">
        <v>122</v>
      </c>
      <c r="F158" s="12" t="n">
        <v>5.9</v>
      </c>
      <c r="G158" s="13" t="n">
        <v>14</v>
      </c>
      <c r="H158" s="14" t="n">
        <f aca="false">ROUND(ROUND(F158,2)*ROUND(G158,3),2)</f>
        <v>82.6</v>
      </c>
    </row>
    <row r="159" customFormat="false" ht="13.4" hidden="false" customHeight="true" outlineLevel="0" collapsed="false">
      <c r="A159" s="10" t="s">
        <v>112</v>
      </c>
      <c r="B159" s="10" t="n">
        <v>20</v>
      </c>
      <c r="C159" s="10" t="s">
        <v>107</v>
      </c>
      <c r="D159" s="11" t="s">
        <v>21</v>
      </c>
      <c r="E159" s="3" t="s">
        <v>108</v>
      </c>
      <c r="F159" s="12" t="n">
        <v>12.08</v>
      </c>
      <c r="G159" s="13" t="n">
        <v>8</v>
      </c>
      <c r="H159" s="14" t="n">
        <f aca="false">ROUND(ROUND(F159,2)*ROUND(G159,3),2)</f>
        <v>96.64</v>
      </c>
    </row>
    <row r="160" customFormat="false" ht="13.4" hidden="false" customHeight="true" outlineLevel="0" collapsed="false">
      <c r="A160" s="10" t="s">
        <v>112</v>
      </c>
      <c r="B160" s="10" t="n">
        <v>21</v>
      </c>
      <c r="C160" s="10" t="s">
        <v>84</v>
      </c>
      <c r="D160" s="11" t="s">
        <v>85</v>
      </c>
      <c r="E160" s="3" t="s">
        <v>86</v>
      </c>
      <c r="F160" s="12" t="n">
        <v>104.35</v>
      </c>
      <c r="G160" s="13" t="n">
        <v>3.39</v>
      </c>
      <c r="H160" s="14" t="n">
        <f aca="false">ROUND(ROUND(F160,2)*ROUND(G160,3),2)</f>
        <v>353.75</v>
      </c>
    </row>
    <row r="161" customFormat="false" ht="13.4" hidden="false" customHeight="true" outlineLevel="0" collapsed="false">
      <c r="A161" s="10" t="s">
        <v>112</v>
      </c>
      <c r="B161" s="10" t="n">
        <v>22</v>
      </c>
      <c r="C161" s="10" t="s">
        <v>50</v>
      </c>
      <c r="D161" s="11" t="s">
        <v>18</v>
      </c>
      <c r="E161" s="3" t="s">
        <v>51</v>
      </c>
      <c r="F161" s="12" t="n">
        <v>740.25</v>
      </c>
      <c r="G161" s="13" t="n">
        <v>1</v>
      </c>
      <c r="H161" s="14" t="n">
        <f aca="false">ROUND(ROUND(F161,2)*ROUND(G161,3),2)</f>
        <v>740.25</v>
      </c>
    </row>
    <row r="162" customFormat="false" ht="13.4" hidden="false" customHeight="true" outlineLevel="0" collapsed="false">
      <c r="A162" s="10" t="s">
        <v>112</v>
      </c>
      <c r="B162" s="10" t="n">
        <v>23</v>
      </c>
      <c r="C162" s="10" t="s">
        <v>52</v>
      </c>
      <c r="D162" s="11" t="s">
        <v>18</v>
      </c>
      <c r="E162" s="3" t="s">
        <v>53</v>
      </c>
      <c r="F162" s="12" t="n">
        <v>840.42</v>
      </c>
      <c r="G162" s="13" t="n">
        <v>1</v>
      </c>
      <c r="H162" s="14" t="n">
        <f aca="false">ROUND(ROUND(F162,2)*ROUND(G162,3),2)</f>
        <v>840.42</v>
      </c>
    </row>
    <row r="163" customFormat="false" ht="13.4" hidden="false" customHeight="true" outlineLevel="0" collapsed="false">
      <c r="A163" s="10" t="s">
        <v>112</v>
      </c>
      <c r="B163" s="10" t="n">
        <v>24</v>
      </c>
      <c r="C163" s="10" t="s">
        <v>54</v>
      </c>
      <c r="D163" s="11" t="s">
        <v>15</v>
      </c>
      <c r="E163" s="3" t="s">
        <v>55</v>
      </c>
      <c r="F163" s="12" t="n">
        <v>26.1</v>
      </c>
      <c r="G163" s="13" t="n">
        <v>7</v>
      </c>
      <c r="H163" s="14" t="n">
        <f aca="false">ROUND(ROUND(F163,2)*ROUND(G163,3),2)</f>
        <v>182.7</v>
      </c>
    </row>
    <row r="164" customFormat="false" ht="13.4" hidden="false" customHeight="true" outlineLevel="0" collapsed="false">
      <c r="A164" s="10" t="s">
        <v>112</v>
      </c>
      <c r="B164" s="10" t="n">
        <v>25</v>
      </c>
      <c r="C164" s="10" t="s">
        <v>56</v>
      </c>
      <c r="D164" s="11" t="s">
        <v>18</v>
      </c>
      <c r="E164" s="3" t="s">
        <v>57</v>
      </c>
      <c r="F164" s="12" t="n">
        <v>530.16</v>
      </c>
      <c r="G164" s="13" t="n">
        <v>1</v>
      </c>
      <c r="H164" s="14" t="n">
        <f aca="false">ROUND(ROUND(F164,2)*ROUND(G164,3),2)</f>
        <v>530.16</v>
      </c>
    </row>
    <row r="165" customFormat="false" ht="13.4" hidden="false" customHeight="true" outlineLevel="0" collapsed="false">
      <c r="A165" s="10" t="s">
        <v>112</v>
      </c>
      <c r="B165" s="10" t="n">
        <v>26</v>
      </c>
      <c r="C165" s="10" t="s">
        <v>58</v>
      </c>
      <c r="D165" s="11" t="s">
        <v>18</v>
      </c>
      <c r="E165" s="3" t="s">
        <v>59</v>
      </c>
      <c r="F165" s="12" t="n">
        <v>500</v>
      </c>
      <c r="G165" s="13" t="n">
        <v>1</v>
      </c>
      <c r="H165" s="17" t="n">
        <f aca="false">ROUND(ROUND(F165,2)*ROUND(G165,3),2)</f>
        <v>500</v>
      </c>
    </row>
    <row r="166" customFormat="false" ht="13.4" hidden="false" customHeight="true" outlineLevel="0" collapsed="false">
      <c r="E166" s="9" t="s">
        <v>30</v>
      </c>
      <c r="F166" s="7"/>
      <c r="G166" s="7"/>
      <c r="H166" s="16" t="n">
        <f aca="false">SUM(H140:H165)</f>
        <v>46864.72</v>
      </c>
    </row>
    <row r="168" customFormat="false" ht="13.4" hidden="false" customHeight="true" outlineLevel="0" collapsed="false">
      <c r="C168" s="7" t="s">
        <v>5</v>
      </c>
      <c r="D168" s="8" t="s">
        <v>6</v>
      </c>
      <c r="E168" s="9" t="s">
        <v>7</v>
      </c>
    </row>
    <row r="169" customFormat="false" ht="13.4" hidden="false" customHeight="true" outlineLevel="0" collapsed="false">
      <c r="C169" s="7" t="s">
        <v>8</v>
      </c>
      <c r="D169" s="8" t="s">
        <v>123</v>
      </c>
      <c r="E169" s="9" t="s">
        <v>124</v>
      </c>
    </row>
    <row r="170" customFormat="false" ht="13.4" hidden="false" customHeight="true" outlineLevel="0" collapsed="false">
      <c r="C170" s="7" t="s">
        <v>11</v>
      </c>
      <c r="D170" s="8" t="s">
        <v>6</v>
      </c>
      <c r="E170" s="9" t="s">
        <v>12</v>
      </c>
    </row>
    <row r="172" customFormat="false" ht="13.4" hidden="false" customHeight="true" outlineLevel="0" collapsed="false">
      <c r="A172" s="10" t="s">
        <v>125</v>
      </c>
      <c r="B172" s="10" t="n">
        <v>1</v>
      </c>
      <c r="C172" s="10" t="s">
        <v>14</v>
      </c>
      <c r="D172" s="11" t="s">
        <v>15</v>
      </c>
      <c r="E172" s="3" t="s">
        <v>16</v>
      </c>
      <c r="F172" s="12" t="n">
        <v>19.94</v>
      </c>
      <c r="G172" s="13" t="n">
        <v>75</v>
      </c>
      <c r="H172" s="14" t="n">
        <f aca="false">ROUND(ROUND(F172,2)*ROUND(G172,3),2)</f>
        <v>1495.5</v>
      </c>
    </row>
    <row r="173" customFormat="false" ht="13.4" hidden="false" customHeight="true" outlineLevel="0" collapsed="false">
      <c r="A173" s="10" t="s">
        <v>125</v>
      </c>
      <c r="B173" s="10" t="n">
        <v>2</v>
      </c>
      <c r="C173" s="10" t="s">
        <v>17</v>
      </c>
      <c r="D173" s="11" t="s">
        <v>18</v>
      </c>
      <c r="E173" s="3" t="s">
        <v>19</v>
      </c>
      <c r="F173" s="12" t="n">
        <v>364.38</v>
      </c>
      <c r="G173" s="13" t="n">
        <v>1</v>
      </c>
      <c r="H173" s="14" t="n">
        <f aca="false">ROUND(ROUND(F173,2)*ROUND(G173,3),2)</f>
        <v>364.38</v>
      </c>
    </row>
    <row r="174" customFormat="false" ht="13.4" hidden="false" customHeight="true" outlineLevel="0" collapsed="false">
      <c r="A174" s="10" t="s">
        <v>125</v>
      </c>
      <c r="B174" s="10" t="n">
        <v>3</v>
      </c>
      <c r="C174" s="10" t="s">
        <v>126</v>
      </c>
      <c r="D174" s="11" t="s">
        <v>21</v>
      </c>
      <c r="E174" s="15" t="s">
        <v>127</v>
      </c>
      <c r="F174" s="12" t="n">
        <v>19.44</v>
      </c>
      <c r="G174" s="13" t="n">
        <v>65</v>
      </c>
      <c r="H174" s="14" t="n">
        <f aca="false">ROUND(ROUND(F174,2)*ROUND(G174,3),2)</f>
        <v>1263.6</v>
      </c>
    </row>
    <row r="175" customFormat="false" ht="13.4" hidden="false" customHeight="true" outlineLevel="0" collapsed="false">
      <c r="A175" s="10" t="s">
        <v>125</v>
      </c>
      <c r="B175" s="10" t="n">
        <v>4</v>
      </c>
      <c r="C175" s="10" t="s">
        <v>128</v>
      </c>
      <c r="D175" s="11" t="s">
        <v>18</v>
      </c>
      <c r="E175" s="15" t="s">
        <v>129</v>
      </c>
      <c r="F175" s="12" t="n">
        <v>108.98</v>
      </c>
      <c r="G175" s="13" t="n">
        <v>12</v>
      </c>
      <c r="H175" s="14" t="n">
        <f aca="false">ROUND(ROUND(F175,2)*ROUND(G175,3),2)</f>
        <v>1307.76</v>
      </c>
    </row>
    <row r="176" customFormat="false" ht="13.4" hidden="false" customHeight="true" outlineLevel="0" collapsed="false">
      <c r="A176" s="10" t="s">
        <v>125</v>
      </c>
      <c r="B176" s="10" t="n">
        <v>5</v>
      </c>
      <c r="C176" s="10" t="s">
        <v>25</v>
      </c>
      <c r="D176" s="11" t="s">
        <v>26</v>
      </c>
      <c r="E176" s="3" t="s">
        <v>27</v>
      </c>
      <c r="F176" s="12" t="n">
        <v>48.49</v>
      </c>
      <c r="G176" s="13" t="n">
        <v>10</v>
      </c>
      <c r="H176" s="14" t="n">
        <f aca="false">ROUND(ROUND(F176,2)*ROUND(G176,3),2)</f>
        <v>484.9</v>
      </c>
    </row>
    <row r="177" customFormat="false" ht="13.4" hidden="false" customHeight="true" outlineLevel="0" collapsed="false">
      <c r="A177" s="10" t="s">
        <v>125</v>
      </c>
      <c r="B177" s="10" t="n">
        <v>6</v>
      </c>
      <c r="C177" s="10" t="s">
        <v>28</v>
      </c>
      <c r="D177" s="11" t="s">
        <v>26</v>
      </c>
      <c r="E177" s="3" t="s">
        <v>29</v>
      </c>
      <c r="F177" s="12" t="n">
        <v>42.3</v>
      </c>
      <c r="G177" s="13" t="n">
        <v>10</v>
      </c>
      <c r="H177" s="14" t="n">
        <f aca="false">ROUND(ROUND(F177,2)*ROUND(G177,3),2)</f>
        <v>423</v>
      </c>
    </row>
    <row r="178" customFormat="false" ht="13.4" hidden="false" customHeight="true" outlineLevel="0" collapsed="false">
      <c r="E178" s="9" t="s">
        <v>30</v>
      </c>
      <c r="F178" s="7"/>
      <c r="G178" s="7"/>
      <c r="H178" s="16" t="n">
        <f aca="false">SUM(H172:H177)</f>
        <v>5339.14</v>
      </c>
    </row>
    <row r="180" customFormat="false" ht="13.4" hidden="false" customHeight="true" outlineLevel="0" collapsed="false">
      <c r="C180" s="7" t="s">
        <v>5</v>
      </c>
      <c r="D180" s="8" t="s">
        <v>6</v>
      </c>
      <c r="E180" s="9" t="s">
        <v>7</v>
      </c>
    </row>
    <row r="181" customFormat="false" ht="13.4" hidden="false" customHeight="true" outlineLevel="0" collapsed="false">
      <c r="C181" s="7" t="s">
        <v>8</v>
      </c>
      <c r="D181" s="8" t="s">
        <v>123</v>
      </c>
      <c r="E181" s="9" t="s">
        <v>124</v>
      </c>
    </row>
    <row r="182" customFormat="false" ht="13.4" hidden="false" customHeight="true" outlineLevel="0" collapsed="false">
      <c r="C182" s="7" t="s">
        <v>11</v>
      </c>
      <c r="D182" s="8" t="s">
        <v>9</v>
      </c>
      <c r="E182" s="9" t="s">
        <v>31</v>
      </c>
    </row>
    <row r="184" customFormat="false" ht="13.4" hidden="false" customHeight="true" outlineLevel="0" collapsed="false">
      <c r="A184" s="10" t="s">
        <v>130</v>
      </c>
      <c r="B184" s="10" t="n">
        <v>1</v>
      </c>
      <c r="C184" s="10" t="s">
        <v>48</v>
      </c>
      <c r="D184" s="11" t="s">
        <v>34</v>
      </c>
      <c r="E184" s="15" t="s">
        <v>49</v>
      </c>
      <c r="F184" s="12" t="n">
        <v>500</v>
      </c>
      <c r="G184" s="13" t="n">
        <v>1</v>
      </c>
      <c r="H184" s="17" t="n">
        <f aca="false">ROUND(ROUND(F184,2)*ROUND(G184,3),2)</f>
        <v>500</v>
      </c>
    </row>
    <row r="185" customFormat="false" ht="13.4" hidden="false" customHeight="true" outlineLevel="0" collapsed="false">
      <c r="A185" s="10" t="s">
        <v>130</v>
      </c>
      <c r="B185" s="10" t="n">
        <v>2</v>
      </c>
      <c r="C185" s="10" t="s">
        <v>131</v>
      </c>
      <c r="D185" s="11" t="s">
        <v>18</v>
      </c>
      <c r="E185" s="15" t="s">
        <v>132</v>
      </c>
      <c r="F185" s="12" t="n">
        <v>15683.6</v>
      </c>
      <c r="G185" s="13" t="n">
        <v>1</v>
      </c>
      <c r="H185" s="14" t="n">
        <f aca="false">ROUND(ROUND(F185,2)*ROUND(G185,3),2)</f>
        <v>15683.6</v>
      </c>
    </row>
    <row r="186" customFormat="false" ht="13.4" hidden="false" customHeight="true" outlineLevel="0" collapsed="false">
      <c r="A186" s="10" t="s">
        <v>130</v>
      </c>
      <c r="B186" s="10" t="n">
        <v>3</v>
      </c>
      <c r="C186" s="10" t="s">
        <v>133</v>
      </c>
      <c r="D186" s="11" t="s">
        <v>18</v>
      </c>
      <c r="E186" s="15" t="s">
        <v>134</v>
      </c>
      <c r="F186" s="12" t="n">
        <v>3171.63</v>
      </c>
      <c r="G186" s="13" t="n">
        <v>6</v>
      </c>
      <c r="H186" s="14" t="n">
        <f aca="false">ROUND(ROUND(F186,2)*ROUND(G186,3),2)</f>
        <v>19029.78</v>
      </c>
    </row>
    <row r="187" customFormat="false" ht="13.4" hidden="false" customHeight="true" outlineLevel="0" collapsed="false">
      <c r="A187" s="10" t="s">
        <v>130</v>
      </c>
      <c r="B187" s="10" t="n">
        <v>4</v>
      </c>
      <c r="C187" s="10" t="s">
        <v>135</v>
      </c>
      <c r="D187" s="11" t="s">
        <v>18</v>
      </c>
      <c r="E187" s="15" t="s">
        <v>136</v>
      </c>
      <c r="F187" s="12" t="n">
        <v>2836.76</v>
      </c>
      <c r="G187" s="13" t="n">
        <v>1</v>
      </c>
      <c r="H187" s="14" t="n">
        <f aca="false">ROUND(ROUND(F187,2)*ROUND(G187,3),2)</f>
        <v>2836.76</v>
      </c>
    </row>
    <row r="188" customFormat="false" ht="13.4" hidden="false" customHeight="true" outlineLevel="0" collapsed="false">
      <c r="A188" s="10" t="s">
        <v>130</v>
      </c>
      <c r="B188" s="10" t="n">
        <v>5</v>
      </c>
      <c r="C188" s="10" t="s">
        <v>97</v>
      </c>
      <c r="D188" s="11" t="s">
        <v>18</v>
      </c>
      <c r="E188" s="15" t="s">
        <v>98</v>
      </c>
      <c r="F188" s="12" t="n">
        <v>2666.4</v>
      </c>
      <c r="G188" s="13" t="n">
        <v>1</v>
      </c>
      <c r="H188" s="14" t="n">
        <f aca="false">ROUND(ROUND(F188,2)*ROUND(G188,3),2)</f>
        <v>2666.4</v>
      </c>
    </row>
    <row r="189" customFormat="false" ht="13.4" hidden="false" customHeight="true" outlineLevel="0" collapsed="false">
      <c r="A189" s="10" t="s">
        <v>130</v>
      </c>
      <c r="B189" s="10" t="n">
        <v>6</v>
      </c>
      <c r="C189" s="10" t="s">
        <v>66</v>
      </c>
      <c r="D189" s="11" t="s">
        <v>18</v>
      </c>
      <c r="E189" s="15" t="s">
        <v>67</v>
      </c>
      <c r="F189" s="12" t="n">
        <v>2619.4</v>
      </c>
      <c r="G189" s="13" t="n">
        <v>1</v>
      </c>
      <c r="H189" s="14" t="n">
        <f aca="false">ROUND(ROUND(F189,2)*ROUND(G189,3),2)</f>
        <v>2619.4</v>
      </c>
    </row>
    <row r="190" customFormat="false" ht="13.4" hidden="false" customHeight="true" outlineLevel="0" collapsed="false">
      <c r="A190" s="10" t="s">
        <v>130</v>
      </c>
      <c r="B190" s="10" t="n">
        <v>7</v>
      </c>
      <c r="C190" s="10" t="s">
        <v>70</v>
      </c>
      <c r="D190" s="11" t="s">
        <v>18</v>
      </c>
      <c r="E190" s="3" t="s">
        <v>71</v>
      </c>
      <c r="F190" s="12" t="n">
        <v>68.56</v>
      </c>
      <c r="G190" s="13" t="n">
        <v>3</v>
      </c>
      <c r="H190" s="14" t="n">
        <f aca="false">ROUND(ROUND(F190,2)*ROUND(G190,3),2)</f>
        <v>205.68</v>
      </c>
    </row>
    <row r="191" customFormat="false" ht="13.4" hidden="false" customHeight="true" outlineLevel="0" collapsed="false">
      <c r="A191" s="10" t="s">
        <v>130</v>
      </c>
      <c r="B191" s="10" t="n">
        <v>8</v>
      </c>
      <c r="C191" s="10" t="s">
        <v>99</v>
      </c>
      <c r="D191" s="11" t="s">
        <v>18</v>
      </c>
      <c r="E191" s="3" t="s">
        <v>100</v>
      </c>
      <c r="F191" s="12" t="n">
        <v>68.56</v>
      </c>
      <c r="G191" s="13" t="n">
        <v>5</v>
      </c>
      <c r="H191" s="14" t="n">
        <f aca="false">ROUND(ROUND(F191,2)*ROUND(G191,3),2)</f>
        <v>342.8</v>
      </c>
    </row>
    <row r="192" customFormat="false" ht="13.4" hidden="false" customHeight="true" outlineLevel="0" collapsed="false">
      <c r="A192" s="10" t="s">
        <v>130</v>
      </c>
      <c r="B192" s="10" t="n">
        <v>9</v>
      </c>
      <c r="C192" s="10" t="s">
        <v>119</v>
      </c>
      <c r="D192" s="11" t="s">
        <v>21</v>
      </c>
      <c r="E192" s="3" t="s">
        <v>120</v>
      </c>
      <c r="F192" s="12" t="n">
        <v>43.45</v>
      </c>
      <c r="G192" s="13" t="n">
        <v>21</v>
      </c>
      <c r="H192" s="14" t="n">
        <f aca="false">ROUND(ROUND(F192,2)*ROUND(G192,3),2)</f>
        <v>912.45</v>
      </c>
    </row>
    <row r="193" customFormat="false" ht="13.4" hidden="false" customHeight="true" outlineLevel="0" collapsed="false">
      <c r="A193" s="10" t="s">
        <v>130</v>
      </c>
      <c r="B193" s="10" t="n">
        <v>10</v>
      </c>
      <c r="C193" s="10" t="s">
        <v>101</v>
      </c>
      <c r="D193" s="11" t="s">
        <v>21</v>
      </c>
      <c r="E193" s="3" t="s">
        <v>102</v>
      </c>
      <c r="F193" s="12" t="n">
        <v>41.05</v>
      </c>
      <c r="G193" s="13" t="n">
        <v>9</v>
      </c>
      <c r="H193" s="14" t="n">
        <f aca="false">ROUND(ROUND(F193,2)*ROUND(G193,3),2)</f>
        <v>369.45</v>
      </c>
    </row>
    <row r="194" customFormat="false" ht="13.4" hidden="false" customHeight="true" outlineLevel="0" collapsed="false">
      <c r="A194" s="10" t="s">
        <v>130</v>
      </c>
      <c r="B194" s="10" t="n">
        <v>11</v>
      </c>
      <c r="C194" s="10" t="s">
        <v>42</v>
      </c>
      <c r="D194" s="11" t="s">
        <v>21</v>
      </c>
      <c r="E194" s="3" t="s">
        <v>43</v>
      </c>
      <c r="F194" s="12" t="n">
        <v>36.23</v>
      </c>
      <c r="G194" s="13" t="n">
        <v>6</v>
      </c>
      <c r="H194" s="14" t="n">
        <f aca="false">ROUND(ROUND(F194,2)*ROUND(G194,3),2)</f>
        <v>217.38</v>
      </c>
    </row>
    <row r="195" customFormat="false" ht="13.4" hidden="false" customHeight="true" outlineLevel="0" collapsed="false">
      <c r="A195" s="10" t="s">
        <v>130</v>
      </c>
      <c r="B195" s="10" t="n">
        <v>12</v>
      </c>
      <c r="C195" s="10" t="s">
        <v>76</v>
      </c>
      <c r="D195" s="11" t="s">
        <v>21</v>
      </c>
      <c r="E195" s="3" t="s">
        <v>77</v>
      </c>
      <c r="F195" s="12" t="n">
        <v>18.31</v>
      </c>
      <c r="G195" s="13" t="n">
        <v>6</v>
      </c>
      <c r="H195" s="14" t="n">
        <f aca="false">ROUND(ROUND(F195,2)*ROUND(G195,3),2)</f>
        <v>109.86</v>
      </c>
    </row>
    <row r="196" customFormat="false" ht="13.4" hidden="false" customHeight="true" outlineLevel="0" collapsed="false">
      <c r="A196" s="10" t="s">
        <v>130</v>
      </c>
      <c r="B196" s="10" t="n">
        <v>13</v>
      </c>
      <c r="C196" s="10" t="s">
        <v>74</v>
      </c>
      <c r="D196" s="11" t="s">
        <v>21</v>
      </c>
      <c r="E196" s="3" t="s">
        <v>75</v>
      </c>
      <c r="F196" s="12" t="n">
        <v>18.44</v>
      </c>
      <c r="G196" s="13" t="n">
        <v>48</v>
      </c>
      <c r="H196" s="14" t="n">
        <f aca="false">ROUND(ROUND(F196,2)*ROUND(G196,3),2)</f>
        <v>885.12</v>
      </c>
    </row>
    <row r="197" customFormat="false" ht="13.4" hidden="false" customHeight="true" outlineLevel="0" collapsed="false">
      <c r="A197" s="10" t="s">
        <v>130</v>
      </c>
      <c r="B197" s="10" t="n">
        <v>14</v>
      </c>
      <c r="C197" s="10" t="s">
        <v>40</v>
      </c>
      <c r="D197" s="11" t="s">
        <v>21</v>
      </c>
      <c r="E197" s="3" t="s">
        <v>41</v>
      </c>
      <c r="F197" s="12" t="n">
        <v>16.88</v>
      </c>
      <c r="G197" s="13" t="n">
        <v>19</v>
      </c>
      <c r="H197" s="14" t="n">
        <f aca="false">ROUND(ROUND(F197,2)*ROUND(G197,3),2)</f>
        <v>320.72</v>
      </c>
    </row>
    <row r="198" customFormat="false" ht="13.4" hidden="false" customHeight="true" outlineLevel="0" collapsed="false">
      <c r="A198" s="10" t="s">
        <v>130</v>
      </c>
      <c r="B198" s="10" t="n">
        <v>15</v>
      </c>
      <c r="C198" s="10" t="s">
        <v>72</v>
      </c>
      <c r="D198" s="11" t="s">
        <v>21</v>
      </c>
      <c r="E198" s="3" t="s">
        <v>73</v>
      </c>
      <c r="F198" s="12" t="n">
        <v>14.08</v>
      </c>
      <c r="G198" s="13" t="n">
        <v>27</v>
      </c>
      <c r="H198" s="14" t="n">
        <f aca="false">ROUND(ROUND(F198,2)*ROUND(G198,3),2)</f>
        <v>380.16</v>
      </c>
    </row>
    <row r="199" customFormat="false" ht="13.4" hidden="false" customHeight="true" outlineLevel="0" collapsed="false">
      <c r="A199" s="10" t="s">
        <v>130</v>
      </c>
      <c r="B199" s="10" t="n">
        <v>16</v>
      </c>
      <c r="C199" s="10" t="s">
        <v>137</v>
      </c>
      <c r="D199" s="11" t="s">
        <v>21</v>
      </c>
      <c r="E199" s="3" t="s">
        <v>138</v>
      </c>
      <c r="F199" s="12" t="n">
        <v>11.74</v>
      </c>
      <c r="G199" s="13" t="n">
        <v>14</v>
      </c>
      <c r="H199" s="14" t="n">
        <f aca="false">ROUND(ROUND(F199,2)*ROUND(G199,3),2)</f>
        <v>164.36</v>
      </c>
    </row>
    <row r="200" customFormat="false" ht="13.4" hidden="false" customHeight="true" outlineLevel="0" collapsed="false">
      <c r="A200" s="10" t="s">
        <v>130</v>
      </c>
      <c r="B200" s="10" t="n">
        <v>17</v>
      </c>
      <c r="C200" s="10" t="s">
        <v>139</v>
      </c>
      <c r="D200" s="11" t="s">
        <v>21</v>
      </c>
      <c r="E200" s="3" t="s">
        <v>140</v>
      </c>
      <c r="F200" s="12" t="n">
        <v>7.83</v>
      </c>
      <c r="G200" s="13" t="n">
        <v>8</v>
      </c>
      <c r="H200" s="14" t="n">
        <f aca="false">ROUND(ROUND(F200,2)*ROUND(G200,3),2)</f>
        <v>62.64</v>
      </c>
    </row>
    <row r="201" customFormat="false" ht="13.4" hidden="false" customHeight="true" outlineLevel="0" collapsed="false">
      <c r="A201" s="10" t="s">
        <v>130</v>
      </c>
      <c r="B201" s="10" t="n">
        <v>18</v>
      </c>
      <c r="C201" s="10" t="s">
        <v>141</v>
      </c>
      <c r="D201" s="11" t="s">
        <v>21</v>
      </c>
      <c r="E201" s="3" t="s">
        <v>142</v>
      </c>
      <c r="F201" s="12" t="n">
        <v>9.79</v>
      </c>
      <c r="G201" s="13" t="n">
        <v>16</v>
      </c>
      <c r="H201" s="14" t="n">
        <f aca="false">ROUND(ROUND(F201,2)*ROUND(G201,3),2)</f>
        <v>156.64</v>
      </c>
    </row>
    <row r="202" customFormat="false" ht="13.4" hidden="false" customHeight="true" outlineLevel="0" collapsed="false">
      <c r="A202" s="10" t="s">
        <v>130</v>
      </c>
      <c r="B202" s="10" t="n">
        <v>19</v>
      </c>
      <c r="C202" s="10" t="s">
        <v>38</v>
      </c>
      <c r="D202" s="11" t="s">
        <v>18</v>
      </c>
      <c r="E202" s="15" t="s">
        <v>39</v>
      </c>
      <c r="F202" s="12" t="n">
        <v>802.92</v>
      </c>
      <c r="G202" s="13" t="n">
        <v>1</v>
      </c>
      <c r="H202" s="14" t="n">
        <f aca="false">ROUND(ROUND(F202,2)*ROUND(G202,3),2)</f>
        <v>802.92</v>
      </c>
    </row>
    <row r="203" customFormat="false" ht="13.4" hidden="false" customHeight="true" outlineLevel="0" collapsed="false">
      <c r="A203" s="10" t="s">
        <v>130</v>
      </c>
      <c r="B203" s="10" t="n">
        <v>20</v>
      </c>
      <c r="C203" s="10" t="s">
        <v>82</v>
      </c>
      <c r="D203" s="11" t="s">
        <v>21</v>
      </c>
      <c r="E203" s="3" t="s">
        <v>83</v>
      </c>
      <c r="F203" s="12" t="n">
        <v>6.63</v>
      </c>
      <c r="G203" s="13" t="n">
        <v>26</v>
      </c>
      <c r="H203" s="14" t="n">
        <f aca="false">ROUND(ROUND(F203,2)*ROUND(G203,3),2)</f>
        <v>172.38</v>
      </c>
    </row>
    <row r="204" customFormat="false" ht="13.4" hidden="false" customHeight="true" outlineLevel="0" collapsed="false">
      <c r="A204" s="10" t="s">
        <v>130</v>
      </c>
      <c r="B204" s="10" t="n">
        <v>21</v>
      </c>
      <c r="C204" s="10" t="s">
        <v>80</v>
      </c>
      <c r="D204" s="11" t="s">
        <v>21</v>
      </c>
      <c r="E204" s="3" t="s">
        <v>81</v>
      </c>
      <c r="F204" s="12" t="n">
        <v>5.69</v>
      </c>
      <c r="G204" s="13" t="n">
        <v>18</v>
      </c>
      <c r="H204" s="14" t="n">
        <f aca="false">ROUND(ROUND(F204,2)*ROUND(G204,3),2)</f>
        <v>102.42</v>
      </c>
    </row>
    <row r="205" customFormat="false" ht="13.4" hidden="false" customHeight="true" outlineLevel="0" collapsed="false">
      <c r="A205" s="10" t="s">
        <v>130</v>
      </c>
      <c r="B205" s="10" t="n">
        <v>22</v>
      </c>
      <c r="C205" s="10" t="s">
        <v>143</v>
      </c>
      <c r="D205" s="11" t="s">
        <v>21</v>
      </c>
      <c r="E205" s="3" t="s">
        <v>144</v>
      </c>
      <c r="F205" s="12" t="n">
        <v>8.62</v>
      </c>
      <c r="G205" s="13" t="n">
        <v>14</v>
      </c>
      <c r="H205" s="14" t="n">
        <f aca="false">ROUND(ROUND(F205,2)*ROUND(G205,3),2)</f>
        <v>120.68</v>
      </c>
    </row>
    <row r="206" customFormat="false" ht="13.4" hidden="false" customHeight="true" outlineLevel="0" collapsed="false">
      <c r="A206" s="10" t="s">
        <v>130</v>
      </c>
      <c r="B206" s="10" t="n">
        <v>23</v>
      </c>
      <c r="C206" s="10" t="s">
        <v>44</v>
      </c>
      <c r="D206" s="11" t="s">
        <v>21</v>
      </c>
      <c r="E206" s="3" t="s">
        <v>45</v>
      </c>
      <c r="F206" s="12" t="n">
        <v>5.56</v>
      </c>
      <c r="G206" s="13" t="n">
        <v>38</v>
      </c>
      <c r="H206" s="14" t="n">
        <f aca="false">ROUND(ROUND(F206,2)*ROUND(G206,3),2)</f>
        <v>211.28</v>
      </c>
    </row>
    <row r="207" customFormat="false" ht="13.4" hidden="false" customHeight="true" outlineLevel="0" collapsed="false">
      <c r="A207" s="10" t="s">
        <v>130</v>
      </c>
      <c r="B207" s="10" t="n">
        <v>24</v>
      </c>
      <c r="C207" s="10" t="s">
        <v>78</v>
      </c>
      <c r="D207" s="11" t="s">
        <v>21</v>
      </c>
      <c r="E207" s="3" t="s">
        <v>79</v>
      </c>
      <c r="F207" s="12" t="n">
        <v>5.48</v>
      </c>
      <c r="G207" s="13" t="n">
        <v>12</v>
      </c>
      <c r="H207" s="14" t="n">
        <f aca="false">ROUND(ROUND(F207,2)*ROUND(G207,3),2)</f>
        <v>65.76</v>
      </c>
    </row>
    <row r="208" customFormat="false" ht="13.4" hidden="false" customHeight="true" outlineLevel="0" collapsed="false">
      <c r="A208" s="10" t="s">
        <v>130</v>
      </c>
      <c r="B208" s="10" t="n">
        <v>25</v>
      </c>
      <c r="C208" s="10" t="s">
        <v>145</v>
      </c>
      <c r="D208" s="11" t="s">
        <v>21</v>
      </c>
      <c r="E208" s="3" t="s">
        <v>146</v>
      </c>
      <c r="F208" s="12" t="n">
        <v>83.29</v>
      </c>
      <c r="G208" s="13" t="n">
        <v>15</v>
      </c>
      <c r="H208" s="14" t="n">
        <f aca="false">ROUND(ROUND(F208,2)*ROUND(G208,3),2)</f>
        <v>1249.35</v>
      </c>
    </row>
    <row r="209" customFormat="false" ht="13.4" hidden="false" customHeight="true" outlineLevel="0" collapsed="false">
      <c r="A209" s="10" t="s">
        <v>130</v>
      </c>
      <c r="B209" s="10" t="n">
        <v>26</v>
      </c>
      <c r="C209" s="10" t="s">
        <v>84</v>
      </c>
      <c r="D209" s="11" t="s">
        <v>85</v>
      </c>
      <c r="E209" s="3" t="s">
        <v>86</v>
      </c>
      <c r="F209" s="12" t="n">
        <v>104.35</v>
      </c>
      <c r="G209" s="13" t="n">
        <v>4.41</v>
      </c>
      <c r="H209" s="14" t="n">
        <f aca="false">ROUND(ROUND(F209,2)*ROUND(G209,3),2)</f>
        <v>460.18</v>
      </c>
    </row>
    <row r="210" customFormat="false" ht="13.4" hidden="false" customHeight="true" outlineLevel="0" collapsed="false">
      <c r="A210" s="10" t="s">
        <v>130</v>
      </c>
      <c r="B210" s="10" t="n">
        <v>27</v>
      </c>
      <c r="C210" s="10" t="s">
        <v>52</v>
      </c>
      <c r="D210" s="11" t="s">
        <v>18</v>
      </c>
      <c r="E210" s="3" t="s">
        <v>53</v>
      </c>
      <c r="F210" s="12" t="n">
        <v>840.42</v>
      </c>
      <c r="G210" s="13" t="n">
        <v>1</v>
      </c>
      <c r="H210" s="14" t="n">
        <f aca="false">ROUND(ROUND(F210,2)*ROUND(G210,3),2)</f>
        <v>840.42</v>
      </c>
    </row>
    <row r="211" customFormat="false" ht="13.4" hidden="false" customHeight="true" outlineLevel="0" collapsed="false">
      <c r="A211" s="10" t="s">
        <v>130</v>
      </c>
      <c r="B211" s="10" t="n">
        <v>28</v>
      </c>
      <c r="C211" s="10" t="s">
        <v>50</v>
      </c>
      <c r="D211" s="11" t="s">
        <v>18</v>
      </c>
      <c r="E211" s="3" t="s">
        <v>51</v>
      </c>
      <c r="F211" s="12" t="n">
        <v>740.25</v>
      </c>
      <c r="G211" s="13" t="n">
        <v>1</v>
      </c>
      <c r="H211" s="14" t="n">
        <f aca="false">ROUND(ROUND(F211,2)*ROUND(G211,3),2)</f>
        <v>740.25</v>
      </c>
    </row>
    <row r="212" customFormat="false" ht="13.4" hidden="false" customHeight="true" outlineLevel="0" collapsed="false">
      <c r="A212" s="10" t="s">
        <v>130</v>
      </c>
      <c r="B212" s="10" t="n">
        <v>29</v>
      </c>
      <c r="C212" s="10" t="s">
        <v>54</v>
      </c>
      <c r="D212" s="11" t="s">
        <v>15</v>
      </c>
      <c r="E212" s="3" t="s">
        <v>55</v>
      </c>
      <c r="F212" s="12" t="n">
        <v>26.1</v>
      </c>
      <c r="G212" s="13" t="n">
        <v>10</v>
      </c>
      <c r="H212" s="14" t="n">
        <f aca="false">ROUND(ROUND(F212,2)*ROUND(G212,3),2)</f>
        <v>261</v>
      </c>
    </row>
    <row r="213" customFormat="false" ht="13.4" hidden="false" customHeight="true" outlineLevel="0" collapsed="false">
      <c r="A213" s="10" t="s">
        <v>130</v>
      </c>
      <c r="B213" s="10" t="n">
        <v>30</v>
      </c>
      <c r="C213" s="10" t="s">
        <v>56</v>
      </c>
      <c r="D213" s="11" t="s">
        <v>18</v>
      </c>
      <c r="E213" s="3" t="s">
        <v>57</v>
      </c>
      <c r="F213" s="12" t="n">
        <v>530.16</v>
      </c>
      <c r="G213" s="13" t="n">
        <v>1</v>
      </c>
      <c r="H213" s="14" t="n">
        <f aca="false">ROUND(ROUND(F213,2)*ROUND(G213,3),2)</f>
        <v>530.16</v>
      </c>
    </row>
    <row r="214" customFormat="false" ht="13.4" hidden="false" customHeight="true" outlineLevel="0" collapsed="false">
      <c r="A214" s="10" t="s">
        <v>130</v>
      </c>
      <c r="B214" s="10" t="n">
        <v>31</v>
      </c>
      <c r="C214" s="10" t="s">
        <v>58</v>
      </c>
      <c r="D214" s="11" t="s">
        <v>18</v>
      </c>
      <c r="E214" s="3" t="s">
        <v>59</v>
      </c>
      <c r="F214" s="12" t="n">
        <v>500</v>
      </c>
      <c r="G214" s="13" t="n">
        <v>1</v>
      </c>
      <c r="H214" s="17" t="n">
        <f aca="false">ROUND(ROUND(F214,2)*ROUND(G214,3),2)</f>
        <v>500</v>
      </c>
    </row>
    <row r="215" customFormat="false" ht="13.4" hidden="false" customHeight="true" outlineLevel="0" collapsed="false">
      <c r="A215" s="10" t="s">
        <v>130</v>
      </c>
      <c r="B215" s="10" t="n">
        <v>32</v>
      </c>
      <c r="C215" s="10" t="s">
        <v>147</v>
      </c>
      <c r="D215" s="11" t="s">
        <v>15</v>
      </c>
      <c r="E215" s="15" t="s">
        <v>148</v>
      </c>
      <c r="F215" s="12" t="n">
        <v>105.39</v>
      </c>
      <c r="G215" s="13" t="n">
        <v>32</v>
      </c>
      <c r="H215" s="14" t="n">
        <f aca="false">ROUND(ROUND(F215,2)*ROUND(G215,3),2)</f>
        <v>3372.48</v>
      </c>
    </row>
    <row r="216" customFormat="false" ht="13.4" hidden="false" customHeight="true" outlineLevel="0" collapsed="false">
      <c r="A216" s="10" t="s">
        <v>130</v>
      </c>
      <c r="B216" s="10" t="n">
        <v>33</v>
      </c>
      <c r="C216" s="10" t="s">
        <v>149</v>
      </c>
      <c r="D216" s="11" t="s">
        <v>15</v>
      </c>
      <c r="E216" s="3" t="s">
        <v>150</v>
      </c>
      <c r="F216" s="12" t="n">
        <v>49.32</v>
      </c>
      <c r="G216" s="13" t="n">
        <v>9</v>
      </c>
      <c r="H216" s="14" t="n">
        <f aca="false">ROUND(ROUND(F216,2)*ROUND(G216,3),2)</f>
        <v>443.88</v>
      </c>
    </row>
    <row r="217" customFormat="false" ht="13.4" hidden="false" customHeight="true" outlineLevel="0" collapsed="false">
      <c r="A217" s="10" t="s">
        <v>130</v>
      </c>
      <c r="B217" s="10" t="n">
        <v>34</v>
      </c>
      <c r="C217" s="10" t="s">
        <v>151</v>
      </c>
      <c r="D217" s="11" t="s">
        <v>15</v>
      </c>
      <c r="E217" s="3" t="s">
        <v>152</v>
      </c>
      <c r="F217" s="12" t="n">
        <v>77.61</v>
      </c>
      <c r="G217" s="13" t="n">
        <v>9</v>
      </c>
      <c r="H217" s="14" t="n">
        <f aca="false">ROUND(ROUND(F217,2)*ROUND(G217,3),2)</f>
        <v>698.49</v>
      </c>
    </row>
    <row r="218" customFormat="false" ht="13.4" hidden="false" customHeight="true" outlineLevel="0" collapsed="false">
      <c r="A218" s="10" t="s">
        <v>130</v>
      </c>
      <c r="B218" s="10" t="n">
        <v>35</v>
      </c>
      <c r="C218" s="10" t="s">
        <v>153</v>
      </c>
      <c r="D218" s="11" t="s">
        <v>26</v>
      </c>
      <c r="E218" s="3" t="s">
        <v>154</v>
      </c>
      <c r="F218" s="12" t="n">
        <v>194.19</v>
      </c>
      <c r="G218" s="13" t="n">
        <v>1.35</v>
      </c>
      <c r="H218" s="14" t="n">
        <f aca="false">ROUND(ROUND(F218,2)*ROUND(G218,3),2)</f>
        <v>262.16</v>
      </c>
    </row>
    <row r="219" customFormat="false" ht="13.4" hidden="false" customHeight="true" outlineLevel="0" collapsed="false">
      <c r="E219" s="9" t="s">
        <v>30</v>
      </c>
      <c r="F219" s="7"/>
      <c r="G219" s="7"/>
      <c r="H219" s="16" t="n">
        <f aca="false">SUM(H184:H218)</f>
        <v>58297.01</v>
      </c>
    </row>
    <row r="221" customFormat="false" ht="13.4" hidden="false" customHeight="true" outlineLevel="0" collapsed="false">
      <c r="C221" s="7" t="s">
        <v>5</v>
      </c>
      <c r="D221" s="8" t="s">
        <v>6</v>
      </c>
      <c r="E221" s="9" t="s">
        <v>7</v>
      </c>
    </row>
    <row r="222" customFormat="false" ht="13.4" hidden="false" customHeight="true" outlineLevel="0" collapsed="false">
      <c r="C222" s="7" t="s">
        <v>8</v>
      </c>
      <c r="D222" s="8" t="s">
        <v>155</v>
      </c>
      <c r="E222" s="9" t="s">
        <v>156</v>
      </c>
    </row>
    <row r="224" customFormat="false" ht="13.4" hidden="false" customHeight="true" outlineLevel="0" collapsed="false">
      <c r="A224" s="10" t="s">
        <v>157</v>
      </c>
      <c r="B224" s="10" t="n">
        <v>1</v>
      </c>
      <c r="C224" s="10" t="s">
        <v>158</v>
      </c>
      <c r="D224" s="11" t="s">
        <v>18</v>
      </c>
      <c r="E224" s="3" t="s">
        <v>159</v>
      </c>
      <c r="F224" s="12" t="n">
        <v>4048.24</v>
      </c>
      <c r="G224" s="13" t="n">
        <v>1</v>
      </c>
      <c r="H224" s="17" t="n">
        <f aca="false">ROUND(ROUND(F224,2)*ROUND(G224,3),2)</f>
        <v>4048.24</v>
      </c>
    </row>
    <row r="225" customFormat="false" ht="13.4" hidden="false" customHeight="true" outlineLevel="0" collapsed="false">
      <c r="E225" s="9" t="s">
        <v>30</v>
      </c>
      <c r="F225" s="7"/>
      <c r="G225" s="7"/>
      <c r="H225" s="16" t="n">
        <f aca="false">SUM(H224)</f>
        <v>4048.24</v>
      </c>
    </row>
    <row r="226" customFormat="false" ht="13.4" hidden="false" customHeight="true" outlineLevel="0" collapsed="false"/>
    <row r="227" customFormat="false" ht="13.4" hidden="false" customHeight="true" outlineLevel="0" collapsed="false">
      <c r="E227" s="20" t="s">
        <v>160</v>
      </c>
      <c r="H227" s="21" t="n">
        <f aca="false">SUM(H9:H226)/2</f>
        <v>205983.38</v>
      </c>
    </row>
    <row r="228" customFormat="false" ht="13.4" hidden="false" customHeight="true" outlineLevel="0" collapsed="false"/>
  </sheetData>
  <mergeCells count="4">
    <mergeCell ref="E1:H1"/>
    <mergeCell ref="E2:H2"/>
    <mergeCell ref="E3:H3"/>
    <mergeCell ref="E4:H4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14.71"/>
    <col collapsed="false" customWidth="true" hidden="false" outlineLevel="0" max="3" min="3" style="1" width="6.21"/>
    <col collapsed="false" customWidth="true" hidden="false" outlineLevel="0" max="4" min="4" style="1" width="30.71"/>
    <col collapsed="false" customWidth="true" hidden="false" outlineLevel="0" max="5" min="5" style="1" width="10.71"/>
    <col collapsed="false" customWidth="true" hidden="false" outlineLevel="0" max="6" min="6" style="1" width="3.01"/>
    <col collapsed="false" customWidth="true" hidden="false" outlineLevel="0" max="7" min="7" style="1" width="2.21"/>
    <col collapsed="false" customWidth="true" hidden="false" outlineLevel="0" max="8" min="8" style="1" width="10.71"/>
    <col collapsed="false" customWidth="true" hidden="false" outlineLevel="0" max="9" min="9" style="1" width="2.21"/>
    <col collapsed="false" customWidth="true" hidden="false" outlineLevel="0" max="11" min="10" style="1" width="10.71"/>
    <col collapsed="false" customWidth="true" hidden="false" outlineLevel="0" max="12" min="12" style="1" width="90.71"/>
  </cols>
  <sheetData>
    <row r="1" customFormat="false" ht="15" hidden="false" customHeight="false" outlineLevel="0" collapsed="false">
      <c r="A1" s="22" t="s">
        <v>0</v>
      </c>
      <c r="B1" s="22" t="s">
        <v>0</v>
      </c>
      <c r="C1" s="22" t="s">
        <v>0</v>
      </c>
      <c r="D1" s="22" t="s">
        <v>0</v>
      </c>
      <c r="E1" s="22" t="s">
        <v>0</v>
      </c>
      <c r="F1" s="22" t="s">
        <v>0</v>
      </c>
      <c r="G1" s="22" t="s">
        <v>0</v>
      </c>
      <c r="H1" s="22" t="s">
        <v>0</v>
      </c>
      <c r="I1" s="22" t="s">
        <v>0</v>
      </c>
      <c r="J1" s="22" t="s">
        <v>0</v>
      </c>
      <c r="K1" s="22" t="s">
        <v>0</v>
      </c>
    </row>
    <row r="2" customFormat="false" ht="15" hidden="false" customHeight="false" outlineLevel="0" collapsed="false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Format="false" ht="15" hidden="false" customHeight="false" outlineLevel="0" collapsed="false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customFormat="false" ht="15" hidden="false" customHeight="false" outlineLevel="0" collapsed="false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6" customFormat="false" ht="17.35" hidden="false" customHeight="false" outlineLevel="0" collapsed="false">
      <c r="A6" s="23" t="s">
        <v>161</v>
      </c>
      <c r="B6" s="23" t="s">
        <v>161</v>
      </c>
      <c r="C6" s="23" t="s">
        <v>161</v>
      </c>
      <c r="D6" s="23" t="s">
        <v>161</v>
      </c>
      <c r="E6" s="23" t="s">
        <v>161</v>
      </c>
      <c r="F6" s="23" t="s">
        <v>161</v>
      </c>
      <c r="G6" s="23" t="s">
        <v>161</v>
      </c>
      <c r="H6" s="23" t="s">
        <v>161</v>
      </c>
      <c r="I6" s="23" t="s">
        <v>161</v>
      </c>
      <c r="J6" s="23" t="s">
        <v>161</v>
      </c>
      <c r="K6" s="23" t="s">
        <v>161</v>
      </c>
    </row>
    <row r="8" customFormat="false" ht="15" hidden="false" customHeight="false" outlineLevel="0" collapsed="false">
      <c r="A8" s="24" t="s">
        <v>162</v>
      </c>
      <c r="B8" s="24" t="s">
        <v>163</v>
      </c>
      <c r="C8" s="24" t="s">
        <v>164</v>
      </c>
      <c r="D8" s="24" t="s">
        <v>165</v>
      </c>
      <c r="E8" s="24"/>
      <c r="F8" s="24"/>
      <c r="G8" s="24"/>
      <c r="H8" s="24"/>
      <c r="I8" s="24"/>
      <c r="J8" s="24"/>
      <c r="K8" s="24" t="s">
        <v>2</v>
      </c>
      <c r="L8" s="24" t="s">
        <v>166</v>
      </c>
    </row>
    <row r="10" customFormat="false" ht="15" hidden="false" customHeight="false" outlineLevel="0" collapsed="false">
      <c r="A10" s="25" t="s">
        <v>167</v>
      </c>
      <c r="B10" s="25"/>
    </row>
    <row r="11" s="1" customFormat="true" ht="45" hidden="false" customHeight="true" outlineLevel="0" collapsed="false">
      <c r="A11" s="20"/>
      <c r="B11" s="20" t="s">
        <v>168</v>
      </c>
      <c r="C11" s="26" t="s">
        <v>21</v>
      </c>
      <c r="D11" s="27" t="s">
        <v>169</v>
      </c>
      <c r="E11" s="27"/>
      <c r="F11" s="27"/>
      <c r="G11" s="26"/>
      <c r="H11" s="28" t="s">
        <v>170</v>
      </c>
      <c r="I11" s="29" t="n">
        <v>1</v>
      </c>
      <c r="J11" s="29"/>
      <c r="K11" s="30" t="n">
        <f aca="false">ROUND(K25,2)</f>
        <v>27.18</v>
      </c>
      <c r="L11" s="27" t="s">
        <v>171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customFormat="false" ht="15" hidden="false" customHeight="false" outlineLevel="0" collapsed="false">
      <c r="B12" s="31" t="s">
        <v>172</v>
      </c>
    </row>
    <row r="13" customFormat="false" ht="15" hidden="false" customHeight="false" outlineLevel="0" collapsed="false">
      <c r="B13" s="1" t="s">
        <v>173</v>
      </c>
      <c r="C13" s="1" t="s">
        <v>174</v>
      </c>
      <c r="D13" s="1" t="s">
        <v>175</v>
      </c>
      <c r="E13" s="32" t="n">
        <v>0.36</v>
      </c>
      <c r="F13" s="1" t="s">
        <v>176</v>
      </c>
      <c r="G13" s="1" t="s">
        <v>177</v>
      </c>
      <c r="H13" s="33" t="n">
        <v>29.57</v>
      </c>
      <c r="I13" s="1" t="s">
        <v>178</v>
      </c>
      <c r="J13" s="34" t="n">
        <f aca="false">ROUND(E13/I11* H13,5)</f>
        <v>10.6452</v>
      </c>
      <c r="K13" s="35"/>
    </row>
    <row r="14" customFormat="false" ht="15" hidden="false" customHeight="false" outlineLevel="0" collapsed="false">
      <c r="B14" s="1" t="s">
        <v>179</v>
      </c>
      <c r="C14" s="1" t="s">
        <v>174</v>
      </c>
      <c r="D14" s="1" t="s">
        <v>180</v>
      </c>
      <c r="E14" s="32" t="n">
        <v>0.18</v>
      </c>
      <c r="F14" s="1" t="s">
        <v>176</v>
      </c>
      <c r="G14" s="1" t="s">
        <v>177</v>
      </c>
      <c r="H14" s="33" t="n">
        <v>25.36</v>
      </c>
      <c r="I14" s="1" t="s">
        <v>178</v>
      </c>
      <c r="J14" s="34" t="n">
        <f aca="false">ROUND(E14/I11* H14,5)</f>
        <v>4.5648</v>
      </c>
      <c r="K14" s="35"/>
    </row>
    <row r="15" customFormat="false" ht="15" hidden="false" customHeight="false" outlineLevel="0" collapsed="false">
      <c r="D15" s="36" t="s">
        <v>181</v>
      </c>
      <c r="E15" s="35"/>
      <c r="H15" s="35"/>
      <c r="K15" s="33" t="n">
        <f aca="false">SUM(J13:J14)</f>
        <v>15.21</v>
      </c>
    </row>
    <row r="16" customFormat="false" ht="15" hidden="false" customHeight="false" outlineLevel="0" collapsed="false">
      <c r="B16" s="31" t="s">
        <v>182</v>
      </c>
      <c r="E16" s="35"/>
      <c r="H16" s="35"/>
      <c r="K16" s="35"/>
    </row>
    <row r="17" customFormat="false" ht="15" hidden="false" customHeight="false" outlineLevel="0" collapsed="false">
      <c r="B17" s="1" t="s">
        <v>183</v>
      </c>
      <c r="C17" s="1" t="s">
        <v>21</v>
      </c>
      <c r="D17" s="1" t="s">
        <v>184</v>
      </c>
      <c r="E17" s="32" t="n">
        <v>1.25</v>
      </c>
      <c r="G17" s="1" t="s">
        <v>177</v>
      </c>
      <c r="H17" s="33" t="n">
        <v>4.51</v>
      </c>
      <c r="I17" s="1" t="s">
        <v>178</v>
      </c>
      <c r="J17" s="34" t="n">
        <f aca="false">ROUND(E17* H17,5)</f>
        <v>5.6375</v>
      </c>
      <c r="K17" s="35"/>
    </row>
    <row r="18" customFormat="false" ht="15" hidden="false" customHeight="false" outlineLevel="0" collapsed="false">
      <c r="B18" s="1" t="s">
        <v>185</v>
      </c>
      <c r="C18" s="1" t="s">
        <v>18</v>
      </c>
      <c r="D18" s="1" t="s">
        <v>186</v>
      </c>
      <c r="E18" s="32" t="n">
        <v>1</v>
      </c>
      <c r="G18" s="1" t="s">
        <v>177</v>
      </c>
      <c r="H18" s="33" t="n">
        <v>2.04</v>
      </c>
      <c r="I18" s="1" t="s">
        <v>178</v>
      </c>
      <c r="J18" s="34" t="n">
        <f aca="false">ROUND(E18* H18,5)</f>
        <v>2.04</v>
      </c>
      <c r="K18" s="35"/>
    </row>
    <row r="19" customFormat="false" ht="15" hidden="false" customHeight="false" outlineLevel="0" collapsed="false">
      <c r="B19" s="1" t="s">
        <v>187</v>
      </c>
      <c r="C19" s="1" t="s">
        <v>18</v>
      </c>
      <c r="D19" s="1" t="s">
        <v>188</v>
      </c>
      <c r="E19" s="32" t="n">
        <v>1</v>
      </c>
      <c r="G19" s="1" t="s">
        <v>177</v>
      </c>
      <c r="H19" s="33" t="n">
        <v>0.02</v>
      </c>
      <c r="I19" s="1" t="s">
        <v>178</v>
      </c>
      <c r="J19" s="34" t="n">
        <f aca="false">ROUND(E19* H19,5)</f>
        <v>0.02</v>
      </c>
      <c r="K19" s="35"/>
    </row>
    <row r="20" customFormat="false" ht="15" hidden="false" customHeight="false" outlineLevel="0" collapsed="false">
      <c r="D20" s="36" t="s">
        <v>189</v>
      </c>
      <c r="E20" s="35"/>
      <c r="H20" s="35"/>
      <c r="K20" s="33" t="n">
        <f aca="false">SUM(J17:J19)</f>
        <v>7.6975</v>
      </c>
    </row>
    <row r="21" customFormat="false" ht="15" hidden="false" customHeight="false" outlineLevel="0" collapsed="false">
      <c r="E21" s="35"/>
      <c r="H21" s="35"/>
      <c r="K21" s="35"/>
    </row>
    <row r="22" customFormat="false" ht="15" hidden="false" customHeight="false" outlineLevel="0" collapsed="false">
      <c r="D22" s="36" t="s">
        <v>190</v>
      </c>
      <c r="E22" s="35"/>
      <c r="H22" s="35" t="n">
        <v>1.5</v>
      </c>
      <c r="I22" s="1" t="s">
        <v>191</v>
      </c>
      <c r="J22" s="1" t="n">
        <f aca="false">ROUND(H22/100*K15,5)</f>
        <v>0.22815</v>
      </c>
      <c r="K22" s="35"/>
    </row>
    <row r="23" customFormat="false" ht="15" hidden="false" customHeight="false" outlineLevel="0" collapsed="false">
      <c r="D23" s="36" t="s">
        <v>192</v>
      </c>
      <c r="E23" s="35"/>
      <c r="H23" s="35"/>
      <c r="K23" s="37" t="n">
        <f aca="false">SUM(J12:J22)</f>
        <v>23.13565</v>
      </c>
    </row>
    <row r="24" customFormat="false" ht="15" hidden="false" customHeight="false" outlineLevel="0" collapsed="false">
      <c r="D24" s="36" t="s">
        <v>193</v>
      </c>
      <c r="E24" s="35"/>
      <c r="H24" s="35" t="n">
        <v>17.5</v>
      </c>
      <c r="I24" s="1" t="s">
        <v>191</v>
      </c>
      <c r="K24" s="33" t="n">
        <f aca="false">ROUND(H24/100*K23,5)</f>
        <v>4.04874</v>
      </c>
    </row>
    <row r="25" customFormat="false" ht="15" hidden="false" customHeight="false" outlineLevel="0" collapsed="false">
      <c r="D25" s="36" t="s">
        <v>194</v>
      </c>
      <c r="E25" s="35"/>
      <c r="H25" s="35"/>
      <c r="K25" s="37" t="n">
        <f aca="false">SUM(K23:K24)</f>
        <v>27.18439</v>
      </c>
    </row>
    <row r="27" s="1" customFormat="true" ht="45" hidden="false" customHeight="true" outlineLevel="0" collapsed="false">
      <c r="A27" s="20"/>
      <c r="B27" s="20" t="s">
        <v>195</v>
      </c>
      <c r="C27" s="26" t="s">
        <v>21</v>
      </c>
      <c r="D27" s="27" t="s">
        <v>196</v>
      </c>
      <c r="E27" s="27"/>
      <c r="F27" s="27"/>
      <c r="G27" s="26"/>
      <c r="H27" s="28" t="s">
        <v>170</v>
      </c>
      <c r="I27" s="29" t="n">
        <v>1</v>
      </c>
      <c r="J27" s="29"/>
      <c r="K27" s="30" t="n">
        <f aca="false">ROUND(K39,2)</f>
        <v>2.82</v>
      </c>
      <c r="L27" s="27" t="s">
        <v>197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customFormat="false" ht="15" hidden="false" customHeight="false" outlineLevel="0" collapsed="false">
      <c r="B28" s="31" t="s">
        <v>172</v>
      </c>
    </row>
    <row r="29" customFormat="false" ht="15" hidden="false" customHeight="false" outlineLevel="0" collapsed="false">
      <c r="B29" s="1" t="s">
        <v>198</v>
      </c>
      <c r="C29" s="1" t="s">
        <v>174</v>
      </c>
      <c r="D29" s="1" t="s">
        <v>199</v>
      </c>
      <c r="E29" s="32" t="n">
        <v>0.012</v>
      </c>
      <c r="F29" s="1" t="s">
        <v>176</v>
      </c>
      <c r="G29" s="1" t="s">
        <v>177</v>
      </c>
      <c r="H29" s="33" t="n">
        <v>25.36</v>
      </c>
      <c r="I29" s="1" t="s">
        <v>178</v>
      </c>
      <c r="J29" s="34" t="n">
        <f aca="false">ROUND(E29/I27* H29,5)</f>
        <v>0.30432</v>
      </c>
      <c r="K29" s="35"/>
    </row>
    <row r="30" customFormat="false" ht="15" hidden="false" customHeight="false" outlineLevel="0" collapsed="false">
      <c r="B30" s="1" t="s">
        <v>200</v>
      </c>
      <c r="C30" s="1" t="s">
        <v>174</v>
      </c>
      <c r="D30" s="1" t="s">
        <v>201</v>
      </c>
      <c r="E30" s="32" t="n">
        <v>0.012</v>
      </c>
      <c r="F30" s="1" t="s">
        <v>176</v>
      </c>
      <c r="G30" s="1" t="s">
        <v>177</v>
      </c>
      <c r="H30" s="33" t="n">
        <v>29.57</v>
      </c>
      <c r="I30" s="1" t="s">
        <v>178</v>
      </c>
      <c r="J30" s="34" t="n">
        <f aca="false">ROUND(E30/I27* H30,5)</f>
        <v>0.35484</v>
      </c>
      <c r="K30" s="35"/>
    </row>
    <row r="31" customFormat="false" ht="15" hidden="false" customHeight="false" outlineLevel="0" collapsed="false">
      <c r="D31" s="36" t="s">
        <v>181</v>
      </c>
      <c r="E31" s="35"/>
      <c r="H31" s="35"/>
      <c r="K31" s="33" t="n">
        <f aca="false">SUM(J29:J30)</f>
        <v>0.65916</v>
      </c>
    </row>
    <row r="32" customFormat="false" ht="15" hidden="false" customHeight="false" outlineLevel="0" collapsed="false">
      <c r="B32" s="31" t="s">
        <v>182</v>
      </c>
      <c r="E32" s="35"/>
      <c r="H32" s="35"/>
      <c r="K32" s="35"/>
    </row>
    <row r="33" customFormat="false" ht="15" hidden="false" customHeight="false" outlineLevel="0" collapsed="false">
      <c r="B33" s="1" t="s">
        <v>202</v>
      </c>
      <c r="C33" s="1" t="s">
        <v>21</v>
      </c>
      <c r="D33" s="1" t="s">
        <v>203</v>
      </c>
      <c r="E33" s="32" t="n">
        <v>1.02</v>
      </c>
      <c r="G33" s="1" t="s">
        <v>177</v>
      </c>
      <c r="H33" s="33" t="n">
        <v>1.7</v>
      </c>
      <c r="I33" s="1" t="s">
        <v>178</v>
      </c>
      <c r="J33" s="34" t="n">
        <f aca="false">ROUND(E33* H33,5)</f>
        <v>1.734</v>
      </c>
      <c r="K33" s="35"/>
    </row>
    <row r="34" customFormat="false" ht="15" hidden="false" customHeight="false" outlineLevel="0" collapsed="false">
      <c r="D34" s="36" t="s">
        <v>189</v>
      </c>
      <c r="E34" s="35"/>
      <c r="H34" s="35"/>
      <c r="K34" s="33" t="n">
        <f aca="false">SUM(J33)</f>
        <v>1.734</v>
      </c>
    </row>
    <row r="35" customFormat="false" ht="15" hidden="false" customHeight="false" outlineLevel="0" collapsed="false">
      <c r="E35" s="35"/>
      <c r="H35" s="35"/>
      <c r="K35" s="35"/>
    </row>
    <row r="36" customFormat="false" ht="15" hidden="false" customHeight="false" outlineLevel="0" collapsed="false">
      <c r="D36" s="36" t="s">
        <v>190</v>
      </c>
      <c r="E36" s="35"/>
      <c r="H36" s="35" t="n">
        <v>1.5</v>
      </c>
      <c r="I36" s="1" t="s">
        <v>191</v>
      </c>
      <c r="J36" s="1" t="n">
        <f aca="false">ROUND(H36/100*K31,5)</f>
        <v>0.00989</v>
      </c>
      <c r="K36" s="35"/>
    </row>
    <row r="37" customFormat="false" ht="15" hidden="false" customHeight="false" outlineLevel="0" collapsed="false">
      <c r="D37" s="36" t="s">
        <v>192</v>
      </c>
      <c r="E37" s="35"/>
      <c r="H37" s="35"/>
      <c r="K37" s="37" t="n">
        <f aca="false">SUM(J28:J36)</f>
        <v>2.40305</v>
      </c>
    </row>
    <row r="38" customFormat="false" ht="15" hidden="false" customHeight="false" outlineLevel="0" collapsed="false">
      <c r="D38" s="36" t="s">
        <v>193</v>
      </c>
      <c r="E38" s="35"/>
      <c r="H38" s="35" t="n">
        <v>17.5</v>
      </c>
      <c r="I38" s="1" t="s">
        <v>191</v>
      </c>
      <c r="K38" s="33" t="n">
        <f aca="false">ROUND(H38/100*K37,5)</f>
        <v>0.42053</v>
      </c>
    </row>
    <row r="39" customFormat="false" ht="15" hidden="false" customHeight="false" outlineLevel="0" collapsed="false">
      <c r="D39" s="36" t="s">
        <v>194</v>
      </c>
      <c r="E39" s="35"/>
      <c r="H39" s="35"/>
      <c r="K39" s="37" t="n">
        <f aca="false">SUM(K37:K38)</f>
        <v>2.82358</v>
      </c>
    </row>
    <row r="41" s="1" customFormat="true" ht="45" hidden="false" customHeight="true" outlineLevel="0" collapsed="false">
      <c r="A41" s="20"/>
      <c r="B41" s="20" t="s">
        <v>204</v>
      </c>
      <c r="C41" s="26" t="s">
        <v>18</v>
      </c>
      <c r="D41" s="27" t="s">
        <v>205</v>
      </c>
      <c r="E41" s="27"/>
      <c r="F41" s="27"/>
      <c r="G41" s="26"/>
      <c r="H41" s="28" t="s">
        <v>170</v>
      </c>
      <c r="I41" s="29" t="n">
        <v>1</v>
      </c>
      <c r="J41" s="29"/>
      <c r="K41" s="30" t="n">
        <f aca="false">ROUND(K53,2)</f>
        <v>17.6</v>
      </c>
      <c r="L41" s="27" t="s">
        <v>206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customFormat="false" ht="15" hidden="false" customHeight="false" outlineLevel="0" collapsed="false">
      <c r="B42" s="31" t="s">
        <v>172</v>
      </c>
    </row>
    <row r="43" customFormat="false" ht="15" hidden="false" customHeight="false" outlineLevel="0" collapsed="false">
      <c r="B43" s="1" t="s">
        <v>207</v>
      </c>
      <c r="C43" s="1" t="s">
        <v>174</v>
      </c>
      <c r="D43" s="1" t="s">
        <v>208</v>
      </c>
      <c r="E43" s="32" t="n">
        <v>0.165</v>
      </c>
      <c r="F43" s="1" t="s">
        <v>176</v>
      </c>
      <c r="G43" s="1" t="s">
        <v>177</v>
      </c>
      <c r="H43" s="33" t="n">
        <v>25.4</v>
      </c>
      <c r="I43" s="1" t="s">
        <v>178</v>
      </c>
      <c r="J43" s="34" t="n">
        <f aca="false">ROUND(E43/I41* H43,5)</f>
        <v>4.191</v>
      </c>
      <c r="K43" s="35"/>
    </row>
    <row r="44" customFormat="false" ht="15" hidden="false" customHeight="false" outlineLevel="0" collapsed="false">
      <c r="B44" s="1" t="s">
        <v>209</v>
      </c>
      <c r="C44" s="1" t="s">
        <v>174</v>
      </c>
      <c r="D44" s="1" t="s">
        <v>210</v>
      </c>
      <c r="E44" s="32" t="n">
        <v>0.165</v>
      </c>
      <c r="F44" s="1" t="s">
        <v>176</v>
      </c>
      <c r="G44" s="1" t="s">
        <v>177</v>
      </c>
      <c r="H44" s="33" t="n">
        <v>29.57</v>
      </c>
      <c r="I44" s="1" t="s">
        <v>178</v>
      </c>
      <c r="J44" s="34" t="n">
        <f aca="false">ROUND(E44/I41* H44,5)</f>
        <v>4.87905</v>
      </c>
      <c r="K44" s="35"/>
    </row>
    <row r="45" customFormat="false" ht="15" hidden="false" customHeight="false" outlineLevel="0" collapsed="false">
      <c r="D45" s="36" t="s">
        <v>181</v>
      </c>
      <c r="E45" s="35"/>
      <c r="H45" s="35"/>
      <c r="K45" s="33" t="n">
        <f aca="false">SUM(J43:J44)</f>
        <v>9.07005</v>
      </c>
    </row>
    <row r="46" customFormat="false" ht="15" hidden="false" customHeight="false" outlineLevel="0" collapsed="false">
      <c r="B46" s="31" t="s">
        <v>182</v>
      </c>
      <c r="E46" s="35"/>
      <c r="H46" s="35"/>
      <c r="K46" s="35"/>
    </row>
    <row r="47" customFormat="false" ht="15" hidden="false" customHeight="false" outlineLevel="0" collapsed="false">
      <c r="B47" s="1" t="s">
        <v>211</v>
      </c>
      <c r="C47" s="1" t="s">
        <v>18</v>
      </c>
      <c r="D47" s="1" t="s">
        <v>212</v>
      </c>
      <c r="E47" s="32" t="n">
        <v>1</v>
      </c>
      <c r="G47" s="1" t="s">
        <v>177</v>
      </c>
      <c r="H47" s="33" t="n">
        <v>5.77</v>
      </c>
      <c r="I47" s="1" t="s">
        <v>178</v>
      </c>
      <c r="J47" s="34" t="n">
        <f aca="false">ROUND(E47* H47,5)</f>
        <v>5.77</v>
      </c>
      <c r="K47" s="35"/>
    </row>
    <row r="48" customFormat="false" ht="15" hidden="false" customHeight="false" outlineLevel="0" collapsed="false">
      <c r="D48" s="36" t="s">
        <v>189</v>
      </c>
      <c r="E48" s="35"/>
      <c r="H48" s="35"/>
      <c r="K48" s="33" t="n">
        <f aca="false">SUM(J47)</f>
        <v>5.77</v>
      </c>
    </row>
    <row r="49" customFormat="false" ht="15" hidden="false" customHeight="false" outlineLevel="0" collapsed="false">
      <c r="E49" s="35"/>
      <c r="H49" s="35"/>
      <c r="K49" s="35"/>
    </row>
    <row r="50" customFormat="false" ht="15" hidden="false" customHeight="false" outlineLevel="0" collapsed="false">
      <c r="D50" s="36" t="s">
        <v>190</v>
      </c>
      <c r="E50" s="35"/>
      <c r="H50" s="35" t="n">
        <v>1.5</v>
      </c>
      <c r="I50" s="1" t="s">
        <v>191</v>
      </c>
      <c r="J50" s="1" t="n">
        <f aca="false">ROUND(H50/100*K45,5)</f>
        <v>0.13605</v>
      </c>
      <c r="K50" s="35"/>
    </row>
    <row r="51" customFormat="false" ht="15" hidden="false" customHeight="false" outlineLevel="0" collapsed="false">
      <c r="D51" s="36" t="s">
        <v>192</v>
      </c>
      <c r="E51" s="35"/>
      <c r="H51" s="35"/>
      <c r="K51" s="37" t="n">
        <f aca="false">SUM(J42:J50)</f>
        <v>14.9761</v>
      </c>
    </row>
    <row r="52" customFormat="false" ht="15" hidden="false" customHeight="false" outlineLevel="0" collapsed="false">
      <c r="D52" s="36" t="s">
        <v>193</v>
      </c>
      <c r="E52" s="35"/>
      <c r="H52" s="35" t="n">
        <v>17.5</v>
      </c>
      <c r="I52" s="1" t="s">
        <v>191</v>
      </c>
      <c r="K52" s="33" t="n">
        <f aca="false">ROUND(H52/100*K51,5)</f>
        <v>2.62082</v>
      </c>
    </row>
    <row r="53" customFormat="false" ht="15" hidden="false" customHeight="false" outlineLevel="0" collapsed="false">
      <c r="D53" s="36" t="s">
        <v>194</v>
      </c>
      <c r="E53" s="35"/>
      <c r="H53" s="35"/>
      <c r="K53" s="37" t="n">
        <f aca="false">SUM(K51:K52)</f>
        <v>17.59692</v>
      </c>
    </row>
    <row r="55" s="1" customFormat="true" ht="45" hidden="false" customHeight="true" outlineLevel="0" collapsed="false">
      <c r="A55" s="20"/>
      <c r="B55" s="20" t="s">
        <v>213</v>
      </c>
      <c r="C55" s="26" t="s">
        <v>18</v>
      </c>
      <c r="D55" s="27" t="s">
        <v>214</v>
      </c>
      <c r="E55" s="27"/>
      <c r="F55" s="27"/>
      <c r="G55" s="26"/>
      <c r="H55" s="28" t="s">
        <v>170</v>
      </c>
      <c r="I55" s="29" t="n">
        <v>1</v>
      </c>
      <c r="J55" s="29"/>
      <c r="K55" s="30" t="n">
        <f aca="false">ROUND(K67,2)</f>
        <v>227.02</v>
      </c>
      <c r="L55" s="27" t="s">
        <v>215</v>
      </c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customFormat="false" ht="15" hidden="false" customHeight="false" outlineLevel="0" collapsed="false">
      <c r="B56" s="31" t="s">
        <v>172</v>
      </c>
    </row>
    <row r="57" customFormat="false" ht="15" hidden="false" customHeight="false" outlineLevel="0" collapsed="false">
      <c r="B57" s="1" t="s">
        <v>209</v>
      </c>
      <c r="C57" s="1" t="s">
        <v>174</v>
      </c>
      <c r="D57" s="1" t="s">
        <v>210</v>
      </c>
      <c r="E57" s="32" t="n">
        <v>0.31</v>
      </c>
      <c r="F57" s="1" t="s">
        <v>176</v>
      </c>
      <c r="G57" s="1" t="s">
        <v>177</v>
      </c>
      <c r="H57" s="33" t="n">
        <v>29.57</v>
      </c>
      <c r="I57" s="1" t="s">
        <v>178</v>
      </c>
      <c r="J57" s="34" t="n">
        <f aca="false">ROUND(E57/I55* H57,5)</f>
        <v>9.1667</v>
      </c>
      <c r="K57" s="35"/>
    </row>
    <row r="58" customFormat="false" ht="15" hidden="false" customHeight="false" outlineLevel="0" collapsed="false">
      <c r="B58" s="1" t="s">
        <v>207</v>
      </c>
      <c r="C58" s="1" t="s">
        <v>174</v>
      </c>
      <c r="D58" s="1" t="s">
        <v>208</v>
      </c>
      <c r="E58" s="32" t="n">
        <v>0.31</v>
      </c>
      <c r="F58" s="1" t="s">
        <v>176</v>
      </c>
      <c r="G58" s="1" t="s">
        <v>177</v>
      </c>
      <c r="H58" s="33" t="n">
        <v>25.4</v>
      </c>
      <c r="I58" s="1" t="s">
        <v>178</v>
      </c>
      <c r="J58" s="34" t="n">
        <f aca="false">ROUND(E58/I55* H58,5)</f>
        <v>7.874</v>
      </c>
      <c r="K58" s="35"/>
    </row>
    <row r="59" customFormat="false" ht="15" hidden="false" customHeight="false" outlineLevel="0" collapsed="false">
      <c r="D59" s="36" t="s">
        <v>181</v>
      </c>
      <c r="E59" s="35"/>
      <c r="H59" s="35"/>
      <c r="K59" s="33" t="n">
        <f aca="false">SUM(J57:J58)</f>
        <v>17.0407</v>
      </c>
    </row>
    <row r="60" customFormat="false" ht="15" hidden="false" customHeight="false" outlineLevel="0" collapsed="false">
      <c r="B60" s="31" t="s">
        <v>182</v>
      </c>
      <c r="E60" s="35"/>
      <c r="H60" s="35"/>
      <c r="K60" s="35"/>
    </row>
    <row r="61" customFormat="false" ht="15" hidden="false" customHeight="false" outlineLevel="0" collapsed="false">
      <c r="B61" s="1" t="s">
        <v>216</v>
      </c>
      <c r="C61" s="1" t="s">
        <v>18</v>
      </c>
      <c r="D61" s="1" t="s">
        <v>217</v>
      </c>
      <c r="E61" s="32" t="n">
        <v>1</v>
      </c>
      <c r="G61" s="1" t="s">
        <v>177</v>
      </c>
      <c r="H61" s="33" t="n">
        <v>175.91</v>
      </c>
      <c r="I61" s="1" t="s">
        <v>178</v>
      </c>
      <c r="J61" s="34" t="n">
        <f aca="false">ROUND(E61* H61,5)</f>
        <v>175.91</v>
      </c>
      <c r="K61" s="35"/>
    </row>
    <row r="62" customFormat="false" ht="15" hidden="false" customHeight="false" outlineLevel="0" collapsed="false">
      <c r="D62" s="36" t="s">
        <v>189</v>
      </c>
      <c r="E62" s="35"/>
      <c r="H62" s="35"/>
      <c r="K62" s="33" t="n">
        <f aca="false">SUM(J61)</f>
        <v>175.91</v>
      </c>
    </row>
    <row r="63" customFormat="false" ht="15" hidden="false" customHeight="false" outlineLevel="0" collapsed="false">
      <c r="E63" s="35"/>
      <c r="H63" s="35"/>
      <c r="K63" s="35"/>
    </row>
    <row r="64" customFormat="false" ht="15" hidden="false" customHeight="false" outlineLevel="0" collapsed="false">
      <c r="D64" s="36" t="s">
        <v>190</v>
      </c>
      <c r="E64" s="35"/>
      <c r="H64" s="35" t="n">
        <v>1.5</v>
      </c>
      <c r="I64" s="1" t="s">
        <v>191</v>
      </c>
      <c r="J64" s="1" t="n">
        <f aca="false">ROUND(H64/100*K59,5)</f>
        <v>0.25561</v>
      </c>
      <c r="K64" s="35"/>
    </row>
    <row r="65" customFormat="false" ht="15" hidden="false" customHeight="false" outlineLevel="0" collapsed="false">
      <c r="D65" s="36" t="s">
        <v>192</v>
      </c>
      <c r="E65" s="35"/>
      <c r="H65" s="35"/>
      <c r="K65" s="37" t="n">
        <f aca="false">SUM(J56:J64)</f>
        <v>193.20631</v>
      </c>
    </row>
    <row r="66" customFormat="false" ht="15" hidden="false" customHeight="false" outlineLevel="0" collapsed="false">
      <c r="D66" s="36" t="s">
        <v>193</v>
      </c>
      <c r="E66" s="35"/>
      <c r="H66" s="35" t="n">
        <v>17.5</v>
      </c>
      <c r="I66" s="1" t="s">
        <v>191</v>
      </c>
      <c r="K66" s="33" t="n">
        <f aca="false">ROUND(H66/100*K65,5)</f>
        <v>33.8111</v>
      </c>
    </row>
    <row r="67" customFormat="false" ht="15" hidden="false" customHeight="false" outlineLevel="0" collapsed="false">
      <c r="D67" s="36" t="s">
        <v>194</v>
      </c>
      <c r="E67" s="35"/>
      <c r="H67" s="35"/>
      <c r="K67" s="37" t="n">
        <f aca="false">SUM(K65:K66)</f>
        <v>227.01741</v>
      </c>
    </row>
    <row r="69" s="1" customFormat="true" ht="45" hidden="false" customHeight="true" outlineLevel="0" collapsed="false">
      <c r="A69" s="20"/>
      <c r="B69" s="20" t="s">
        <v>218</v>
      </c>
      <c r="C69" s="26" t="s">
        <v>18</v>
      </c>
      <c r="D69" s="27" t="s">
        <v>219</v>
      </c>
      <c r="E69" s="27"/>
      <c r="F69" s="27"/>
      <c r="G69" s="26"/>
      <c r="H69" s="28" t="s">
        <v>170</v>
      </c>
      <c r="I69" s="29" t="n">
        <v>1</v>
      </c>
      <c r="J69" s="29"/>
      <c r="K69" s="30" t="n">
        <f aca="false">ROUND(K81,2)</f>
        <v>18.45</v>
      </c>
      <c r="L69" s="27" t="s">
        <v>220</v>
      </c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customFormat="false" ht="15" hidden="false" customHeight="false" outlineLevel="0" collapsed="false">
      <c r="B70" s="31" t="s">
        <v>172</v>
      </c>
    </row>
    <row r="71" customFormat="false" ht="15" hidden="false" customHeight="false" outlineLevel="0" collapsed="false">
      <c r="B71" s="1" t="s">
        <v>207</v>
      </c>
      <c r="C71" s="1" t="s">
        <v>174</v>
      </c>
      <c r="D71" s="1" t="s">
        <v>208</v>
      </c>
      <c r="E71" s="32" t="n">
        <v>0.165</v>
      </c>
      <c r="F71" s="1" t="s">
        <v>176</v>
      </c>
      <c r="G71" s="1" t="s">
        <v>177</v>
      </c>
      <c r="H71" s="33" t="n">
        <v>25.4</v>
      </c>
      <c r="I71" s="1" t="s">
        <v>178</v>
      </c>
      <c r="J71" s="34" t="n">
        <f aca="false">ROUND(E71/I69* H71,5)</f>
        <v>4.191</v>
      </c>
      <c r="K71" s="35"/>
    </row>
    <row r="72" customFormat="false" ht="15" hidden="false" customHeight="false" outlineLevel="0" collapsed="false">
      <c r="B72" s="1" t="s">
        <v>209</v>
      </c>
      <c r="C72" s="1" t="s">
        <v>174</v>
      </c>
      <c r="D72" s="1" t="s">
        <v>210</v>
      </c>
      <c r="E72" s="32" t="n">
        <v>0.165</v>
      </c>
      <c r="F72" s="1" t="s">
        <v>176</v>
      </c>
      <c r="G72" s="1" t="s">
        <v>177</v>
      </c>
      <c r="H72" s="33" t="n">
        <v>29.57</v>
      </c>
      <c r="I72" s="1" t="s">
        <v>178</v>
      </c>
      <c r="J72" s="34" t="n">
        <f aca="false">ROUND(E72/I69* H72,5)</f>
        <v>4.87905</v>
      </c>
      <c r="K72" s="35"/>
    </row>
    <row r="73" customFormat="false" ht="15" hidden="false" customHeight="false" outlineLevel="0" collapsed="false">
      <c r="D73" s="36" t="s">
        <v>181</v>
      </c>
      <c r="E73" s="35"/>
      <c r="H73" s="35"/>
      <c r="K73" s="33" t="n">
        <f aca="false">SUM(J71:J72)</f>
        <v>9.07005</v>
      </c>
    </row>
    <row r="74" customFormat="false" ht="15" hidden="false" customHeight="false" outlineLevel="0" collapsed="false">
      <c r="B74" s="31" t="s">
        <v>182</v>
      </c>
      <c r="E74" s="35"/>
      <c r="H74" s="35"/>
      <c r="K74" s="35"/>
    </row>
    <row r="75" customFormat="false" ht="15" hidden="false" customHeight="false" outlineLevel="0" collapsed="false">
      <c r="B75" s="1" t="s">
        <v>221</v>
      </c>
      <c r="C75" s="1" t="s">
        <v>18</v>
      </c>
      <c r="D75" s="1" t="s">
        <v>222</v>
      </c>
      <c r="E75" s="32" t="n">
        <v>1</v>
      </c>
      <c r="G75" s="1" t="s">
        <v>177</v>
      </c>
      <c r="H75" s="33" t="n">
        <v>6.5</v>
      </c>
      <c r="I75" s="1" t="s">
        <v>178</v>
      </c>
      <c r="J75" s="34" t="n">
        <f aca="false">ROUND(E75* H75,5)</f>
        <v>6.5</v>
      </c>
      <c r="K75" s="35"/>
    </row>
    <row r="76" customFormat="false" ht="15" hidden="false" customHeight="false" outlineLevel="0" collapsed="false">
      <c r="D76" s="36" t="s">
        <v>189</v>
      </c>
      <c r="E76" s="35"/>
      <c r="H76" s="35"/>
      <c r="K76" s="33" t="n">
        <f aca="false">SUM(J75)</f>
        <v>6.5</v>
      </c>
    </row>
    <row r="77" customFormat="false" ht="15" hidden="false" customHeight="false" outlineLevel="0" collapsed="false">
      <c r="E77" s="35"/>
      <c r="H77" s="35"/>
      <c r="K77" s="35"/>
    </row>
    <row r="78" customFormat="false" ht="15" hidden="false" customHeight="false" outlineLevel="0" collapsed="false">
      <c r="D78" s="36" t="s">
        <v>190</v>
      </c>
      <c r="E78" s="35"/>
      <c r="H78" s="35" t="n">
        <v>1.5</v>
      </c>
      <c r="I78" s="1" t="s">
        <v>191</v>
      </c>
      <c r="J78" s="1" t="n">
        <f aca="false">ROUND(H78/100*K73,5)</f>
        <v>0.13605</v>
      </c>
      <c r="K78" s="35"/>
    </row>
    <row r="79" customFormat="false" ht="15" hidden="false" customHeight="false" outlineLevel="0" collapsed="false">
      <c r="D79" s="36" t="s">
        <v>192</v>
      </c>
      <c r="E79" s="35"/>
      <c r="H79" s="35"/>
      <c r="K79" s="37" t="n">
        <f aca="false">SUM(J70:J78)</f>
        <v>15.7061</v>
      </c>
    </row>
    <row r="80" customFormat="false" ht="15" hidden="false" customHeight="false" outlineLevel="0" collapsed="false">
      <c r="D80" s="36" t="s">
        <v>193</v>
      </c>
      <c r="E80" s="35"/>
      <c r="H80" s="35" t="n">
        <v>17.5</v>
      </c>
      <c r="I80" s="1" t="s">
        <v>191</v>
      </c>
      <c r="K80" s="33" t="n">
        <f aca="false">ROUND(H80/100*K79,5)</f>
        <v>2.74857</v>
      </c>
    </row>
    <row r="81" customFormat="false" ht="15" hidden="false" customHeight="false" outlineLevel="0" collapsed="false">
      <c r="D81" s="36" t="s">
        <v>194</v>
      </c>
      <c r="E81" s="35"/>
      <c r="H81" s="35"/>
      <c r="K81" s="37" t="n">
        <f aca="false">SUM(K79:K80)</f>
        <v>18.45467</v>
      </c>
    </row>
    <row r="83" s="1" customFormat="true" ht="45" hidden="false" customHeight="true" outlineLevel="0" collapsed="false">
      <c r="A83" s="20"/>
      <c r="B83" s="20" t="s">
        <v>223</v>
      </c>
      <c r="C83" s="26" t="s">
        <v>21</v>
      </c>
      <c r="D83" s="27" t="s">
        <v>224</v>
      </c>
      <c r="E83" s="27"/>
      <c r="F83" s="27"/>
      <c r="G83" s="26"/>
      <c r="H83" s="28" t="s">
        <v>170</v>
      </c>
      <c r="I83" s="29" t="n">
        <v>1</v>
      </c>
      <c r="J83" s="29"/>
      <c r="K83" s="30" t="n">
        <f aca="false">ROUND(K95,2)</f>
        <v>2</v>
      </c>
      <c r="L83" s="27" t="s">
        <v>225</v>
      </c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customFormat="false" ht="15" hidden="false" customHeight="false" outlineLevel="0" collapsed="false">
      <c r="B84" s="31" t="s">
        <v>172</v>
      </c>
    </row>
    <row r="85" customFormat="false" ht="15" hidden="false" customHeight="false" outlineLevel="0" collapsed="false">
      <c r="B85" s="1" t="s">
        <v>209</v>
      </c>
      <c r="C85" s="1" t="s">
        <v>174</v>
      </c>
      <c r="D85" s="1" t="s">
        <v>210</v>
      </c>
      <c r="E85" s="32" t="n">
        <v>0.015</v>
      </c>
      <c r="F85" s="1" t="s">
        <v>176</v>
      </c>
      <c r="G85" s="1" t="s">
        <v>177</v>
      </c>
      <c r="H85" s="33" t="n">
        <v>29.57</v>
      </c>
      <c r="I85" s="1" t="s">
        <v>178</v>
      </c>
      <c r="J85" s="34" t="n">
        <f aca="false">ROUND(E85/I83* H85,5)</f>
        <v>0.44355</v>
      </c>
      <c r="K85" s="35"/>
    </row>
    <row r="86" customFormat="false" ht="15" hidden="false" customHeight="false" outlineLevel="0" collapsed="false">
      <c r="B86" s="1" t="s">
        <v>207</v>
      </c>
      <c r="C86" s="1" t="s">
        <v>174</v>
      </c>
      <c r="D86" s="1" t="s">
        <v>208</v>
      </c>
      <c r="E86" s="32" t="n">
        <v>0.015</v>
      </c>
      <c r="F86" s="1" t="s">
        <v>176</v>
      </c>
      <c r="G86" s="1" t="s">
        <v>177</v>
      </c>
      <c r="H86" s="33" t="n">
        <v>25.4</v>
      </c>
      <c r="I86" s="1" t="s">
        <v>178</v>
      </c>
      <c r="J86" s="34" t="n">
        <f aca="false">ROUND(E86/I83* H86,5)</f>
        <v>0.381</v>
      </c>
      <c r="K86" s="35"/>
    </row>
    <row r="87" customFormat="false" ht="15" hidden="false" customHeight="false" outlineLevel="0" collapsed="false">
      <c r="D87" s="36" t="s">
        <v>181</v>
      </c>
      <c r="E87" s="35"/>
      <c r="H87" s="35"/>
      <c r="K87" s="33" t="n">
        <f aca="false">SUM(J85:J86)</f>
        <v>0.82455</v>
      </c>
    </row>
    <row r="88" customFormat="false" ht="15" hidden="false" customHeight="false" outlineLevel="0" collapsed="false">
      <c r="B88" s="31" t="s">
        <v>182</v>
      </c>
      <c r="E88" s="35"/>
      <c r="H88" s="35"/>
      <c r="K88" s="35"/>
    </row>
    <row r="89" customFormat="false" ht="15" hidden="false" customHeight="false" outlineLevel="0" collapsed="false">
      <c r="B89" s="1" t="s">
        <v>226</v>
      </c>
      <c r="C89" s="1" t="s">
        <v>21</v>
      </c>
      <c r="D89" s="1" t="s">
        <v>227</v>
      </c>
      <c r="E89" s="32" t="n">
        <v>1.05</v>
      </c>
      <c r="G89" s="1" t="s">
        <v>177</v>
      </c>
      <c r="H89" s="33" t="n">
        <v>0.82</v>
      </c>
      <c r="I89" s="1" t="s">
        <v>178</v>
      </c>
      <c r="J89" s="34" t="n">
        <f aca="false">ROUND(E89* H89,5)</f>
        <v>0.861</v>
      </c>
      <c r="K89" s="35"/>
    </row>
    <row r="90" customFormat="false" ht="15" hidden="false" customHeight="false" outlineLevel="0" collapsed="false">
      <c r="D90" s="36" t="s">
        <v>189</v>
      </c>
      <c r="E90" s="35"/>
      <c r="H90" s="35"/>
      <c r="K90" s="33" t="n">
        <f aca="false">SUM(J89)</f>
        <v>0.861</v>
      </c>
    </row>
    <row r="91" customFormat="false" ht="15" hidden="false" customHeight="false" outlineLevel="0" collapsed="false">
      <c r="E91" s="35"/>
      <c r="H91" s="35"/>
      <c r="K91" s="35"/>
    </row>
    <row r="92" customFormat="false" ht="15" hidden="false" customHeight="false" outlineLevel="0" collapsed="false">
      <c r="D92" s="36" t="s">
        <v>190</v>
      </c>
      <c r="E92" s="35"/>
      <c r="H92" s="35" t="n">
        <v>1.5</v>
      </c>
      <c r="I92" s="1" t="s">
        <v>191</v>
      </c>
      <c r="J92" s="1" t="n">
        <f aca="false">ROUND(H92/100*K87,5)</f>
        <v>0.01237</v>
      </c>
      <c r="K92" s="35"/>
    </row>
    <row r="93" customFormat="false" ht="15" hidden="false" customHeight="false" outlineLevel="0" collapsed="false">
      <c r="D93" s="36" t="s">
        <v>192</v>
      </c>
      <c r="E93" s="35"/>
      <c r="H93" s="35"/>
      <c r="K93" s="37" t="n">
        <f aca="false">SUM(J84:J92)</f>
        <v>1.69792</v>
      </c>
    </row>
    <row r="94" customFormat="false" ht="15" hidden="false" customHeight="false" outlineLevel="0" collapsed="false">
      <c r="D94" s="36" t="s">
        <v>193</v>
      </c>
      <c r="E94" s="35"/>
      <c r="H94" s="35" t="n">
        <v>17.5</v>
      </c>
      <c r="I94" s="1" t="s">
        <v>191</v>
      </c>
      <c r="K94" s="33" t="n">
        <f aca="false">ROUND(H94/100*K93,5)</f>
        <v>0.29714</v>
      </c>
    </row>
    <row r="95" customFormat="false" ht="15" hidden="false" customHeight="false" outlineLevel="0" collapsed="false">
      <c r="D95" s="36" t="s">
        <v>194</v>
      </c>
      <c r="E95" s="35"/>
      <c r="H95" s="35"/>
      <c r="K95" s="37" t="n">
        <f aca="false">SUM(K93:K94)</f>
        <v>1.99506</v>
      </c>
    </row>
    <row r="97" s="1" customFormat="true" ht="45" hidden="false" customHeight="true" outlineLevel="0" collapsed="false">
      <c r="A97" s="20" t="s">
        <v>228</v>
      </c>
      <c r="B97" s="20" t="s">
        <v>52</v>
      </c>
      <c r="C97" s="26" t="s">
        <v>18</v>
      </c>
      <c r="D97" s="27" t="s">
        <v>53</v>
      </c>
      <c r="E97" s="27"/>
      <c r="F97" s="27"/>
      <c r="G97" s="26"/>
      <c r="H97" s="28" t="s">
        <v>170</v>
      </c>
      <c r="I97" s="29" t="n">
        <v>1</v>
      </c>
      <c r="J97" s="29"/>
      <c r="K97" s="30" t="n">
        <f aca="false">ROUND(K103,2)</f>
        <v>840.42</v>
      </c>
      <c r="L97" s="27" t="s">
        <v>53</v>
      </c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customFormat="false" ht="15" hidden="false" customHeight="false" outlineLevel="0" collapsed="false">
      <c r="B98" s="31" t="s">
        <v>172</v>
      </c>
    </row>
    <row r="99" customFormat="false" ht="15" hidden="false" customHeight="false" outlineLevel="0" collapsed="false">
      <c r="B99" s="1" t="s">
        <v>229</v>
      </c>
      <c r="C99" s="1" t="s">
        <v>174</v>
      </c>
      <c r="D99" s="1" t="s">
        <v>230</v>
      </c>
      <c r="E99" s="32" t="n">
        <v>25</v>
      </c>
      <c r="F99" s="1" t="s">
        <v>176</v>
      </c>
      <c r="G99" s="1" t="s">
        <v>177</v>
      </c>
      <c r="H99" s="33" t="n">
        <v>28.61</v>
      </c>
      <c r="I99" s="1" t="s">
        <v>178</v>
      </c>
      <c r="J99" s="34" t="n">
        <f aca="false">ROUND(E99/I97* H99,5)</f>
        <v>715.25</v>
      </c>
      <c r="K99" s="35"/>
    </row>
    <row r="100" customFormat="false" ht="15" hidden="false" customHeight="false" outlineLevel="0" collapsed="false">
      <c r="D100" s="36" t="s">
        <v>181</v>
      </c>
      <c r="E100" s="35"/>
      <c r="H100" s="35"/>
      <c r="K100" s="33" t="n">
        <f aca="false">SUM(J99)</f>
        <v>715.25</v>
      </c>
    </row>
    <row r="101" customFormat="false" ht="15" hidden="false" customHeight="false" outlineLevel="0" collapsed="false">
      <c r="D101" s="36" t="s">
        <v>192</v>
      </c>
      <c r="E101" s="35"/>
      <c r="H101" s="35"/>
      <c r="K101" s="37" t="n">
        <f aca="false">SUM(J98:J100)</f>
        <v>715.25</v>
      </c>
    </row>
    <row r="102" customFormat="false" ht="15" hidden="false" customHeight="false" outlineLevel="0" collapsed="false">
      <c r="D102" s="36" t="s">
        <v>193</v>
      </c>
      <c r="E102" s="35"/>
      <c r="H102" s="35" t="n">
        <v>17.5</v>
      </c>
      <c r="I102" s="1" t="s">
        <v>191</v>
      </c>
      <c r="K102" s="33" t="n">
        <f aca="false">ROUND(H102/100*K101,5)</f>
        <v>125.16875</v>
      </c>
    </row>
    <row r="103" customFormat="false" ht="15" hidden="false" customHeight="false" outlineLevel="0" collapsed="false">
      <c r="D103" s="36" t="s">
        <v>194</v>
      </c>
      <c r="E103" s="35"/>
      <c r="H103" s="35"/>
      <c r="K103" s="37" t="n">
        <f aca="false">SUM(K101:K102)</f>
        <v>840.41875</v>
      </c>
    </row>
    <row r="105" s="1" customFormat="true" ht="45" hidden="false" customHeight="true" outlineLevel="0" collapsed="false">
      <c r="A105" s="20" t="s">
        <v>231</v>
      </c>
      <c r="B105" s="20" t="s">
        <v>158</v>
      </c>
      <c r="C105" s="26" t="s">
        <v>18</v>
      </c>
      <c r="D105" s="27" t="s">
        <v>159</v>
      </c>
      <c r="E105" s="27"/>
      <c r="F105" s="27"/>
      <c r="G105" s="26"/>
      <c r="H105" s="28" t="s">
        <v>170</v>
      </c>
      <c r="I105" s="29" t="n">
        <v>1</v>
      </c>
      <c r="J105" s="29"/>
      <c r="K105" s="30" t="n">
        <v>4048.24</v>
      </c>
      <c r="L105" s="27" t="s">
        <v>232</v>
      </c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="1" customFormat="true" ht="45" hidden="false" customHeight="true" outlineLevel="0" collapsed="false">
      <c r="A106" s="20" t="s">
        <v>233</v>
      </c>
      <c r="B106" s="20" t="s">
        <v>14</v>
      </c>
      <c r="C106" s="26" t="s">
        <v>15</v>
      </c>
      <c r="D106" s="27" t="s">
        <v>16</v>
      </c>
      <c r="E106" s="27"/>
      <c r="F106" s="27"/>
      <c r="G106" s="26"/>
      <c r="H106" s="28" t="s">
        <v>170</v>
      </c>
      <c r="I106" s="29" t="n">
        <v>1</v>
      </c>
      <c r="J106" s="29"/>
      <c r="K106" s="30" t="n">
        <f aca="false">ROUND(K114,2)</f>
        <v>19.94</v>
      </c>
      <c r="L106" s="27" t="s">
        <v>234</v>
      </c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customFormat="false" ht="15" hidden="false" customHeight="false" outlineLevel="0" collapsed="false">
      <c r="B107" s="31" t="s">
        <v>172</v>
      </c>
    </row>
    <row r="108" customFormat="false" ht="15" hidden="false" customHeight="false" outlineLevel="0" collapsed="false">
      <c r="B108" s="1" t="s">
        <v>235</v>
      </c>
      <c r="C108" s="1" t="s">
        <v>174</v>
      </c>
      <c r="D108" s="1" t="s">
        <v>236</v>
      </c>
      <c r="E108" s="32" t="n">
        <v>0.7</v>
      </c>
      <c r="F108" s="1" t="s">
        <v>176</v>
      </c>
      <c r="G108" s="1" t="s">
        <v>177</v>
      </c>
      <c r="H108" s="33" t="n">
        <v>23.88</v>
      </c>
      <c r="I108" s="1" t="s">
        <v>178</v>
      </c>
      <c r="J108" s="34" t="n">
        <f aca="false">ROUND(E108/I106* H108,5)</f>
        <v>16.716</v>
      </c>
      <c r="K108" s="35"/>
    </row>
    <row r="109" customFormat="false" ht="15" hidden="false" customHeight="false" outlineLevel="0" collapsed="false">
      <c r="D109" s="36" t="s">
        <v>181</v>
      </c>
      <c r="E109" s="35"/>
      <c r="H109" s="35"/>
      <c r="K109" s="33" t="n">
        <f aca="false">SUM(J108)</f>
        <v>16.716</v>
      </c>
    </row>
    <row r="110" customFormat="false" ht="15" hidden="false" customHeight="false" outlineLevel="0" collapsed="false">
      <c r="E110" s="35"/>
      <c r="H110" s="35"/>
      <c r="K110" s="35"/>
    </row>
    <row r="111" customFormat="false" ht="15" hidden="false" customHeight="false" outlineLevel="0" collapsed="false">
      <c r="D111" s="36" t="s">
        <v>190</v>
      </c>
      <c r="E111" s="35"/>
      <c r="H111" s="35" t="n">
        <v>1.5</v>
      </c>
      <c r="I111" s="1" t="s">
        <v>191</v>
      </c>
      <c r="J111" s="1" t="n">
        <f aca="false">ROUND(H111/100*K109,5)</f>
        <v>0.25074</v>
      </c>
      <c r="K111" s="35"/>
    </row>
    <row r="112" customFormat="false" ht="15" hidden="false" customHeight="false" outlineLevel="0" collapsed="false">
      <c r="D112" s="36" t="s">
        <v>192</v>
      </c>
      <c r="E112" s="35"/>
      <c r="H112" s="35"/>
      <c r="K112" s="37" t="n">
        <f aca="false">SUM(J107:J111)</f>
        <v>16.96674</v>
      </c>
    </row>
    <row r="113" customFormat="false" ht="15" hidden="false" customHeight="false" outlineLevel="0" collapsed="false">
      <c r="D113" s="36" t="s">
        <v>193</v>
      </c>
      <c r="E113" s="35"/>
      <c r="H113" s="35" t="n">
        <v>17.5</v>
      </c>
      <c r="I113" s="1" t="s">
        <v>191</v>
      </c>
      <c r="K113" s="33" t="n">
        <f aca="false">ROUND(H113/100*K112,5)</f>
        <v>2.96918</v>
      </c>
    </row>
    <row r="114" customFormat="false" ht="15" hidden="false" customHeight="false" outlineLevel="0" collapsed="false">
      <c r="D114" s="36" t="s">
        <v>194</v>
      </c>
      <c r="E114" s="35"/>
      <c r="H114" s="35"/>
      <c r="K114" s="37" t="n">
        <f aca="false">SUM(K112:K113)</f>
        <v>19.93592</v>
      </c>
    </row>
    <row r="116" s="1" customFormat="true" ht="45" hidden="false" customHeight="true" outlineLevel="0" collapsed="false">
      <c r="A116" s="20" t="s">
        <v>237</v>
      </c>
      <c r="B116" s="20" t="s">
        <v>126</v>
      </c>
      <c r="C116" s="26" t="s">
        <v>21</v>
      </c>
      <c r="D116" s="27" t="s">
        <v>127</v>
      </c>
      <c r="E116" s="27"/>
      <c r="F116" s="27"/>
      <c r="G116" s="26"/>
      <c r="H116" s="28" t="s">
        <v>170</v>
      </c>
      <c r="I116" s="29" t="n">
        <v>1</v>
      </c>
      <c r="J116" s="29"/>
      <c r="K116" s="30" t="n">
        <f aca="false">ROUND(K128,2)</f>
        <v>19.44</v>
      </c>
      <c r="L116" s="27" t="s">
        <v>238</v>
      </c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customFormat="false" ht="15" hidden="false" customHeight="false" outlineLevel="0" collapsed="false">
      <c r="B117" s="31" t="s">
        <v>172</v>
      </c>
    </row>
    <row r="118" customFormat="false" ht="15" hidden="false" customHeight="false" outlineLevel="0" collapsed="false">
      <c r="B118" s="1" t="s">
        <v>173</v>
      </c>
      <c r="C118" s="1" t="s">
        <v>174</v>
      </c>
      <c r="D118" s="1" t="s">
        <v>175</v>
      </c>
      <c r="E118" s="32" t="n">
        <v>0.135</v>
      </c>
      <c r="F118" s="1" t="s">
        <v>176</v>
      </c>
      <c r="G118" s="1" t="s">
        <v>177</v>
      </c>
      <c r="H118" s="33" t="n">
        <v>29.57</v>
      </c>
      <c r="I118" s="1" t="s">
        <v>178</v>
      </c>
      <c r="J118" s="34" t="n">
        <f aca="false">ROUND(E118/I116* H118,5)</f>
        <v>3.99195</v>
      </c>
      <c r="K118" s="35"/>
    </row>
    <row r="119" customFormat="false" ht="15" hidden="false" customHeight="false" outlineLevel="0" collapsed="false">
      <c r="B119" s="1" t="s">
        <v>235</v>
      </c>
      <c r="C119" s="1" t="s">
        <v>174</v>
      </c>
      <c r="D119" s="1" t="s">
        <v>236</v>
      </c>
      <c r="E119" s="32" t="n">
        <v>0.135</v>
      </c>
      <c r="F119" s="1" t="s">
        <v>176</v>
      </c>
      <c r="G119" s="1" t="s">
        <v>177</v>
      </c>
      <c r="H119" s="33" t="n">
        <v>23.88</v>
      </c>
      <c r="I119" s="1" t="s">
        <v>178</v>
      </c>
      <c r="J119" s="34" t="n">
        <f aca="false">ROUND(E119/I116* H119,5)</f>
        <v>3.2238</v>
      </c>
      <c r="K119" s="35"/>
    </row>
    <row r="120" customFormat="false" ht="15" hidden="false" customHeight="false" outlineLevel="0" collapsed="false">
      <c r="D120" s="36" t="s">
        <v>181</v>
      </c>
      <c r="E120" s="35"/>
      <c r="H120" s="35"/>
      <c r="K120" s="33" t="n">
        <f aca="false">SUM(J118:J119)</f>
        <v>7.21575</v>
      </c>
    </row>
    <row r="121" customFormat="false" ht="15" hidden="false" customHeight="false" outlineLevel="0" collapsed="false">
      <c r="B121" s="31" t="s">
        <v>239</v>
      </c>
      <c r="E121" s="35"/>
      <c r="H121" s="35"/>
      <c r="K121" s="35"/>
    </row>
    <row r="122" customFormat="false" ht="15" hidden="false" customHeight="false" outlineLevel="0" collapsed="false">
      <c r="B122" s="1" t="s">
        <v>240</v>
      </c>
      <c r="C122" s="1" t="s">
        <v>174</v>
      </c>
      <c r="D122" s="1" t="s">
        <v>241</v>
      </c>
      <c r="E122" s="32" t="n">
        <v>0.2</v>
      </c>
      <c r="F122" s="1" t="s">
        <v>176</v>
      </c>
      <c r="G122" s="1" t="s">
        <v>177</v>
      </c>
      <c r="H122" s="33" t="n">
        <v>45.58</v>
      </c>
      <c r="I122" s="1" t="s">
        <v>178</v>
      </c>
      <c r="J122" s="34" t="n">
        <f aca="false">ROUND(E122/I116* H122,5)</f>
        <v>9.116</v>
      </c>
      <c r="K122" s="35"/>
    </row>
    <row r="123" customFormat="false" ht="15" hidden="false" customHeight="false" outlineLevel="0" collapsed="false">
      <c r="D123" s="36" t="s">
        <v>242</v>
      </c>
      <c r="E123" s="35"/>
      <c r="H123" s="35"/>
      <c r="K123" s="33" t="n">
        <f aca="false">SUM(J122)</f>
        <v>9.116</v>
      </c>
    </row>
    <row r="124" customFormat="false" ht="15" hidden="false" customHeight="false" outlineLevel="0" collapsed="false">
      <c r="E124" s="35"/>
      <c r="H124" s="35"/>
      <c r="K124" s="35"/>
    </row>
    <row r="125" customFormat="false" ht="15" hidden="false" customHeight="false" outlineLevel="0" collapsed="false">
      <c r="D125" s="36" t="s">
        <v>190</v>
      </c>
      <c r="E125" s="35"/>
      <c r="H125" s="35" t="n">
        <v>3</v>
      </c>
      <c r="I125" s="1" t="s">
        <v>191</v>
      </c>
      <c r="J125" s="1" t="n">
        <f aca="false">ROUND(H125/100*K120,5)</f>
        <v>0.21647</v>
      </c>
      <c r="K125" s="35"/>
    </row>
    <row r="126" customFormat="false" ht="15" hidden="false" customHeight="false" outlineLevel="0" collapsed="false">
      <c r="D126" s="36" t="s">
        <v>192</v>
      </c>
      <c r="E126" s="35"/>
      <c r="H126" s="35"/>
      <c r="K126" s="37" t="n">
        <f aca="false">SUM(J117:J125)</f>
        <v>16.54822</v>
      </c>
    </row>
    <row r="127" customFormat="false" ht="15" hidden="false" customHeight="false" outlineLevel="0" collapsed="false">
      <c r="D127" s="36" t="s">
        <v>193</v>
      </c>
      <c r="E127" s="35"/>
      <c r="H127" s="35" t="n">
        <v>17.5</v>
      </c>
      <c r="I127" s="1" t="s">
        <v>191</v>
      </c>
      <c r="K127" s="33" t="n">
        <f aca="false">ROUND(H127/100*K126,5)</f>
        <v>2.89594</v>
      </c>
    </row>
    <row r="128" customFormat="false" ht="15" hidden="false" customHeight="false" outlineLevel="0" collapsed="false">
      <c r="D128" s="36" t="s">
        <v>194</v>
      </c>
      <c r="E128" s="35"/>
      <c r="H128" s="35"/>
      <c r="K128" s="37" t="n">
        <f aca="false">SUM(K126:K127)</f>
        <v>19.44416</v>
      </c>
    </row>
    <row r="130" s="1" customFormat="true" ht="45" hidden="false" customHeight="true" outlineLevel="0" collapsed="false">
      <c r="A130" s="20" t="s">
        <v>243</v>
      </c>
      <c r="B130" s="20" t="s">
        <v>20</v>
      </c>
      <c r="C130" s="26" t="s">
        <v>21</v>
      </c>
      <c r="D130" s="27" t="s">
        <v>22</v>
      </c>
      <c r="E130" s="27"/>
      <c r="F130" s="27"/>
      <c r="G130" s="26"/>
      <c r="H130" s="28" t="s">
        <v>170</v>
      </c>
      <c r="I130" s="29" t="n">
        <v>1</v>
      </c>
      <c r="J130" s="29"/>
      <c r="K130" s="30" t="n">
        <f aca="false">ROUND(K139,2)</f>
        <v>8.73</v>
      </c>
      <c r="L130" s="27" t="s">
        <v>238</v>
      </c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customFormat="false" ht="15" hidden="false" customHeight="false" outlineLevel="0" collapsed="false">
      <c r="B131" s="31" t="s">
        <v>172</v>
      </c>
    </row>
    <row r="132" customFormat="false" ht="15" hidden="false" customHeight="false" outlineLevel="0" collapsed="false">
      <c r="B132" s="1" t="s">
        <v>235</v>
      </c>
      <c r="C132" s="1" t="s">
        <v>174</v>
      </c>
      <c r="D132" s="1" t="s">
        <v>236</v>
      </c>
      <c r="E132" s="32" t="n">
        <v>0.135</v>
      </c>
      <c r="F132" s="1" t="s">
        <v>176</v>
      </c>
      <c r="G132" s="1" t="s">
        <v>177</v>
      </c>
      <c r="H132" s="33" t="n">
        <v>23.88</v>
      </c>
      <c r="I132" s="1" t="s">
        <v>178</v>
      </c>
      <c r="J132" s="34" t="n">
        <f aca="false">ROUND(E132/I130* H132,5)</f>
        <v>3.2238</v>
      </c>
      <c r="K132" s="35"/>
    </row>
    <row r="133" customFormat="false" ht="15" hidden="false" customHeight="false" outlineLevel="0" collapsed="false">
      <c r="B133" s="1" t="s">
        <v>173</v>
      </c>
      <c r="C133" s="1" t="s">
        <v>174</v>
      </c>
      <c r="D133" s="1" t="s">
        <v>175</v>
      </c>
      <c r="E133" s="32" t="n">
        <v>0.135</v>
      </c>
      <c r="F133" s="1" t="s">
        <v>176</v>
      </c>
      <c r="G133" s="1" t="s">
        <v>177</v>
      </c>
      <c r="H133" s="33" t="n">
        <v>29.57</v>
      </c>
      <c r="I133" s="1" t="s">
        <v>178</v>
      </c>
      <c r="J133" s="34" t="n">
        <f aca="false">ROUND(E133/I130* H133,5)</f>
        <v>3.99195</v>
      </c>
      <c r="K133" s="35"/>
    </row>
    <row r="134" customFormat="false" ht="15" hidden="false" customHeight="false" outlineLevel="0" collapsed="false">
      <c r="D134" s="36" t="s">
        <v>181</v>
      </c>
      <c r="E134" s="35"/>
      <c r="H134" s="35"/>
      <c r="K134" s="33" t="n">
        <f aca="false">SUM(J132:J133)</f>
        <v>7.21575</v>
      </c>
    </row>
    <row r="135" customFormat="false" ht="15" hidden="false" customHeight="false" outlineLevel="0" collapsed="false">
      <c r="E135" s="35"/>
      <c r="H135" s="35"/>
      <c r="K135" s="35"/>
    </row>
    <row r="136" customFormat="false" ht="15" hidden="false" customHeight="false" outlineLevel="0" collapsed="false">
      <c r="D136" s="36" t="s">
        <v>190</v>
      </c>
      <c r="E136" s="35"/>
      <c r="H136" s="35" t="n">
        <v>3</v>
      </c>
      <c r="I136" s="1" t="s">
        <v>191</v>
      </c>
      <c r="J136" s="1" t="n">
        <f aca="false">ROUND(H136/100*K134,5)</f>
        <v>0.21647</v>
      </c>
      <c r="K136" s="35"/>
    </row>
    <row r="137" customFormat="false" ht="15" hidden="false" customHeight="false" outlineLevel="0" collapsed="false">
      <c r="D137" s="36" t="s">
        <v>192</v>
      </c>
      <c r="E137" s="35"/>
      <c r="H137" s="35"/>
      <c r="K137" s="37" t="n">
        <f aca="false">SUM(J131:J136)</f>
        <v>7.43222</v>
      </c>
    </row>
    <row r="138" customFormat="false" ht="15" hidden="false" customHeight="false" outlineLevel="0" collapsed="false">
      <c r="D138" s="36" t="s">
        <v>193</v>
      </c>
      <c r="E138" s="35"/>
      <c r="H138" s="35" t="n">
        <v>17.5</v>
      </c>
      <c r="I138" s="1" t="s">
        <v>191</v>
      </c>
      <c r="K138" s="33" t="n">
        <f aca="false">ROUND(H138/100*K137,5)</f>
        <v>1.30064</v>
      </c>
    </row>
    <row r="139" customFormat="false" ht="15" hidden="false" customHeight="false" outlineLevel="0" collapsed="false">
      <c r="D139" s="36" t="s">
        <v>194</v>
      </c>
      <c r="E139" s="35"/>
      <c r="H139" s="35"/>
      <c r="K139" s="37" t="n">
        <f aca="false">SUM(K137:K138)</f>
        <v>8.73286</v>
      </c>
    </row>
    <row r="141" s="1" customFormat="true" ht="45" hidden="false" customHeight="true" outlineLevel="0" collapsed="false">
      <c r="A141" s="20" t="s">
        <v>244</v>
      </c>
      <c r="B141" s="20" t="s">
        <v>23</v>
      </c>
      <c r="C141" s="26" t="s">
        <v>18</v>
      </c>
      <c r="D141" s="27" t="s">
        <v>24</v>
      </c>
      <c r="E141" s="27"/>
      <c r="F141" s="27"/>
      <c r="G141" s="26"/>
      <c r="H141" s="28" t="s">
        <v>170</v>
      </c>
      <c r="I141" s="29" t="n">
        <v>1</v>
      </c>
      <c r="J141" s="29"/>
      <c r="K141" s="30" t="n">
        <f aca="false">ROUND(K150,2)</f>
        <v>98.27</v>
      </c>
      <c r="L141" s="27" t="s">
        <v>245</v>
      </c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customFormat="false" ht="15" hidden="false" customHeight="false" outlineLevel="0" collapsed="false">
      <c r="B142" s="31" t="s">
        <v>172</v>
      </c>
    </row>
    <row r="143" customFormat="false" ht="15" hidden="false" customHeight="false" outlineLevel="0" collapsed="false">
      <c r="B143" s="1" t="s">
        <v>246</v>
      </c>
      <c r="C143" s="1" t="s">
        <v>174</v>
      </c>
      <c r="D143" s="1" t="s">
        <v>247</v>
      </c>
      <c r="E143" s="32" t="n">
        <v>1.5</v>
      </c>
      <c r="F143" s="1" t="s">
        <v>176</v>
      </c>
      <c r="G143" s="1" t="s">
        <v>177</v>
      </c>
      <c r="H143" s="33" t="n">
        <v>25.36</v>
      </c>
      <c r="I143" s="1" t="s">
        <v>178</v>
      </c>
      <c r="J143" s="34" t="n">
        <f aca="false">ROUND(E143/I141* H143,5)</f>
        <v>38.04</v>
      </c>
      <c r="K143" s="35"/>
    </row>
    <row r="144" customFormat="false" ht="15" hidden="false" customHeight="false" outlineLevel="0" collapsed="false">
      <c r="B144" s="1" t="s">
        <v>248</v>
      </c>
      <c r="C144" s="1" t="s">
        <v>174</v>
      </c>
      <c r="D144" s="1" t="s">
        <v>249</v>
      </c>
      <c r="E144" s="32" t="n">
        <v>1.5</v>
      </c>
      <c r="F144" s="1" t="s">
        <v>176</v>
      </c>
      <c r="G144" s="1" t="s">
        <v>177</v>
      </c>
      <c r="H144" s="33" t="n">
        <v>29.57</v>
      </c>
      <c r="I144" s="1" t="s">
        <v>178</v>
      </c>
      <c r="J144" s="34" t="n">
        <f aca="false">ROUND(E144/I141* H144,5)</f>
        <v>44.355</v>
      </c>
      <c r="K144" s="35"/>
    </row>
    <row r="145" customFormat="false" ht="15" hidden="false" customHeight="false" outlineLevel="0" collapsed="false">
      <c r="D145" s="36" t="s">
        <v>181</v>
      </c>
      <c r="E145" s="35"/>
      <c r="H145" s="35"/>
      <c r="K145" s="33" t="n">
        <f aca="false">SUM(J143:J144)</f>
        <v>82.395</v>
      </c>
    </row>
    <row r="146" customFormat="false" ht="15" hidden="false" customHeight="false" outlineLevel="0" collapsed="false">
      <c r="E146" s="35"/>
      <c r="H146" s="35"/>
      <c r="K146" s="35"/>
    </row>
    <row r="147" customFormat="false" ht="15" hidden="false" customHeight="false" outlineLevel="0" collapsed="false">
      <c r="D147" s="36" t="s">
        <v>190</v>
      </c>
      <c r="E147" s="35"/>
      <c r="H147" s="35" t="n">
        <v>1.5</v>
      </c>
      <c r="I147" s="1" t="s">
        <v>191</v>
      </c>
      <c r="J147" s="1" t="n">
        <f aca="false">ROUND(H147/100*K145,5)</f>
        <v>1.23593</v>
      </c>
      <c r="K147" s="35"/>
    </row>
    <row r="148" customFormat="false" ht="15" hidden="false" customHeight="false" outlineLevel="0" collapsed="false">
      <c r="D148" s="36" t="s">
        <v>192</v>
      </c>
      <c r="E148" s="35"/>
      <c r="H148" s="35"/>
      <c r="K148" s="37" t="n">
        <f aca="false">SUM(J142:J147)</f>
        <v>83.63093</v>
      </c>
    </row>
    <row r="149" customFormat="false" ht="15" hidden="false" customHeight="false" outlineLevel="0" collapsed="false">
      <c r="D149" s="36" t="s">
        <v>193</v>
      </c>
      <c r="E149" s="35"/>
      <c r="H149" s="35" t="n">
        <v>17.5</v>
      </c>
      <c r="I149" s="1" t="s">
        <v>191</v>
      </c>
      <c r="K149" s="33" t="n">
        <f aca="false">ROUND(H149/100*K148,5)</f>
        <v>14.63541</v>
      </c>
    </row>
    <row r="150" customFormat="false" ht="15" hidden="false" customHeight="false" outlineLevel="0" collapsed="false">
      <c r="D150" s="36" t="s">
        <v>194</v>
      </c>
      <c r="E150" s="35"/>
      <c r="H150" s="35"/>
      <c r="K150" s="37" t="n">
        <f aca="false">SUM(K148:K149)</f>
        <v>98.26634</v>
      </c>
    </row>
    <row r="152" s="1" customFormat="true" ht="45" hidden="false" customHeight="true" outlineLevel="0" collapsed="false">
      <c r="A152" s="20" t="s">
        <v>250</v>
      </c>
      <c r="B152" s="20" t="s">
        <v>128</v>
      </c>
      <c r="C152" s="26" t="s">
        <v>18</v>
      </c>
      <c r="D152" s="27" t="s">
        <v>129</v>
      </c>
      <c r="E152" s="27"/>
      <c r="F152" s="27"/>
      <c r="G152" s="26"/>
      <c r="H152" s="28" t="s">
        <v>170</v>
      </c>
      <c r="I152" s="29" t="n">
        <v>1</v>
      </c>
      <c r="J152" s="29"/>
      <c r="K152" s="30" t="n">
        <f aca="false">ROUND(K164,2)</f>
        <v>108.98</v>
      </c>
      <c r="L152" s="27" t="s">
        <v>245</v>
      </c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customFormat="false" ht="15" hidden="false" customHeight="false" outlineLevel="0" collapsed="false">
      <c r="B153" s="31" t="s">
        <v>172</v>
      </c>
    </row>
    <row r="154" customFormat="false" ht="15" hidden="false" customHeight="false" outlineLevel="0" collapsed="false">
      <c r="B154" s="1" t="s">
        <v>246</v>
      </c>
      <c r="C154" s="1" t="s">
        <v>174</v>
      </c>
      <c r="D154" s="1" t="s">
        <v>247</v>
      </c>
      <c r="E154" s="32" t="n">
        <v>1.5</v>
      </c>
      <c r="F154" s="1" t="s">
        <v>176</v>
      </c>
      <c r="G154" s="1" t="s">
        <v>177</v>
      </c>
      <c r="H154" s="33" t="n">
        <v>25.36</v>
      </c>
      <c r="I154" s="1" t="s">
        <v>178</v>
      </c>
      <c r="J154" s="34" t="n">
        <f aca="false">ROUND(E154/I152* H154,5)</f>
        <v>38.04</v>
      </c>
      <c r="K154" s="35"/>
    </row>
    <row r="155" customFormat="false" ht="15" hidden="false" customHeight="false" outlineLevel="0" collapsed="false">
      <c r="B155" s="1" t="s">
        <v>248</v>
      </c>
      <c r="C155" s="1" t="s">
        <v>174</v>
      </c>
      <c r="D155" s="1" t="s">
        <v>249</v>
      </c>
      <c r="E155" s="32" t="n">
        <v>1.5</v>
      </c>
      <c r="F155" s="1" t="s">
        <v>176</v>
      </c>
      <c r="G155" s="1" t="s">
        <v>177</v>
      </c>
      <c r="H155" s="33" t="n">
        <v>29.57</v>
      </c>
      <c r="I155" s="1" t="s">
        <v>178</v>
      </c>
      <c r="J155" s="34" t="n">
        <f aca="false">ROUND(E155/I152* H155,5)</f>
        <v>44.355</v>
      </c>
      <c r="K155" s="35"/>
    </row>
    <row r="156" customFormat="false" ht="15" hidden="false" customHeight="false" outlineLevel="0" collapsed="false">
      <c r="D156" s="36" t="s">
        <v>181</v>
      </c>
      <c r="E156" s="35"/>
      <c r="H156" s="35"/>
      <c r="K156" s="33" t="n">
        <f aca="false">SUM(J154:J155)</f>
        <v>82.395</v>
      </c>
    </row>
    <row r="157" customFormat="false" ht="15" hidden="false" customHeight="false" outlineLevel="0" collapsed="false">
      <c r="B157" s="31" t="s">
        <v>239</v>
      </c>
      <c r="E157" s="35"/>
      <c r="H157" s="35"/>
      <c r="K157" s="35"/>
    </row>
    <row r="158" customFormat="false" ht="15" hidden="false" customHeight="false" outlineLevel="0" collapsed="false">
      <c r="B158" s="1" t="s">
        <v>240</v>
      </c>
      <c r="C158" s="1" t="s">
        <v>174</v>
      </c>
      <c r="D158" s="1" t="s">
        <v>241</v>
      </c>
      <c r="E158" s="32" t="n">
        <v>0.2</v>
      </c>
      <c r="F158" s="1" t="s">
        <v>176</v>
      </c>
      <c r="G158" s="1" t="s">
        <v>177</v>
      </c>
      <c r="H158" s="33" t="n">
        <v>45.58</v>
      </c>
      <c r="I158" s="1" t="s">
        <v>178</v>
      </c>
      <c r="J158" s="34" t="n">
        <f aca="false">ROUND(E158/I152* H158,5)</f>
        <v>9.116</v>
      </c>
      <c r="K158" s="35"/>
    </row>
    <row r="159" customFormat="false" ht="15" hidden="false" customHeight="false" outlineLevel="0" collapsed="false">
      <c r="D159" s="36" t="s">
        <v>242</v>
      </c>
      <c r="E159" s="35"/>
      <c r="H159" s="35"/>
      <c r="K159" s="33" t="n">
        <f aca="false">SUM(J158)</f>
        <v>9.116</v>
      </c>
    </row>
    <row r="160" customFormat="false" ht="15" hidden="false" customHeight="false" outlineLevel="0" collapsed="false">
      <c r="E160" s="35"/>
      <c r="H160" s="35"/>
      <c r="K160" s="35"/>
    </row>
    <row r="161" customFormat="false" ht="15" hidden="false" customHeight="false" outlineLevel="0" collapsed="false">
      <c r="D161" s="36" t="s">
        <v>190</v>
      </c>
      <c r="E161" s="35"/>
      <c r="H161" s="35" t="n">
        <v>1.5</v>
      </c>
      <c r="I161" s="1" t="s">
        <v>191</v>
      </c>
      <c r="J161" s="1" t="n">
        <f aca="false">ROUND(H161/100*K156,5)</f>
        <v>1.23593</v>
      </c>
      <c r="K161" s="35"/>
    </row>
    <row r="162" customFormat="false" ht="15" hidden="false" customHeight="false" outlineLevel="0" collapsed="false">
      <c r="D162" s="36" t="s">
        <v>192</v>
      </c>
      <c r="E162" s="35"/>
      <c r="H162" s="35"/>
      <c r="K162" s="37" t="n">
        <f aca="false">SUM(J153:J161)</f>
        <v>92.74693</v>
      </c>
    </row>
    <row r="163" customFormat="false" ht="15" hidden="false" customHeight="false" outlineLevel="0" collapsed="false">
      <c r="D163" s="36" t="s">
        <v>193</v>
      </c>
      <c r="E163" s="35"/>
      <c r="H163" s="35" t="n">
        <v>17.5</v>
      </c>
      <c r="I163" s="1" t="s">
        <v>191</v>
      </c>
      <c r="K163" s="33" t="n">
        <f aca="false">ROUND(H163/100*K162,5)</f>
        <v>16.23071</v>
      </c>
    </row>
    <row r="164" customFormat="false" ht="15" hidden="false" customHeight="false" outlineLevel="0" collapsed="false">
      <c r="D164" s="36" t="s">
        <v>194</v>
      </c>
      <c r="E164" s="35"/>
      <c r="H164" s="35"/>
      <c r="K164" s="37" t="n">
        <f aca="false">SUM(K162:K163)</f>
        <v>108.97764</v>
      </c>
    </row>
    <row r="166" s="1" customFormat="true" ht="45" hidden="false" customHeight="true" outlineLevel="0" collapsed="false">
      <c r="A166" s="20" t="s">
        <v>251</v>
      </c>
      <c r="B166" s="20" t="s">
        <v>17</v>
      </c>
      <c r="C166" s="26" t="s">
        <v>18</v>
      </c>
      <c r="D166" s="27" t="s">
        <v>19</v>
      </c>
      <c r="E166" s="27"/>
      <c r="F166" s="27"/>
      <c r="G166" s="26"/>
      <c r="H166" s="28" t="s">
        <v>170</v>
      </c>
      <c r="I166" s="29" t="n">
        <v>1</v>
      </c>
      <c r="J166" s="29"/>
      <c r="K166" s="30" t="n">
        <f aca="false">ROUND(K178,2)</f>
        <v>364.38</v>
      </c>
      <c r="L166" s="27" t="s">
        <v>252</v>
      </c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customFormat="false" ht="15" hidden="false" customHeight="false" outlineLevel="0" collapsed="false">
      <c r="B167" s="31" t="s">
        <v>172</v>
      </c>
    </row>
    <row r="168" customFormat="false" ht="15" hidden="false" customHeight="false" outlineLevel="0" collapsed="false">
      <c r="B168" s="1" t="s">
        <v>235</v>
      </c>
      <c r="C168" s="1" t="s">
        <v>174</v>
      </c>
      <c r="D168" s="1" t="s">
        <v>236</v>
      </c>
      <c r="E168" s="32" t="n">
        <v>2</v>
      </c>
      <c r="F168" s="1" t="s">
        <v>176</v>
      </c>
      <c r="G168" s="1" t="s">
        <v>177</v>
      </c>
      <c r="H168" s="33" t="n">
        <v>23.88</v>
      </c>
      <c r="I168" s="1" t="s">
        <v>178</v>
      </c>
      <c r="J168" s="34" t="n">
        <f aca="false">ROUND(E168/I166* H168,5)</f>
        <v>47.76</v>
      </c>
      <c r="K168" s="35"/>
    </row>
    <row r="169" customFormat="false" ht="15" hidden="false" customHeight="false" outlineLevel="0" collapsed="false">
      <c r="B169" s="1" t="s">
        <v>253</v>
      </c>
      <c r="C169" s="1" t="s">
        <v>174</v>
      </c>
      <c r="D169" s="1" t="s">
        <v>254</v>
      </c>
      <c r="E169" s="32" t="n">
        <v>2</v>
      </c>
      <c r="F169" s="1" t="s">
        <v>176</v>
      </c>
      <c r="G169" s="1" t="s">
        <v>177</v>
      </c>
      <c r="H169" s="33" t="n">
        <v>29.57</v>
      </c>
      <c r="I169" s="1" t="s">
        <v>178</v>
      </c>
      <c r="J169" s="34" t="n">
        <f aca="false">ROUND(E169/I166* H169,5)</f>
        <v>59.14</v>
      </c>
      <c r="K169" s="35"/>
    </row>
    <row r="170" customFormat="false" ht="15" hidden="false" customHeight="false" outlineLevel="0" collapsed="false">
      <c r="D170" s="36" t="s">
        <v>181</v>
      </c>
      <c r="E170" s="35"/>
      <c r="H170" s="35"/>
      <c r="K170" s="33" t="n">
        <f aca="false">SUM(J168:J169)</f>
        <v>106.9</v>
      </c>
    </row>
    <row r="171" customFormat="false" ht="15" hidden="false" customHeight="false" outlineLevel="0" collapsed="false">
      <c r="B171" s="31" t="s">
        <v>182</v>
      </c>
      <c r="E171" s="35"/>
      <c r="H171" s="35"/>
      <c r="K171" s="35"/>
    </row>
    <row r="172" customFormat="false" ht="15" hidden="false" customHeight="false" outlineLevel="0" collapsed="false">
      <c r="B172" s="1" t="s">
        <v>255</v>
      </c>
      <c r="C172" s="1" t="s">
        <v>85</v>
      </c>
      <c r="D172" s="1" t="s">
        <v>256</v>
      </c>
      <c r="E172" s="32" t="n">
        <v>10</v>
      </c>
      <c r="G172" s="1" t="s">
        <v>177</v>
      </c>
      <c r="H172" s="33" t="n">
        <v>20</v>
      </c>
      <c r="I172" s="1" t="s">
        <v>178</v>
      </c>
      <c r="J172" s="34" t="n">
        <f aca="false">ROUND(E172* H172,5)</f>
        <v>200</v>
      </c>
      <c r="K172" s="35"/>
    </row>
    <row r="173" customFormat="false" ht="15" hidden="false" customHeight="false" outlineLevel="0" collapsed="false">
      <c r="D173" s="36" t="s">
        <v>189</v>
      </c>
      <c r="E173" s="35"/>
      <c r="H173" s="35"/>
      <c r="K173" s="33" t="n">
        <f aca="false">SUM(J172)</f>
        <v>200</v>
      </c>
    </row>
    <row r="174" customFormat="false" ht="15" hidden="false" customHeight="false" outlineLevel="0" collapsed="false">
      <c r="E174" s="35"/>
      <c r="H174" s="35"/>
      <c r="K174" s="35"/>
    </row>
    <row r="175" customFormat="false" ht="15" hidden="false" customHeight="false" outlineLevel="0" collapsed="false">
      <c r="D175" s="36" t="s">
        <v>190</v>
      </c>
      <c r="E175" s="35"/>
      <c r="H175" s="35" t="n">
        <v>3</v>
      </c>
      <c r="I175" s="1" t="s">
        <v>191</v>
      </c>
      <c r="J175" s="1" t="n">
        <f aca="false">ROUND(H175/100*K170,5)</f>
        <v>3.207</v>
      </c>
      <c r="K175" s="35"/>
    </row>
    <row r="176" customFormat="false" ht="15" hidden="false" customHeight="false" outlineLevel="0" collapsed="false">
      <c r="D176" s="36" t="s">
        <v>192</v>
      </c>
      <c r="E176" s="35"/>
      <c r="H176" s="35"/>
      <c r="K176" s="37" t="n">
        <f aca="false">SUM(J167:J175)</f>
        <v>310.107</v>
      </c>
    </row>
    <row r="177" customFormat="false" ht="15" hidden="false" customHeight="false" outlineLevel="0" collapsed="false">
      <c r="D177" s="36" t="s">
        <v>193</v>
      </c>
      <c r="E177" s="35"/>
      <c r="H177" s="35" t="n">
        <v>17.5</v>
      </c>
      <c r="I177" s="1" t="s">
        <v>191</v>
      </c>
      <c r="K177" s="33" t="n">
        <f aca="false">ROUND(H177/100*K176,5)</f>
        <v>54.26873</v>
      </c>
    </row>
    <row r="178" customFormat="false" ht="15" hidden="false" customHeight="false" outlineLevel="0" collapsed="false">
      <c r="D178" s="36" t="s">
        <v>194</v>
      </c>
      <c r="E178" s="35"/>
      <c r="H178" s="35"/>
      <c r="K178" s="37" t="n">
        <f aca="false">SUM(K176:K177)</f>
        <v>364.37573</v>
      </c>
    </row>
    <row r="180" s="1" customFormat="true" ht="45" hidden="false" customHeight="true" outlineLevel="0" collapsed="false">
      <c r="A180" s="20" t="s">
        <v>257</v>
      </c>
      <c r="B180" s="20" t="s">
        <v>25</v>
      </c>
      <c r="C180" s="26" t="s">
        <v>26</v>
      </c>
      <c r="D180" s="27" t="s">
        <v>27</v>
      </c>
      <c r="E180" s="27"/>
      <c r="F180" s="27"/>
      <c r="G180" s="26"/>
      <c r="H180" s="28" t="s">
        <v>170</v>
      </c>
      <c r="I180" s="29" t="n">
        <v>1</v>
      </c>
      <c r="J180" s="29"/>
      <c r="K180" s="30" t="n">
        <f aca="false">ROUND(K191,2)</f>
        <v>48.49</v>
      </c>
      <c r="L180" s="27" t="s">
        <v>258</v>
      </c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customFormat="false" ht="15" hidden="false" customHeight="false" outlineLevel="0" collapsed="false">
      <c r="B181" s="31" t="s">
        <v>172</v>
      </c>
    </row>
    <row r="182" customFormat="false" ht="15" hidden="false" customHeight="false" outlineLevel="0" collapsed="false">
      <c r="B182" s="1" t="s">
        <v>235</v>
      </c>
      <c r="C182" s="1" t="s">
        <v>174</v>
      </c>
      <c r="D182" s="1" t="s">
        <v>236</v>
      </c>
      <c r="E182" s="32" t="n">
        <v>0.75</v>
      </c>
      <c r="F182" s="1" t="s">
        <v>176</v>
      </c>
      <c r="G182" s="1" t="s">
        <v>177</v>
      </c>
      <c r="H182" s="33" t="n">
        <v>23.88</v>
      </c>
      <c r="I182" s="1" t="s">
        <v>178</v>
      </c>
      <c r="J182" s="34" t="n">
        <f aca="false">ROUND(E182/I180* H182,5)</f>
        <v>17.91</v>
      </c>
      <c r="K182" s="35"/>
    </row>
    <row r="183" customFormat="false" ht="15" hidden="false" customHeight="false" outlineLevel="0" collapsed="false">
      <c r="D183" s="36" t="s">
        <v>181</v>
      </c>
      <c r="E183" s="35"/>
      <c r="H183" s="35"/>
      <c r="K183" s="33" t="n">
        <f aca="false">SUM(J182)</f>
        <v>17.91</v>
      </c>
    </row>
    <row r="184" customFormat="false" ht="15" hidden="false" customHeight="false" outlineLevel="0" collapsed="false">
      <c r="B184" s="31" t="s">
        <v>239</v>
      </c>
      <c r="E184" s="35"/>
      <c r="H184" s="35"/>
      <c r="K184" s="35"/>
    </row>
    <row r="185" customFormat="false" ht="15" hidden="false" customHeight="false" outlineLevel="0" collapsed="false">
      <c r="B185" s="1" t="s">
        <v>259</v>
      </c>
      <c r="C185" s="1" t="s">
        <v>26</v>
      </c>
      <c r="D185" s="1" t="s">
        <v>260</v>
      </c>
      <c r="E185" s="32" t="n">
        <v>1</v>
      </c>
      <c r="F185" s="1" t="s">
        <v>176</v>
      </c>
      <c r="G185" s="1" t="s">
        <v>177</v>
      </c>
      <c r="H185" s="33" t="n">
        <v>23.18</v>
      </c>
      <c r="I185" s="1" t="s">
        <v>178</v>
      </c>
      <c r="J185" s="34" t="n">
        <f aca="false">ROUND(E185/I180* H185,5)</f>
        <v>23.18</v>
      </c>
      <c r="K185" s="35"/>
    </row>
    <row r="186" customFormat="false" ht="15" hidden="false" customHeight="false" outlineLevel="0" collapsed="false">
      <c r="D186" s="36" t="s">
        <v>242</v>
      </c>
      <c r="E186" s="35"/>
      <c r="H186" s="35"/>
      <c r="K186" s="33" t="n">
        <f aca="false">SUM(J185)</f>
        <v>23.18</v>
      </c>
    </row>
    <row r="187" customFormat="false" ht="15" hidden="false" customHeight="false" outlineLevel="0" collapsed="false">
      <c r="E187" s="35"/>
      <c r="H187" s="35"/>
      <c r="K187" s="35"/>
    </row>
    <row r="188" customFormat="false" ht="15" hidden="false" customHeight="false" outlineLevel="0" collapsed="false">
      <c r="D188" s="36" t="s">
        <v>190</v>
      </c>
      <c r="E188" s="35"/>
      <c r="H188" s="35" t="n">
        <v>1</v>
      </c>
      <c r="I188" s="1" t="s">
        <v>191</v>
      </c>
      <c r="J188" s="1" t="n">
        <f aca="false">ROUND(H188/100*K183,5)</f>
        <v>0.1791</v>
      </c>
      <c r="K188" s="35"/>
    </row>
    <row r="189" customFormat="false" ht="15" hidden="false" customHeight="false" outlineLevel="0" collapsed="false">
      <c r="D189" s="36" t="s">
        <v>192</v>
      </c>
      <c r="E189" s="35"/>
      <c r="H189" s="35"/>
      <c r="K189" s="37" t="n">
        <f aca="false">SUM(J181:J188)</f>
        <v>41.2691</v>
      </c>
    </row>
    <row r="190" customFormat="false" ht="15" hidden="false" customHeight="false" outlineLevel="0" collapsed="false">
      <c r="D190" s="36" t="s">
        <v>193</v>
      </c>
      <c r="E190" s="35"/>
      <c r="H190" s="35" t="n">
        <v>17.5</v>
      </c>
      <c r="I190" s="1" t="s">
        <v>191</v>
      </c>
      <c r="K190" s="33" t="n">
        <f aca="false">ROUND(H190/100*K189,5)</f>
        <v>7.22209</v>
      </c>
    </row>
    <row r="191" customFormat="false" ht="15" hidden="false" customHeight="false" outlineLevel="0" collapsed="false">
      <c r="D191" s="36" t="s">
        <v>194</v>
      </c>
      <c r="E191" s="35"/>
      <c r="H191" s="35"/>
      <c r="K191" s="37" t="n">
        <f aca="false">SUM(K189:K190)</f>
        <v>48.49119</v>
      </c>
    </row>
    <row r="193" s="1" customFormat="true" ht="45" hidden="false" customHeight="true" outlineLevel="0" collapsed="false">
      <c r="A193" s="20" t="s">
        <v>261</v>
      </c>
      <c r="B193" s="20" t="s">
        <v>28</v>
      </c>
      <c r="C193" s="26" t="s">
        <v>26</v>
      </c>
      <c r="D193" s="27" t="s">
        <v>29</v>
      </c>
      <c r="E193" s="27"/>
      <c r="F193" s="27"/>
      <c r="G193" s="26"/>
      <c r="H193" s="28" t="s">
        <v>170</v>
      </c>
      <c r="I193" s="29" t="n">
        <v>1</v>
      </c>
      <c r="J193" s="29"/>
      <c r="K193" s="30" t="n">
        <f aca="false">ROUND(K199,2)</f>
        <v>42.3</v>
      </c>
      <c r="L193" s="27" t="s">
        <v>262</v>
      </c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customFormat="false" ht="15" hidden="false" customHeight="false" outlineLevel="0" collapsed="false">
      <c r="B194" s="31" t="s">
        <v>182</v>
      </c>
    </row>
    <row r="195" customFormat="false" ht="15" hidden="false" customHeight="false" outlineLevel="0" collapsed="false">
      <c r="B195" s="1" t="s">
        <v>263</v>
      </c>
      <c r="C195" s="1" t="s">
        <v>264</v>
      </c>
      <c r="D195" s="1" t="s">
        <v>29</v>
      </c>
      <c r="E195" s="32" t="n">
        <v>0.2</v>
      </c>
      <c r="G195" s="1" t="s">
        <v>177</v>
      </c>
      <c r="H195" s="33" t="n">
        <v>180</v>
      </c>
      <c r="I195" s="1" t="s">
        <v>178</v>
      </c>
      <c r="J195" s="34" t="n">
        <f aca="false">ROUND(E195* H195,5)</f>
        <v>36</v>
      </c>
      <c r="K195" s="35"/>
    </row>
    <row r="196" customFormat="false" ht="15" hidden="false" customHeight="false" outlineLevel="0" collapsed="false">
      <c r="D196" s="36" t="s">
        <v>189</v>
      </c>
      <c r="E196" s="35"/>
      <c r="H196" s="35"/>
      <c r="K196" s="33" t="n">
        <f aca="false">SUM(J195)</f>
        <v>36</v>
      </c>
    </row>
    <row r="197" customFormat="false" ht="15" hidden="false" customHeight="false" outlineLevel="0" collapsed="false">
      <c r="D197" s="36" t="s">
        <v>192</v>
      </c>
      <c r="E197" s="35"/>
      <c r="H197" s="35"/>
      <c r="K197" s="37" t="n">
        <f aca="false">SUM(J194:J196)</f>
        <v>36</v>
      </c>
    </row>
    <row r="198" customFormat="false" ht="15" hidden="false" customHeight="false" outlineLevel="0" collapsed="false">
      <c r="D198" s="36" t="s">
        <v>193</v>
      </c>
      <c r="E198" s="35"/>
      <c r="H198" s="35" t="n">
        <v>17.5</v>
      </c>
      <c r="I198" s="1" t="s">
        <v>191</v>
      </c>
      <c r="K198" s="33" t="n">
        <f aca="false">ROUND(H198/100*K197,5)</f>
        <v>6.3</v>
      </c>
    </row>
    <row r="199" customFormat="false" ht="15" hidden="false" customHeight="false" outlineLevel="0" collapsed="false">
      <c r="D199" s="36" t="s">
        <v>194</v>
      </c>
      <c r="E199" s="35"/>
      <c r="H199" s="35"/>
      <c r="K199" s="37" t="n">
        <f aca="false">SUM(K197:K198)</f>
        <v>42.3</v>
      </c>
    </row>
    <row r="201" s="1" customFormat="true" ht="45" hidden="false" customHeight="true" outlineLevel="0" collapsed="false">
      <c r="A201" s="20" t="s">
        <v>265</v>
      </c>
      <c r="B201" s="20" t="s">
        <v>147</v>
      </c>
      <c r="C201" s="26" t="s">
        <v>15</v>
      </c>
      <c r="D201" s="27" t="s">
        <v>148</v>
      </c>
      <c r="E201" s="27"/>
      <c r="F201" s="27"/>
      <c r="G201" s="26"/>
      <c r="H201" s="28" t="s">
        <v>170</v>
      </c>
      <c r="I201" s="29" t="n">
        <v>1</v>
      </c>
      <c r="J201" s="29"/>
      <c r="K201" s="30" t="n">
        <f aca="false">ROUND(K216,2)</f>
        <v>105.39</v>
      </c>
      <c r="L201" s="27" t="s">
        <v>266</v>
      </c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customFormat="false" ht="15" hidden="false" customHeight="false" outlineLevel="0" collapsed="false">
      <c r="B202" s="31" t="s">
        <v>172</v>
      </c>
    </row>
    <row r="203" customFormat="false" ht="15" hidden="false" customHeight="false" outlineLevel="0" collapsed="false">
      <c r="B203" s="1" t="s">
        <v>207</v>
      </c>
      <c r="C203" s="1" t="s">
        <v>174</v>
      </c>
      <c r="D203" s="1" t="s">
        <v>208</v>
      </c>
      <c r="E203" s="32" t="n">
        <v>0.05</v>
      </c>
      <c r="F203" s="1" t="s">
        <v>176</v>
      </c>
      <c r="G203" s="1" t="s">
        <v>177</v>
      </c>
      <c r="H203" s="33" t="n">
        <v>25.4</v>
      </c>
      <c r="I203" s="1" t="s">
        <v>178</v>
      </c>
      <c r="J203" s="34" t="n">
        <f aca="false">ROUND(E203/I201* H203,5)</f>
        <v>1.27</v>
      </c>
      <c r="K203" s="35"/>
    </row>
    <row r="204" customFormat="false" ht="15" hidden="false" customHeight="false" outlineLevel="0" collapsed="false">
      <c r="B204" s="1" t="s">
        <v>209</v>
      </c>
      <c r="C204" s="1" t="s">
        <v>174</v>
      </c>
      <c r="D204" s="1" t="s">
        <v>210</v>
      </c>
      <c r="E204" s="32" t="n">
        <v>0.1</v>
      </c>
      <c r="F204" s="1" t="s">
        <v>176</v>
      </c>
      <c r="G204" s="1" t="s">
        <v>177</v>
      </c>
      <c r="H204" s="33" t="n">
        <v>29.57</v>
      </c>
      <c r="I204" s="1" t="s">
        <v>178</v>
      </c>
      <c r="J204" s="34" t="n">
        <f aca="false">ROUND(E204/I201* H204,5)</f>
        <v>2.957</v>
      </c>
      <c r="K204" s="35"/>
    </row>
    <row r="205" customFormat="false" ht="15" hidden="false" customHeight="false" outlineLevel="0" collapsed="false">
      <c r="D205" s="36" t="s">
        <v>181</v>
      </c>
      <c r="E205" s="35"/>
      <c r="H205" s="35"/>
      <c r="K205" s="33" t="n">
        <f aca="false">SUM(J203:J204)</f>
        <v>4.227</v>
      </c>
    </row>
    <row r="206" customFormat="false" ht="15" hidden="false" customHeight="false" outlineLevel="0" collapsed="false">
      <c r="B206" s="31" t="s">
        <v>239</v>
      </c>
      <c r="E206" s="35"/>
      <c r="H206" s="35"/>
      <c r="K206" s="35"/>
    </row>
    <row r="207" customFormat="false" ht="15" hidden="false" customHeight="false" outlineLevel="0" collapsed="false">
      <c r="B207" s="1" t="s">
        <v>240</v>
      </c>
      <c r="C207" s="1" t="s">
        <v>174</v>
      </c>
      <c r="D207" s="1" t="s">
        <v>241</v>
      </c>
      <c r="E207" s="32" t="n">
        <v>1</v>
      </c>
      <c r="F207" s="1" t="s">
        <v>176</v>
      </c>
      <c r="G207" s="1" t="s">
        <v>177</v>
      </c>
      <c r="H207" s="33" t="n">
        <v>45.58</v>
      </c>
      <c r="I207" s="1" t="s">
        <v>178</v>
      </c>
      <c r="J207" s="34" t="n">
        <f aca="false">ROUND(E207/I201* H207,5)</f>
        <v>45.58</v>
      </c>
      <c r="K207" s="35"/>
    </row>
    <row r="208" customFormat="false" ht="15" hidden="false" customHeight="false" outlineLevel="0" collapsed="false">
      <c r="D208" s="36" t="s">
        <v>242</v>
      </c>
      <c r="E208" s="35"/>
      <c r="H208" s="35"/>
      <c r="K208" s="33" t="n">
        <f aca="false">SUM(J207)</f>
        <v>45.58</v>
      </c>
    </row>
    <row r="209" customFormat="false" ht="15" hidden="false" customHeight="false" outlineLevel="0" collapsed="false">
      <c r="B209" s="31" t="s">
        <v>182</v>
      </c>
      <c r="E209" s="35"/>
      <c r="H209" s="35"/>
      <c r="K209" s="35"/>
    </row>
    <row r="210" customFormat="false" ht="15" hidden="false" customHeight="false" outlineLevel="0" collapsed="false">
      <c r="B210" s="1" t="s">
        <v>267</v>
      </c>
      <c r="C210" s="1" t="s">
        <v>18</v>
      </c>
      <c r="D210" s="1" t="s">
        <v>268</v>
      </c>
      <c r="E210" s="32" t="n">
        <v>1.05</v>
      </c>
      <c r="G210" s="1" t="s">
        <v>177</v>
      </c>
      <c r="H210" s="33" t="n">
        <v>37.93</v>
      </c>
      <c r="I210" s="1" t="s">
        <v>178</v>
      </c>
      <c r="J210" s="34" t="n">
        <f aca="false">ROUND(E210* H210,5)</f>
        <v>39.8265</v>
      </c>
      <c r="K210" s="35"/>
    </row>
    <row r="211" customFormat="false" ht="15" hidden="false" customHeight="false" outlineLevel="0" collapsed="false">
      <c r="D211" s="36" t="s">
        <v>189</v>
      </c>
      <c r="E211" s="35"/>
      <c r="H211" s="35"/>
      <c r="K211" s="33" t="n">
        <f aca="false">SUM(J210)</f>
        <v>39.8265</v>
      </c>
    </row>
    <row r="212" customFormat="false" ht="15" hidden="false" customHeight="false" outlineLevel="0" collapsed="false">
      <c r="E212" s="35"/>
      <c r="H212" s="35"/>
      <c r="K212" s="35"/>
    </row>
    <row r="213" customFormat="false" ht="15" hidden="false" customHeight="false" outlineLevel="0" collapsed="false">
      <c r="D213" s="36" t="s">
        <v>190</v>
      </c>
      <c r="E213" s="35"/>
      <c r="H213" s="35" t="n">
        <v>1.5</v>
      </c>
      <c r="I213" s="1" t="s">
        <v>191</v>
      </c>
      <c r="J213" s="1" t="n">
        <f aca="false">ROUND(H213/100*K205,5)</f>
        <v>0.06341</v>
      </c>
      <c r="K213" s="35"/>
    </row>
    <row r="214" customFormat="false" ht="15" hidden="false" customHeight="false" outlineLevel="0" collapsed="false">
      <c r="D214" s="36" t="s">
        <v>192</v>
      </c>
      <c r="E214" s="35"/>
      <c r="H214" s="35"/>
      <c r="K214" s="37" t="n">
        <f aca="false">SUM(J202:J213)</f>
        <v>89.69691</v>
      </c>
    </row>
    <row r="215" customFormat="false" ht="15" hidden="false" customHeight="false" outlineLevel="0" collapsed="false">
      <c r="D215" s="36" t="s">
        <v>193</v>
      </c>
      <c r="E215" s="35"/>
      <c r="H215" s="35" t="n">
        <v>17.5</v>
      </c>
      <c r="I215" s="1" t="s">
        <v>191</v>
      </c>
      <c r="K215" s="33" t="n">
        <f aca="false">ROUND(H215/100*K214,5)</f>
        <v>15.69696</v>
      </c>
    </row>
    <row r="216" customFormat="false" ht="15" hidden="false" customHeight="false" outlineLevel="0" collapsed="false">
      <c r="D216" s="36" t="s">
        <v>194</v>
      </c>
      <c r="E216" s="35"/>
      <c r="H216" s="35"/>
      <c r="K216" s="37" t="n">
        <f aca="false">SUM(K214:K215)</f>
        <v>105.39387</v>
      </c>
    </row>
    <row r="218" s="1" customFormat="true" ht="45" hidden="false" customHeight="true" outlineLevel="0" collapsed="false">
      <c r="A218" s="20" t="s">
        <v>269</v>
      </c>
      <c r="B218" s="20" t="s">
        <v>149</v>
      </c>
      <c r="C218" s="26" t="s">
        <v>15</v>
      </c>
      <c r="D218" s="27" t="s">
        <v>150</v>
      </c>
      <c r="E218" s="27"/>
      <c r="F218" s="27"/>
      <c r="G218" s="26"/>
      <c r="H218" s="28" t="s">
        <v>170</v>
      </c>
      <c r="I218" s="29" t="n">
        <v>1</v>
      </c>
      <c r="J218" s="29"/>
      <c r="K218" s="30" t="n">
        <f aca="false">ROUND(K229,2)</f>
        <v>49.32</v>
      </c>
      <c r="L218" s="27" t="s">
        <v>270</v>
      </c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customFormat="false" ht="15" hidden="false" customHeight="false" outlineLevel="0" collapsed="false">
      <c r="B219" s="31" t="s">
        <v>172</v>
      </c>
    </row>
    <row r="220" customFormat="false" ht="15" hidden="false" customHeight="false" outlineLevel="0" collapsed="false">
      <c r="B220" s="1" t="s">
        <v>271</v>
      </c>
      <c r="C220" s="1" t="s">
        <v>174</v>
      </c>
      <c r="D220" s="1" t="s">
        <v>272</v>
      </c>
      <c r="E220" s="32" t="n">
        <v>0.5</v>
      </c>
      <c r="F220" s="1" t="s">
        <v>176</v>
      </c>
      <c r="G220" s="1" t="s">
        <v>177</v>
      </c>
      <c r="H220" s="33" t="n">
        <v>28.61</v>
      </c>
      <c r="I220" s="1" t="s">
        <v>178</v>
      </c>
      <c r="J220" s="34" t="n">
        <f aca="false">ROUND(E220/I218* H220,5)</f>
        <v>14.305</v>
      </c>
      <c r="K220" s="35"/>
    </row>
    <row r="221" customFormat="false" ht="15" hidden="false" customHeight="false" outlineLevel="0" collapsed="false">
      <c r="D221" s="36" t="s">
        <v>181</v>
      </c>
      <c r="E221" s="35"/>
      <c r="H221" s="35"/>
      <c r="K221" s="33" t="n">
        <f aca="false">SUM(J220)</f>
        <v>14.305</v>
      </c>
    </row>
    <row r="222" customFormat="false" ht="15" hidden="false" customHeight="false" outlineLevel="0" collapsed="false">
      <c r="B222" s="31" t="s">
        <v>182</v>
      </c>
      <c r="E222" s="35"/>
      <c r="H222" s="35"/>
      <c r="K222" s="35"/>
    </row>
    <row r="223" customFormat="false" ht="15" hidden="false" customHeight="false" outlineLevel="0" collapsed="false">
      <c r="B223" s="1" t="s">
        <v>273</v>
      </c>
      <c r="C223" s="1" t="s">
        <v>15</v>
      </c>
      <c r="D223" s="1" t="s">
        <v>274</v>
      </c>
      <c r="E223" s="32" t="n">
        <v>1.1</v>
      </c>
      <c r="G223" s="1" t="s">
        <v>177</v>
      </c>
      <c r="H223" s="33" t="n">
        <v>24.96</v>
      </c>
      <c r="I223" s="1" t="s">
        <v>178</v>
      </c>
      <c r="J223" s="34" t="n">
        <f aca="false">ROUND(E223* H223,5)</f>
        <v>27.456</v>
      </c>
      <c r="K223" s="35"/>
    </row>
    <row r="224" customFormat="false" ht="15" hidden="false" customHeight="false" outlineLevel="0" collapsed="false">
      <c r="D224" s="36" t="s">
        <v>189</v>
      </c>
      <c r="E224" s="35"/>
      <c r="H224" s="35"/>
      <c r="K224" s="33" t="n">
        <f aca="false">SUM(J223)</f>
        <v>27.456</v>
      </c>
    </row>
    <row r="225" customFormat="false" ht="15" hidden="false" customHeight="false" outlineLevel="0" collapsed="false">
      <c r="E225" s="35"/>
      <c r="H225" s="35"/>
      <c r="K225" s="35"/>
    </row>
    <row r="226" customFormat="false" ht="15" hidden="false" customHeight="false" outlineLevel="0" collapsed="false">
      <c r="D226" s="36" t="s">
        <v>190</v>
      </c>
      <c r="E226" s="35"/>
      <c r="H226" s="35" t="n">
        <v>1.5</v>
      </c>
      <c r="I226" s="1" t="s">
        <v>191</v>
      </c>
      <c r="J226" s="1" t="n">
        <f aca="false">ROUND(H226/100*K221,5)</f>
        <v>0.21458</v>
      </c>
      <c r="K226" s="35"/>
    </row>
    <row r="227" customFormat="false" ht="15" hidden="false" customHeight="false" outlineLevel="0" collapsed="false">
      <c r="D227" s="36" t="s">
        <v>192</v>
      </c>
      <c r="E227" s="35"/>
      <c r="H227" s="35"/>
      <c r="K227" s="37" t="n">
        <f aca="false">SUM(J219:J226)</f>
        <v>41.97558</v>
      </c>
    </row>
    <row r="228" customFormat="false" ht="15" hidden="false" customHeight="false" outlineLevel="0" collapsed="false">
      <c r="D228" s="36" t="s">
        <v>193</v>
      </c>
      <c r="E228" s="35"/>
      <c r="H228" s="35" t="n">
        <v>17.5</v>
      </c>
      <c r="I228" s="1" t="s">
        <v>191</v>
      </c>
      <c r="K228" s="33" t="n">
        <f aca="false">ROUND(H228/100*K227,5)</f>
        <v>7.34573</v>
      </c>
    </row>
    <row r="229" customFormat="false" ht="15" hidden="false" customHeight="false" outlineLevel="0" collapsed="false">
      <c r="D229" s="36" t="s">
        <v>194</v>
      </c>
      <c r="E229" s="35"/>
      <c r="H229" s="35"/>
      <c r="K229" s="37" t="n">
        <f aca="false">SUM(K227:K228)</f>
        <v>49.32131</v>
      </c>
    </row>
    <row r="231" s="1" customFormat="true" ht="45" hidden="false" customHeight="true" outlineLevel="0" collapsed="false">
      <c r="A231" s="20" t="s">
        <v>275</v>
      </c>
      <c r="B231" s="20" t="s">
        <v>54</v>
      </c>
      <c r="C231" s="26" t="s">
        <v>15</v>
      </c>
      <c r="D231" s="27" t="s">
        <v>55</v>
      </c>
      <c r="E231" s="27"/>
      <c r="F231" s="27"/>
      <c r="G231" s="26"/>
      <c r="H231" s="28" t="s">
        <v>170</v>
      </c>
      <c r="I231" s="29" t="n">
        <v>1</v>
      </c>
      <c r="J231" s="29"/>
      <c r="K231" s="30" t="n">
        <f aca="false">ROUND(K244,2)</f>
        <v>26.1</v>
      </c>
      <c r="L231" s="27" t="s">
        <v>276</v>
      </c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customFormat="false" ht="15" hidden="false" customHeight="false" outlineLevel="0" collapsed="false">
      <c r="B232" s="31" t="s">
        <v>172</v>
      </c>
    </row>
    <row r="233" customFormat="false" ht="15" hidden="false" customHeight="false" outlineLevel="0" collapsed="false">
      <c r="B233" s="1" t="s">
        <v>209</v>
      </c>
      <c r="C233" s="1" t="s">
        <v>174</v>
      </c>
      <c r="D233" s="1" t="s">
        <v>210</v>
      </c>
      <c r="E233" s="32" t="n">
        <v>0.2</v>
      </c>
      <c r="F233" s="1" t="s">
        <v>176</v>
      </c>
      <c r="G233" s="1" t="s">
        <v>177</v>
      </c>
      <c r="H233" s="33" t="n">
        <v>29.57</v>
      </c>
      <c r="I233" s="1" t="s">
        <v>178</v>
      </c>
      <c r="J233" s="34" t="n">
        <f aca="false">ROUND(E233/I231* H233,5)</f>
        <v>5.914</v>
      </c>
      <c r="K233" s="35"/>
    </row>
    <row r="234" customFormat="false" ht="15" hidden="false" customHeight="false" outlineLevel="0" collapsed="false">
      <c r="B234" s="1" t="s">
        <v>207</v>
      </c>
      <c r="C234" s="1" t="s">
        <v>174</v>
      </c>
      <c r="D234" s="1" t="s">
        <v>208</v>
      </c>
      <c r="E234" s="32" t="n">
        <v>0.2</v>
      </c>
      <c r="F234" s="1" t="s">
        <v>176</v>
      </c>
      <c r="G234" s="1" t="s">
        <v>177</v>
      </c>
      <c r="H234" s="33" t="n">
        <v>25.4</v>
      </c>
      <c r="I234" s="1" t="s">
        <v>178</v>
      </c>
      <c r="J234" s="34" t="n">
        <f aca="false">ROUND(E234/I231* H234,5)</f>
        <v>5.08</v>
      </c>
      <c r="K234" s="35"/>
    </row>
    <row r="235" customFormat="false" ht="15" hidden="false" customHeight="false" outlineLevel="0" collapsed="false">
      <c r="D235" s="36" t="s">
        <v>181</v>
      </c>
      <c r="E235" s="35"/>
      <c r="H235" s="35"/>
      <c r="K235" s="33" t="n">
        <f aca="false">SUM(J233:J234)</f>
        <v>10.994</v>
      </c>
    </row>
    <row r="236" customFormat="false" ht="15" hidden="false" customHeight="false" outlineLevel="0" collapsed="false">
      <c r="B236" s="31" t="s">
        <v>182</v>
      </c>
      <c r="E236" s="35"/>
      <c r="H236" s="35"/>
      <c r="K236" s="35"/>
    </row>
    <row r="237" customFormat="false" ht="15" hidden="false" customHeight="false" outlineLevel="0" collapsed="false">
      <c r="B237" s="1" t="s">
        <v>277</v>
      </c>
      <c r="C237" s="1" t="s">
        <v>15</v>
      </c>
      <c r="D237" s="1" t="s">
        <v>278</v>
      </c>
      <c r="E237" s="32" t="n">
        <v>1.03</v>
      </c>
      <c r="G237" s="1" t="s">
        <v>177</v>
      </c>
      <c r="H237" s="33" t="n">
        <v>3.61</v>
      </c>
      <c r="I237" s="1" t="s">
        <v>178</v>
      </c>
      <c r="J237" s="34" t="n">
        <f aca="false">ROUND(E237* H237,5)</f>
        <v>3.7183</v>
      </c>
      <c r="K237" s="35"/>
    </row>
    <row r="238" customFormat="false" ht="15" hidden="false" customHeight="false" outlineLevel="0" collapsed="false">
      <c r="B238" s="1" t="s">
        <v>279</v>
      </c>
      <c r="C238" s="1" t="s">
        <v>15</v>
      </c>
      <c r="D238" s="1" t="s">
        <v>280</v>
      </c>
      <c r="E238" s="32" t="n">
        <v>1.03</v>
      </c>
      <c r="G238" s="1" t="s">
        <v>177</v>
      </c>
      <c r="H238" s="33" t="n">
        <v>7.12</v>
      </c>
      <c r="I238" s="1" t="s">
        <v>178</v>
      </c>
      <c r="J238" s="34" t="n">
        <f aca="false">ROUND(E238* H238,5)</f>
        <v>7.3336</v>
      </c>
      <c r="K238" s="35"/>
    </row>
    <row r="239" customFormat="false" ht="15" hidden="false" customHeight="false" outlineLevel="0" collapsed="false">
      <c r="D239" s="36" t="s">
        <v>189</v>
      </c>
      <c r="E239" s="35"/>
      <c r="H239" s="35"/>
      <c r="K239" s="33" t="n">
        <f aca="false">SUM(J237:J238)</f>
        <v>11.0519</v>
      </c>
    </row>
    <row r="240" customFormat="false" ht="15" hidden="false" customHeight="false" outlineLevel="0" collapsed="false">
      <c r="E240" s="35"/>
      <c r="H240" s="35"/>
      <c r="K240" s="35"/>
    </row>
    <row r="241" customFormat="false" ht="15" hidden="false" customHeight="false" outlineLevel="0" collapsed="false">
      <c r="D241" s="36" t="s">
        <v>190</v>
      </c>
      <c r="E241" s="35"/>
      <c r="H241" s="35" t="n">
        <v>1.5</v>
      </c>
      <c r="I241" s="1" t="s">
        <v>191</v>
      </c>
      <c r="J241" s="1" t="n">
        <f aca="false">ROUND(H241/100*K235,5)</f>
        <v>0.16491</v>
      </c>
      <c r="K241" s="35"/>
    </row>
    <row r="242" customFormat="false" ht="15" hidden="false" customHeight="false" outlineLevel="0" collapsed="false">
      <c r="D242" s="36" t="s">
        <v>192</v>
      </c>
      <c r="E242" s="35"/>
      <c r="H242" s="35"/>
      <c r="K242" s="37" t="n">
        <f aca="false">SUM(J232:J241)</f>
        <v>22.21081</v>
      </c>
    </row>
    <row r="243" customFormat="false" ht="15" hidden="false" customHeight="false" outlineLevel="0" collapsed="false">
      <c r="D243" s="36" t="s">
        <v>193</v>
      </c>
      <c r="E243" s="35"/>
      <c r="H243" s="35" t="n">
        <v>17.5</v>
      </c>
      <c r="I243" s="1" t="s">
        <v>191</v>
      </c>
      <c r="K243" s="33" t="n">
        <f aca="false">ROUND(H243/100*K242,5)</f>
        <v>3.88689</v>
      </c>
    </row>
    <row r="244" customFormat="false" ht="15" hidden="false" customHeight="false" outlineLevel="0" collapsed="false">
      <c r="D244" s="36" t="s">
        <v>194</v>
      </c>
      <c r="E244" s="35"/>
      <c r="H244" s="35"/>
      <c r="K244" s="37" t="n">
        <f aca="false">SUM(K242:K243)</f>
        <v>26.0977</v>
      </c>
    </row>
    <row r="246" s="1" customFormat="true" ht="45" hidden="false" customHeight="true" outlineLevel="0" collapsed="false">
      <c r="A246" s="20" t="s">
        <v>281</v>
      </c>
      <c r="B246" s="20" t="s">
        <v>153</v>
      </c>
      <c r="C246" s="26" t="s">
        <v>26</v>
      </c>
      <c r="D246" s="27" t="s">
        <v>154</v>
      </c>
      <c r="E246" s="27"/>
      <c r="F246" s="27"/>
      <c r="G246" s="26"/>
      <c r="H246" s="28" t="s">
        <v>170</v>
      </c>
      <c r="I246" s="29" t="n">
        <v>1</v>
      </c>
      <c r="J246" s="29"/>
      <c r="K246" s="30" t="n">
        <f aca="false">ROUND(K258,2)</f>
        <v>194.19</v>
      </c>
      <c r="L246" s="27" t="s">
        <v>282</v>
      </c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customFormat="false" ht="15" hidden="false" customHeight="false" outlineLevel="0" collapsed="false">
      <c r="B247" s="31" t="s">
        <v>172</v>
      </c>
    </row>
    <row r="248" customFormat="false" ht="15" hidden="false" customHeight="false" outlineLevel="0" collapsed="false">
      <c r="B248" s="1" t="s">
        <v>235</v>
      </c>
      <c r="C248" s="1" t="s">
        <v>174</v>
      </c>
      <c r="D248" s="1" t="s">
        <v>236</v>
      </c>
      <c r="E248" s="32" t="n">
        <v>0.8</v>
      </c>
      <c r="F248" s="1" t="s">
        <v>176</v>
      </c>
      <c r="G248" s="1" t="s">
        <v>177</v>
      </c>
      <c r="H248" s="33" t="n">
        <v>23.88</v>
      </c>
      <c r="I248" s="1" t="s">
        <v>178</v>
      </c>
      <c r="J248" s="34" t="n">
        <f aca="false">ROUND(E248/I246* H248,5)</f>
        <v>19.104</v>
      </c>
      <c r="K248" s="35"/>
    </row>
    <row r="249" customFormat="false" ht="15" hidden="false" customHeight="false" outlineLevel="0" collapsed="false">
      <c r="B249" s="1" t="s">
        <v>283</v>
      </c>
      <c r="C249" s="1" t="s">
        <v>174</v>
      </c>
      <c r="D249" s="1" t="s">
        <v>284</v>
      </c>
      <c r="E249" s="32" t="n">
        <v>0.4</v>
      </c>
      <c r="F249" s="1" t="s">
        <v>176</v>
      </c>
      <c r="G249" s="1" t="s">
        <v>177</v>
      </c>
      <c r="H249" s="33" t="n">
        <v>28.61</v>
      </c>
      <c r="I249" s="1" t="s">
        <v>178</v>
      </c>
      <c r="J249" s="34" t="n">
        <f aca="false">ROUND(E249/I246* H249,5)</f>
        <v>11.444</v>
      </c>
      <c r="K249" s="35"/>
    </row>
    <row r="250" customFormat="false" ht="15" hidden="false" customHeight="false" outlineLevel="0" collapsed="false">
      <c r="D250" s="36" t="s">
        <v>181</v>
      </c>
      <c r="E250" s="35"/>
      <c r="H250" s="35"/>
      <c r="K250" s="33" t="n">
        <f aca="false">SUM(J248:J249)</f>
        <v>30.548</v>
      </c>
    </row>
    <row r="251" customFormat="false" ht="15" hidden="false" customHeight="false" outlineLevel="0" collapsed="false">
      <c r="B251" s="31" t="s">
        <v>182</v>
      </c>
      <c r="E251" s="35"/>
      <c r="H251" s="35"/>
      <c r="K251" s="35"/>
    </row>
    <row r="252" customFormat="false" ht="15" hidden="false" customHeight="false" outlineLevel="0" collapsed="false">
      <c r="B252" s="1" t="s">
        <v>285</v>
      </c>
      <c r="C252" s="1" t="s">
        <v>26</v>
      </c>
      <c r="D252" s="1" t="s">
        <v>286</v>
      </c>
      <c r="E252" s="32" t="n">
        <v>1.1</v>
      </c>
      <c r="G252" s="1" t="s">
        <v>177</v>
      </c>
      <c r="H252" s="33" t="n">
        <v>122.06</v>
      </c>
      <c r="I252" s="1" t="s">
        <v>178</v>
      </c>
      <c r="J252" s="34" t="n">
        <f aca="false">ROUND(E252* H252,5)</f>
        <v>134.266</v>
      </c>
      <c r="K252" s="35"/>
    </row>
    <row r="253" customFormat="false" ht="15" hidden="false" customHeight="false" outlineLevel="0" collapsed="false">
      <c r="D253" s="36" t="s">
        <v>189</v>
      </c>
      <c r="E253" s="35"/>
      <c r="H253" s="35"/>
      <c r="K253" s="33" t="n">
        <f aca="false">SUM(J252)</f>
        <v>134.266</v>
      </c>
    </row>
    <row r="254" customFormat="false" ht="15" hidden="false" customHeight="false" outlineLevel="0" collapsed="false">
      <c r="E254" s="35"/>
      <c r="H254" s="35"/>
      <c r="K254" s="35"/>
    </row>
    <row r="255" customFormat="false" ht="15" hidden="false" customHeight="false" outlineLevel="0" collapsed="false">
      <c r="D255" s="36" t="s">
        <v>190</v>
      </c>
      <c r="E255" s="35"/>
      <c r="H255" s="35" t="n">
        <v>1.5</v>
      </c>
      <c r="I255" s="1" t="s">
        <v>191</v>
      </c>
      <c r="J255" s="1" t="n">
        <f aca="false">ROUND(H255/100*K250,5)</f>
        <v>0.45822</v>
      </c>
      <c r="K255" s="35"/>
    </row>
    <row r="256" customFormat="false" ht="15" hidden="false" customHeight="false" outlineLevel="0" collapsed="false">
      <c r="D256" s="36" t="s">
        <v>192</v>
      </c>
      <c r="E256" s="35"/>
      <c r="H256" s="35"/>
      <c r="K256" s="37" t="n">
        <f aca="false">SUM(J247:J255)</f>
        <v>165.27222</v>
      </c>
    </row>
    <row r="257" customFormat="false" ht="15" hidden="false" customHeight="false" outlineLevel="0" collapsed="false">
      <c r="D257" s="36" t="s">
        <v>193</v>
      </c>
      <c r="E257" s="35"/>
      <c r="H257" s="35" t="n">
        <v>17.5</v>
      </c>
      <c r="I257" s="1" t="s">
        <v>191</v>
      </c>
      <c r="K257" s="33" t="n">
        <f aca="false">ROUND(H257/100*K256,5)</f>
        <v>28.92264</v>
      </c>
    </row>
    <row r="258" customFormat="false" ht="15" hidden="false" customHeight="false" outlineLevel="0" collapsed="false">
      <c r="D258" s="36" t="s">
        <v>194</v>
      </c>
      <c r="E258" s="35"/>
      <c r="H258" s="35"/>
      <c r="K258" s="37" t="n">
        <f aca="false">SUM(K256:K257)</f>
        <v>194.19486</v>
      </c>
    </row>
    <row r="260" s="1" customFormat="true" ht="45" hidden="false" customHeight="true" outlineLevel="0" collapsed="false">
      <c r="A260" s="20" t="s">
        <v>287</v>
      </c>
      <c r="B260" s="20" t="s">
        <v>151</v>
      </c>
      <c r="C260" s="26" t="s">
        <v>15</v>
      </c>
      <c r="D260" s="27" t="s">
        <v>152</v>
      </c>
      <c r="E260" s="27"/>
      <c r="F260" s="27"/>
      <c r="G260" s="26"/>
      <c r="H260" s="28" t="s">
        <v>170</v>
      </c>
      <c r="I260" s="29" t="n">
        <v>1</v>
      </c>
      <c r="J260" s="29"/>
      <c r="K260" s="30" t="n">
        <f aca="false">ROUND(K276,2)</f>
        <v>77.61</v>
      </c>
      <c r="L260" s="27" t="s">
        <v>288</v>
      </c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customFormat="false" ht="15" hidden="false" customHeight="false" outlineLevel="0" collapsed="false">
      <c r="B261" s="31" t="s">
        <v>172</v>
      </c>
    </row>
    <row r="262" customFormat="false" ht="15" hidden="false" customHeight="false" outlineLevel="0" collapsed="false">
      <c r="B262" s="1" t="s">
        <v>289</v>
      </c>
      <c r="C262" s="1" t="s">
        <v>174</v>
      </c>
      <c r="D262" s="1" t="s">
        <v>290</v>
      </c>
      <c r="E262" s="32" t="n">
        <v>1.125</v>
      </c>
      <c r="F262" s="1" t="s">
        <v>176</v>
      </c>
      <c r="G262" s="1" t="s">
        <v>177</v>
      </c>
      <c r="H262" s="33" t="n">
        <v>28.61</v>
      </c>
      <c r="I262" s="1" t="s">
        <v>178</v>
      </c>
      <c r="J262" s="34" t="n">
        <f aca="false">ROUND(E262/I260* H262,5)</f>
        <v>32.18625</v>
      </c>
      <c r="K262" s="35"/>
    </row>
    <row r="263" customFormat="false" ht="15" hidden="false" customHeight="false" outlineLevel="0" collapsed="false">
      <c r="B263" s="1" t="s">
        <v>291</v>
      </c>
      <c r="C263" s="1" t="s">
        <v>174</v>
      </c>
      <c r="D263" s="1" t="s">
        <v>292</v>
      </c>
      <c r="E263" s="32" t="n">
        <v>1.125</v>
      </c>
      <c r="F263" s="1" t="s">
        <v>176</v>
      </c>
      <c r="G263" s="1" t="s">
        <v>177</v>
      </c>
      <c r="H263" s="33" t="n">
        <v>25.4</v>
      </c>
      <c r="I263" s="1" t="s">
        <v>178</v>
      </c>
      <c r="J263" s="34" t="n">
        <f aca="false">ROUND(E263/I260* H263,5)</f>
        <v>28.575</v>
      </c>
      <c r="K263" s="35"/>
    </row>
    <row r="264" customFormat="false" ht="15" hidden="false" customHeight="false" outlineLevel="0" collapsed="false">
      <c r="D264" s="36" t="s">
        <v>181</v>
      </c>
      <c r="E264" s="35"/>
      <c r="H264" s="35"/>
      <c r="K264" s="33" t="n">
        <f aca="false">SUM(J262:J263)</f>
        <v>60.76125</v>
      </c>
    </row>
    <row r="265" customFormat="false" ht="15" hidden="false" customHeight="false" outlineLevel="0" collapsed="false">
      <c r="B265" s="31" t="s">
        <v>182</v>
      </c>
      <c r="E265" s="35"/>
      <c r="H265" s="35"/>
      <c r="K265" s="35"/>
    </row>
    <row r="266" customFormat="false" ht="15" hidden="false" customHeight="false" outlineLevel="0" collapsed="false">
      <c r="B266" s="1" t="s">
        <v>293</v>
      </c>
      <c r="C266" s="1" t="s">
        <v>21</v>
      </c>
      <c r="D266" s="1" t="s">
        <v>294</v>
      </c>
      <c r="E266" s="32" t="n">
        <v>1.3</v>
      </c>
      <c r="G266" s="1" t="s">
        <v>177</v>
      </c>
      <c r="H266" s="33" t="n">
        <v>0.44</v>
      </c>
      <c r="I266" s="1" t="s">
        <v>178</v>
      </c>
      <c r="J266" s="34" t="n">
        <f aca="false">ROUND(E266* H266,5)</f>
        <v>0.572</v>
      </c>
      <c r="K266" s="35"/>
    </row>
    <row r="267" customFormat="false" ht="15" hidden="false" customHeight="false" outlineLevel="0" collapsed="false">
      <c r="B267" s="1" t="s">
        <v>295</v>
      </c>
      <c r="C267" s="1" t="s">
        <v>15</v>
      </c>
      <c r="D267" s="1" t="s">
        <v>296</v>
      </c>
      <c r="E267" s="32" t="n">
        <v>1.1</v>
      </c>
      <c r="G267" s="1" t="s">
        <v>177</v>
      </c>
      <c r="H267" s="33" t="n">
        <v>2.23</v>
      </c>
      <c r="I267" s="1" t="s">
        <v>178</v>
      </c>
      <c r="J267" s="34" t="n">
        <f aca="false">ROUND(E267* H267,5)</f>
        <v>2.453</v>
      </c>
      <c r="K267" s="35"/>
    </row>
    <row r="268" customFormat="false" ht="15" hidden="false" customHeight="false" outlineLevel="0" collapsed="false">
      <c r="B268" s="1" t="s">
        <v>297</v>
      </c>
      <c r="C268" s="1" t="s">
        <v>85</v>
      </c>
      <c r="D268" s="1" t="s">
        <v>298</v>
      </c>
      <c r="E268" s="32" t="n">
        <v>0.1</v>
      </c>
      <c r="G268" s="1" t="s">
        <v>177</v>
      </c>
      <c r="H268" s="33" t="n">
        <v>1.83</v>
      </c>
      <c r="I268" s="1" t="s">
        <v>178</v>
      </c>
      <c r="J268" s="34" t="n">
        <f aca="false">ROUND(E268* H268,5)</f>
        <v>0.183</v>
      </c>
      <c r="K268" s="35"/>
    </row>
    <row r="269" customFormat="false" ht="15" hidden="false" customHeight="false" outlineLevel="0" collapsed="false">
      <c r="B269" s="1" t="s">
        <v>299</v>
      </c>
      <c r="C269" s="1" t="s">
        <v>300</v>
      </c>
      <c r="D269" s="1" t="s">
        <v>301</v>
      </c>
      <c r="E269" s="32" t="n">
        <v>0.04</v>
      </c>
      <c r="G269" s="1" t="s">
        <v>177</v>
      </c>
      <c r="H269" s="33" t="n">
        <v>2.62</v>
      </c>
      <c r="I269" s="1" t="s">
        <v>178</v>
      </c>
      <c r="J269" s="34" t="n">
        <f aca="false">ROUND(E269* H269,5)</f>
        <v>0.1048</v>
      </c>
      <c r="K269" s="35"/>
    </row>
    <row r="270" customFormat="false" ht="15" hidden="false" customHeight="false" outlineLevel="0" collapsed="false">
      <c r="B270" s="1" t="s">
        <v>302</v>
      </c>
      <c r="C270" s="1" t="s">
        <v>26</v>
      </c>
      <c r="D270" s="1" t="s">
        <v>303</v>
      </c>
      <c r="E270" s="32" t="n">
        <v>0.003</v>
      </c>
      <c r="G270" s="1" t="s">
        <v>177</v>
      </c>
      <c r="H270" s="33" t="n">
        <v>354.62</v>
      </c>
      <c r="I270" s="1" t="s">
        <v>178</v>
      </c>
      <c r="J270" s="34" t="n">
        <f aca="false">ROUND(E270* H270,5)</f>
        <v>1.06386</v>
      </c>
      <c r="K270" s="35"/>
    </row>
    <row r="271" customFormat="false" ht="15" hidden="false" customHeight="false" outlineLevel="0" collapsed="false">
      <c r="D271" s="36" t="s">
        <v>189</v>
      </c>
      <c r="E271" s="35"/>
      <c r="H271" s="35"/>
      <c r="K271" s="33" t="n">
        <f aca="false">SUM(J266:J270)</f>
        <v>4.37666</v>
      </c>
    </row>
    <row r="272" customFormat="false" ht="15" hidden="false" customHeight="false" outlineLevel="0" collapsed="false">
      <c r="E272" s="35"/>
      <c r="H272" s="35"/>
      <c r="K272" s="35"/>
    </row>
    <row r="273" customFormat="false" ht="15" hidden="false" customHeight="false" outlineLevel="0" collapsed="false">
      <c r="D273" s="36" t="s">
        <v>190</v>
      </c>
      <c r="E273" s="35"/>
      <c r="H273" s="35" t="n">
        <v>1.5</v>
      </c>
      <c r="I273" s="1" t="s">
        <v>191</v>
      </c>
      <c r="J273" s="1" t="n">
        <f aca="false">ROUND(H273/100*K264,5)</f>
        <v>0.91142</v>
      </c>
      <c r="K273" s="35"/>
    </row>
    <row r="274" customFormat="false" ht="15" hidden="false" customHeight="false" outlineLevel="0" collapsed="false">
      <c r="D274" s="36" t="s">
        <v>192</v>
      </c>
      <c r="E274" s="35"/>
      <c r="H274" s="35"/>
      <c r="K274" s="37" t="n">
        <f aca="false">SUM(J261:J273)</f>
        <v>66.04933</v>
      </c>
    </row>
    <row r="275" customFormat="false" ht="15" hidden="false" customHeight="false" outlineLevel="0" collapsed="false">
      <c r="D275" s="36" t="s">
        <v>193</v>
      </c>
      <c r="E275" s="35"/>
      <c r="H275" s="35" t="n">
        <v>17.5</v>
      </c>
      <c r="I275" s="1" t="s">
        <v>191</v>
      </c>
      <c r="K275" s="33" t="n">
        <f aca="false">ROUND(H275/100*K274,5)</f>
        <v>11.55863</v>
      </c>
    </row>
    <row r="276" customFormat="false" ht="15" hidden="false" customHeight="false" outlineLevel="0" collapsed="false">
      <c r="D276" s="36" t="s">
        <v>194</v>
      </c>
      <c r="E276" s="35"/>
      <c r="H276" s="35"/>
      <c r="K276" s="37" t="n">
        <f aca="false">SUM(K274:K275)</f>
        <v>77.60796</v>
      </c>
    </row>
    <row r="278" s="1" customFormat="true" ht="45" hidden="false" customHeight="true" outlineLevel="0" collapsed="false">
      <c r="A278" s="20" t="s">
        <v>304</v>
      </c>
      <c r="B278" s="20" t="s">
        <v>50</v>
      </c>
      <c r="C278" s="26" t="s">
        <v>18</v>
      </c>
      <c r="D278" s="27" t="s">
        <v>51</v>
      </c>
      <c r="E278" s="27"/>
      <c r="F278" s="27"/>
      <c r="G278" s="26"/>
      <c r="H278" s="28" t="s">
        <v>170</v>
      </c>
      <c r="I278" s="29" t="n">
        <v>1</v>
      </c>
      <c r="J278" s="29"/>
      <c r="K278" s="30" t="n">
        <f aca="false">ROUND(K284,2)</f>
        <v>740.25</v>
      </c>
      <c r="L278" s="27" t="s">
        <v>305</v>
      </c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customFormat="false" ht="15" hidden="false" customHeight="false" outlineLevel="0" collapsed="false">
      <c r="B279" s="31" t="s">
        <v>182</v>
      </c>
    </row>
    <row r="280" customFormat="false" ht="15" hidden="false" customHeight="false" outlineLevel="0" collapsed="false">
      <c r="B280" s="1" t="s">
        <v>306</v>
      </c>
      <c r="C280" s="1" t="s">
        <v>18</v>
      </c>
      <c r="D280" s="1" t="s">
        <v>307</v>
      </c>
      <c r="E280" s="32" t="n">
        <v>1</v>
      </c>
      <c r="G280" s="1" t="s">
        <v>177</v>
      </c>
      <c r="H280" s="33" t="n">
        <v>630</v>
      </c>
      <c r="I280" s="1" t="s">
        <v>178</v>
      </c>
      <c r="J280" s="34" t="n">
        <f aca="false">ROUND(E280* H280,5)</f>
        <v>630</v>
      </c>
      <c r="K280" s="35"/>
    </row>
    <row r="281" customFormat="false" ht="15" hidden="false" customHeight="false" outlineLevel="0" collapsed="false">
      <c r="D281" s="36" t="s">
        <v>189</v>
      </c>
      <c r="E281" s="35"/>
      <c r="H281" s="35"/>
      <c r="K281" s="33" t="n">
        <f aca="false">SUM(J280)</f>
        <v>630</v>
      </c>
    </row>
    <row r="282" customFormat="false" ht="15" hidden="false" customHeight="false" outlineLevel="0" collapsed="false">
      <c r="D282" s="36" t="s">
        <v>192</v>
      </c>
      <c r="E282" s="35"/>
      <c r="H282" s="35"/>
      <c r="K282" s="37" t="n">
        <f aca="false">SUM(J279:J281)</f>
        <v>630</v>
      </c>
    </row>
    <row r="283" customFormat="false" ht="15" hidden="false" customHeight="false" outlineLevel="0" collapsed="false">
      <c r="D283" s="36" t="s">
        <v>193</v>
      </c>
      <c r="E283" s="35"/>
      <c r="H283" s="35" t="n">
        <v>17.5</v>
      </c>
      <c r="I283" s="1" t="s">
        <v>191</v>
      </c>
      <c r="K283" s="33" t="n">
        <f aca="false">ROUND(H283/100*K282,5)</f>
        <v>110.25</v>
      </c>
    </row>
    <row r="284" customFormat="false" ht="15" hidden="false" customHeight="false" outlineLevel="0" collapsed="false">
      <c r="D284" s="36" t="s">
        <v>194</v>
      </c>
      <c r="E284" s="35"/>
      <c r="H284" s="35"/>
      <c r="K284" s="37" t="n">
        <f aca="false">SUM(K282:K283)</f>
        <v>740.25</v>
      </c>
    </row>
    <row r="286" s="1" customFormat="true" ht="45" hidden="false" customHeight="true" outlineLevel="0" collapsed="false">
      <c r="A286" s="20" t="s">
        <v>308</v>
      </c>
      <c r="B286" s="20" t="s">
        <v>84</v>
      </c>
      <c r="C286" s="26" t="s">
        <v>85</v>
      </c>
      <c r="D286" s="27" t="s">
        <v>86</v>
      </c>
      <c r="E286" s="27"/>
      <c r="F286" s="27"/>
      <c r="G286" s="26"/>
      <c r="H286" s="28" t="s">
        <v>170</v>
      </c>
      <c r="I286" s="29" t="n">
        <v>1</v>
      </c>
      <c r="J286" s="29"/>
      <c r="K286" s="30" t="n">
        <f aca="false">ROUND(K298,2)</f>
        <v>104.35</v>
      </c>
      <c r="L286" s="27" t="s">
        <v>309</v>
      </c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customFormat="false" ht="15" hidden="false" customHeight="false" outlineLevel="0" collapsed="false">
      <c r="B287" s="31" t="s">
        <v>172</v>
      </c>
    </row>
    <row r="288" customFormat="false" ht="15" hidden="false" customHeight="false" outlineLevel="0" collapsed="false">
      <c r="B288" s="1" t="s">
        <v>246</v>
      </c>
      <c r="C288" s="1" t="s">
        <v>174</v>
      </c>
      <c r="D288" s="1" t="s">
        <v>247</v>
      </c>
      <c r="E288" s="32" t="n">
        <v>0.1</v>
      </c>
      <c r="F288" s="1" t="s">
        <v>176</v>
      </c>
      <c r="G288" s="1" t="s">
        <v>177</v>
      </c>
      <c r="H288" s="33" t="n">
        <v>25.36</v>
      </c>
      <c r="I288" s="1" t="s">
        <v>178</v>
      </c>
      <c r="J288" s="34" t="n">
        <f aca="false">ROUND(E288/I286* H288,5)</f>
        <v>2.536</v>
      </c>
      <c r="K288" s="35"/>
    </row>
    <row r="289" customFormat="false" ht="15" hidden="false" customHeight="false" outlineLevel="0" collapsed="false">
      <c r="B289" s="1" t="s">
        <v>248</v>
      </c>
      <c r="C289" s="1" t="s">
        <v>174</v>
      </c>
      <c r="D289" s="1" t="s">
        <v>249</v>
      </c>
      <c r="E289" s="32" t="n">
        <v>0.1</v>
      </c>
      <c r="F289" s="1" t="s">
        <v>176</v>
      </c>
      <c r="G289" s="1" t="s">
        <v>177</v>
      </c>
      <c r="H289" s="33" t="n">
        <v>29.57</v>
      </c>
      <c r="I289" s="1" t="s">
        <v>178</v>
      </c>
      <c r="J289" s="34" t="n">
        <f aca="false">ROUND(E289/I286* H289,5)</f>
        <v>2.957</v>
      </c>
      <c r="K289" s="35"/>
    </row>
    <row r="290" customFormat="false" ht="15" hidden="false" customHeight="false" outlineLevel="0" collapsed="false">
      <c r="D290" s="36" t="s">
        <v>181</v>
      </c>
      <c r="E290" s="35"/>
      <c r="H290" s="35"/>
      <c r="K290" s="33" t="n">
        <f aca="false">SUM(J288:J289)</f>
        <v>5.493</v>
      </c>
    </row>
    <row r="291" customFormat="false" ht="15" hidden="false" customHeight="false" outlineLevel="0" collapsed="false">
      <c r="B291" s="31" t="s">
        <v>182</v>
      </c>
      <c r="E291" s="35"/>
      <c r="H291" s="35"/>
      <c r="K291" s="35"/>
    </row>
    <row r="292" customFormat="false" ht="15" hidden="false" customHeight="false" outlineLevel="0" collapsed="false">
      <c r="B292" s="1" t="s">
        <v>310</v>
      </c>
      <c r="C292" s="1" t="s">
        <v>85</v>
      </c>
      <c r="D292" s="1" t="s">
        <v>311</v>
      </c>
      <c r="E292" s="32" t="n">
        <v>1</v>
      </c>
      <c r="G292" s="1" t="s">
        <v>177</v>
      </c>
      <c r="H292" s="33" t="n">
        <v>83.23</v>
      </c>
      <c r="I292" s="1" t="s">
        <v>178</v>
      </c>
      <c r="J292" s="34" t="n">
        <f aca="false">ROUND(E292* H292,5)</f>
        <v>83.23</v>
      </c>
      <c r="K292" s="35"/>
    </row>
    <row r="293" customFormat="false" ht="15" hidden="false" customHeight="false" outlineLevel="0" collapsed="false">
      <c r="D293" s="36" t="s">
        <v>189</v>
      </c>
      <c r="E293" s="35"/>
      <c r="H293" s="35"/>
      <c r="K293" s="33" t="n">
        <f aca="false">SUM(J292)</f>
        <v>83.23</v>
      </c>
    </row>
    <row r="294" customFormat="false" ht="15" hidden="false" customHeight="false" outlineLevel="0" collapsed="false">
      <c r="E294" s="35"/>
      <c r="H294" s="35"/>
      <c r="K294" s="35"/>
    </row>
    <row r="295" customFormat="false" ht="15" hidden="false" customHeight="false" outlineLevel="0" collapsed="false">
      <c r="D295" s="36" t="s">
        <v>190</v>
      </c>
      <c r="E295" s="35"/>
      <c r="H295" s="35" t="n">
        <v>1.5</v>
      </c>
      <c r="I295" s="1" t="s">
        <v>191</v>
      </c>
      <c r="J295" s="1" t="n">
        <f aca="false">ROUND(H295/100*K290,5)</f>
        <v>0.0824</v>
      </c>
      <c r="K295" s="35"/>
    </row>
    <row r="296" customFormat="false" ht="15" hidden="false" customHeight="false" outlineLevel="0" collapsed="false">
      <c r="D296" s="36" t="s">
        <v>192</v>
      </c>
      <c r="E296" s="35"/>
      <c r="H296" s="35"/>
      <c r="K296" s="37" t="n">
        <f aca="false">SUM(J287:J295)</f>
        <v>88.8054</v>
      </c>
    </row>
    <row r="297" customFormat="false" ht="15" hidden="false" customHeight="false" outlineLevel="0" collapsed="false">
      <c r="D297" s="36" t="s">
        <v>193</v>
      </c>
      <c r="E297" s="35"/>
      <c r="H297" s="35" t="n">
        <v>17.5</v>
      </c>
      <c r="I297" s="1" t="s">
        <v>191</v>
      </c>
      <c r="K297" s="33" t="n">
        <f aca="false">ROUND(H297/100*K296,5)</f>
        <v>15.54095</v>
      </c>
    </row>
    <row r="298" customFormat="false" ht="15" hidden="false" customHeight="false" outlineLevel="0" collapsed="false">
      <c r="D298" s="36" t="s">
        <v>194</v>
      </c>
      <c r="E298" s="35"/>
      <c r="H298" s="35"/>
      <c r="K298" s="37" t="n">
        <f aca="false">SUM(K296:K297)</f>
        <v>104.34635</v>
      </c>
    </row>
    <row r="300" s="1" customFormat="true" ht="45" hidden="false" customHeight="true" outlineLevel="0" collapsed="false">
      <c r="A300" s="20" t="s">
        <v>312</v>
      </c>
      <c r="B300" s="20" t="s">
        <v>70</v>
      </c>
      <c r="C300" s="26" t="s">
        <v>18</v>
      </c>
      <c r="D300" s="27" t="s">
        <v>71</v>
      </c>
      <c r="E300" s="27"/>
      <c r="F300" s="27"/>
      <c r="G300" s="26"/>
      <c r="H300" s="28" t="s">
        <v>170</v>
      </c>
      <c r="I300" s="29" t="n">
        <v>1</v>
      </c>
      <c r="J300" s="29"/>
      <c r="K300" s="30" t="n">
        <f aca="false">ROUND(K313,2)</f>
        <v>68.56</v>
      </c>
      <c r="L300" s="27" t="s">
        <v>313</v>
      </c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customFormat="false" ht="15" hidden="false" customHeight="false" outlineLevel="0" collapsed="false">
      <c r="B301" s="31" t="s">
        <v>172</v>
      </c>
    </row>
    <row r="302" customFormat="false" ht="15" hidden="false" customHeight="false" outlineLevel="0" collapsed="false">
      <c r="B302" s="1" t="s">
        <v>314</v>
      </c>
      <c r="C302" s="1" t="s">
        <v>174</v>
      </c>
      <c r="D302" s="1" t="s">
        <v>315</v>
      </c>
      <c r="E302" s="32" t="n">
        <v>0.167</v>
      </c>
      <c r="F302" s="1" t="s">
        <v>176</v>
      </c>
      <c r="G302" s="1" t="s">
        <v>177</v>
      </c>
      <c r="H302" s="33" t="n">
        <v>25.36</v>
      </c>
      <c r="I302" s="1" t="s">
        <v>178</v>
      </c>
      <c r="J302" s="34" t="n">
        <f aca="false">ROUND(E302/I300* H302,5)</f>
        <v>4.23512</v>
      </c>
      <c r="K302" s="35"/>
    </row>
    <row r="303" customFormat="false" ht="15" hidden="false" customHeight="false" outlineLevel="0" collapsed="false">
      <c r="B303" s="1" t="s">
        <v>253</v>
      </c>
      <c r="C303" s="1" t="s">
        <v>174</v>
      </c>
      <c r="D303" s="1" t="s">
        <v>254</v>
      </c>
      <c r="E303" s="32" t="n">
        <v>0.167</v>
      </c>
      <c r="F303" s="1" t="s">
        <v>176</v>
      </c>
      <c r="G303" s="1" t="s">
        <v>177</v>
      </c>
      <c r="H303" s="33" t="n">
        <v>29.57</v>
      </c>
      <c r="I303" s="1" t="s">
        <v>178</v>
      </c>
      <c r="J303" s="34" t="n">
        <f aca="false">ROUND(E303/I300* H303,5)</f>
        <v>4.93819</v>
      </c>
      <c r="K303" s="35"/>
    </row>
    <row r="304" customFormat="false" ht="15" hidden="false" customHeight="false" outlineLevel="0" collapsed="false">
      <c r="D304" s="36" t="s">
        <v>181</v>
      </c>
      <c r="E304" s="35"/>
      <c r="H304" s="35"/>
      <c r="K304" s="33" t="n">
        <f aca="false">SUM(J302:J303)</f>
        <v>9.17331</v>
      </c>
    </row>
    <row r="305" customFormat="false" ht="15" hidden="false" customHeight="false" outlineLevel="0" collapsed="false">
      <c r="B305" s="31" t="s">
        <v>182</v>
      </c>
      <c r="E305" s="35"/>
      <c r="H305" s="35"/>
      <c r="K305" s="35"/>
    </row>
    <row r="306" customFormat="false" ht="15" hidden="false" customHeight="false" outlineLevel="0" collapsed="false">
      <c r="B306" s="1" t="s">
        <v>316</v>
      </c>
      <c r="C306" s="1" t="s">
        <v>18</v>
      </c>
      <c r="D306" s="1" t="s">
        <v>317</v>
      </c>
      <c r="E306" s="32" t="n">
        <v>1</v>
      </c>
      <c r="G306" s="1" t="s">
        <v>177</v>
      </c>
      <c r="H306" s="33" t="n">
        <v>38</v>
      </c>
      <c r="I306" s="1" t="s">
        <v>178</v>
      </c>
      <c r="J306" s="34" t="n">
        <f aca="false">ROUND(E306* H306,5)</f>
        <v>38</v>
      </c>
      <c r="K306" s="35"/>
    </row>
    <row r="307" customFormat="false" ht="15" hidden="false" customHeight="false" outlineLevel="0" collapsed="false">
      <c r="B307" s="1" t="s">
        <v>318</v>
      </c>
      <c r="C307" s="1" t="s">
        <v>18</v>
      </c>
      <c r="D307" s="1" t="s">
        <v>319</v>
      </c>
      <c r="E307" s="32" t="n">
        <v>3</v>
      </c>
      <c r="G307" s="1" t="s">
        <v>177</v>
      </c>
      <c r="H307" s="33" t="n">
        <v>3.68</v>
      </c>
      <c r="I307" s="1" t="s">
        <v>178</v>
      </c>
      <c r="J307" s="34" t="n">
        <f aca="false">ROUND(E307* H307,5)</f>
        <v>11.04</v>
      </c>
      <c r="K307" s="35"/>
    </row>
    <row r="308" customFormat="false" ht="15" hidden="false" customHeight="false" outlineLevel="0" collapsed="false">
      <c r="D308" s="36" t="s">
        <v>189</v>
      </c>
      <c r="E308" s="35"/>
      <c r="H308" s="35"/>
      <c r="K308" s="33" t="n">
        <f aca="false">SUM(J306:J307)</f>
        <v>49.04</v>
      </c>
    </row>
    <row r="309" customFormat="false" ht="15" hidden="false" customHeight="false" outlineLevel="0" collapsed="false">
      <c r="E309" s="35"/>
      <c r="H309" s="35"/>
      <c r="K309" s="35"/>
    </row>
    <row r="310" customFormat="false" ht="15" hidden="false" customHeight="false" outlineLevel="0" collapsed="false">
      <c r="D310" s="36" t="s">
        <v>190</v>
      </c>
      <c r="E310" s="35"/>
      <c r="H310" s="35" t="n">
        <v>1.5</v>
      </c>
      <c r="I310" s="1" t="s">
        <v>191</v>
      </c>
      <c r="J310" s="1" t="n">
        <f aca="false">ROUND(H310/100*K304,5)</f>
        <v>0.1376</v>
      </c>
      <c r="K310" s="35"/>
    </row>
    <row r="311" customFormat="false" ht="15" hidden="false" customHeight="false" outlineLevel="0" collapsed="false">
      <c r="D311" s="36" t="s">
        <v>192</v>
      </c>
      <c r="E311" s="35"/>
      <c r="H311" s="35"/>
      <c r="K311" s="37" t="n">
        <f aca="false">SUM(J301:J310)</f>
        <v>58.35091</v>
      </c>
    </row>
    <row r="312" customFormat="false" ht="15" hidden="false" customHeight="false" outlineLevel="0" collapsed="false">
      <c r="D312" s="36" t="s">
        <v>193</v>
      </c>
      <c r="E312" s="35"/>
      <c r="H312" s="35" t="n">
        <v>17.5</v>
      </c>
      <c r="I312" s="1" t="s">
        <v>191</v>
      </c>
      <c r="K312" s="33" t="n">
        <f aca="false">ROUND(H312/100*K311,5)</f>
        <v>10.21141</v>
      </c>
    </row>
    <row r="313" customFormat="false" ht="15" hidden="false" customHeight="false" outlineLevel="0" collapsed="false">
      <c r="D313" s="36" t="s">
        <v>194</v>
      </c>
      <c r="E313" s="35"/>
      <c r="H313" s="35"/>
      <c r="K313" s="37" t="n">
        <f aca="false">SUM(K311:K312)</f>
        <v>68.56232</v>
      </c>
    </row>
    <row r="315" s="1" customFormat="true" ht="45" hidden="false" customHeight="true" outlineLevel="0" collapsed="false">
      <c r="A315" s="20" t="s">
        <v>320</v>
      </c>
      <c r="B315" s="20" t="s">
        <v>99</v>
      </c>
      <c r="C315" s="26" t="s">
        <v>18</v>
      </c>
      <c r="D315" s="27" t="s">
        <v>100</v>
      </c>
      <c r="E315" s="27"/>
      <c r="F315" s="27"/>
      <c r="G315" s="26"/>
      <c r="H315" s="28" t="s">
        <v>170</v>
      </c>
      <c r="I315" s="29" t="n">
        <v>1</v>
      </c>
      <c r="J315" s="29"/>
      <c r="K315" s="30" t="n">
        <f aca="false">ROUND(K328,2)</f>
        <v>68.56</v>
      </c>
      <c r="L315" s="27" t="s">
        <v>313</v>
      </c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customFormat="false" ht="15" hidden="false" customHeight="false" outlineLevel="0" collapsed="false">
      <c r="B316" s="31" t="s">
        <v>172</v>
      </c>
    </row>
    <row r="317" customFormat="false" ht="15" hidden="false" customHeight="false" outlineLevel="0" collapsed="false">
      <c r="B317" s="1" t="s">
        <v>314</v>
      </c>
      <c r="C317" s="1" t="s">
        <v>174</v>
      </c>
      <c r="D317" s="1" t="s">
        <v>315</v>
      </c>
      <c r="E317" s="32" t="n">
        <v>0.167</v>
      </c>
      <c r="F317" s="1" t="s">
        <v>176</v>
      </c>
      <c r="G317" s="1" t="s">
        <v>177</v>
      </c>
      <c r="H317" s="33" t="n">
        <v>25.36</v>
      </c>
      <c r="I317" s="1" t="s">
        <v>178</v>
      </c>
      <c r="J317" s="34" t="n">
        <f aca="false">ROUND(E317/I315* H317,5)</f>
        <v>4.23512</v>
      </c>
      <c r="K317" s="35"/>
    </row>
    <row r="318" customFormat="false" ht="15" hidden="false" customHeight="false" outlineLevel="0" collapsed="false">
      <c r="B318" s="1" t="s">
        <v>253</v>
      </c>
      <c r="C318" s="1" t="s">
        <v>174</v>
      </c>
      <c r="D318" s="1" t="s">
        <v>254</v>
      </c>
      <c r="E318" s="32" t="n">
        <v>0.167</v>
      </c>
      <c r="F318" s="1" t="s">
        <v>176</v>
      </c>
      <c r="G318" s="1" t="s">
        <v>177</v>
      </c>
      <c r="H318" s="33" t="n">
        <v>29.57</v>
      </c>
      <c r="I318" s="1" t="s">
        <v>178</v>
      </c>
      <c r="J318" s="34" t="n">
        <f aca="false">ROUND(E318/I315* H318,5)</f>
        <v>4.93819</v>
      </c>
      <c r="K318" s="35"/>
    </row>
    <row r="319" customFormat="false" ht="15" hidden="false" customHeight="false" outlineLevel="0" collapsed="false">
      <c r="D319" s="36" t="s">
        <v>181</v>
      </c>
      <c r="E319" s="35"/>
      <c r="H319" s="35"/>
      <c r="K319" s="33" t="n">
        <f aca="false">SUM(J317:J318)</f>
        <v>9.17331</v>
      </c>
    </row>
    <row r="320" customFormat="false" ht="15" hidden="false" customHeight="false" outlineLevel="0" collapsed="false">
      <c r="B320" s="31" t="s">
        <v>182</v>
      </c>
      <c r="E320" s="35"/>
      <c r="H320" s="35"/>
      <c r="K320" s="35"/>
    </row>
    <row r="321" customFormat="false" ht="15" hidden="false" customHeight="false" outlineLevel="0" collapsed="false">
      <c r="B321" s="1" t="s">
        <v>321</v>
      </c>
      <c r="C321" s="1" t="s">
        <v>18</v>
      </c>
      <c r="D321" s="1" t="s">
        <v>322</v>
      </c>
      <c r="E321" s="32" t="n">
        <v>1</v>
      </c>
      <c r="G321" s="1" t="s">
        <v>177</v>
      </c>
      <c r="H321" s="33" t="n">
        <v>38</v>
      </c>
      <c r="I321" s="1" t="s">
        <v>178</v>
      </c>
      <c r="J321" s="34" t="n">
        <f aca="false">ROUND(E321* H321,5)</f>
        <v>38</v>
      </c>
      <c r="K321" s="35"/>
    </row>
    <row r="322" customFormat="false" ht="15" hidden="false" customHeight="false" outlineLevel="0" collapsed="false">
      <c r="B322" s="1" t="s">
        <v>318</v>
      </c>
      <c r="C322" s="1" t="s">
        <v>18</v>
      </c>
      <c r="D322" s="1" t="s">
        <v>319</v>
      </c>
      <c r="E322" s="32" t="n">
        <v>3</v>
      </c>
      <c r="G322" s="1" t="s">
        <v>177</v>
      </c>
      <c r="H322" s="33" t="n">
        <v>3.68</v>
      </c>
      <c r="I322" s="1" t="s">
        <v>178</v>
      </c>
      <c r="J322" s="34" t="n">
        <f aca="false">ROUND(E322* H322,5)</f>
        <v>11.04</v>
      </c>
      <c r="K322" s="35"/>
    </row>
    <row r="323" customFormat="false" ht="15" hidden="false" customHeight="false" outlineLevel="0" collapsed="false">
      <c r="D323" s="36" t="s">
        <v>189</v>
      </c>
      <c r="E323" s="35"/>
      <c r="H323" s="35"/>
      <c r="K323" s="33" t="n">
        <f aca="false">SUM(J321:J322)</f>
        <v>49.04</v>
      </c>
    </row>
    <row r="324" customFormat="false" ht="15" hidden="false" customHeight="false" outlineLevel="0" collapsed="false">
      <c r="E324" s="35"/>
      <c r="H324" s="35"/>
      <c r="K324" s="35"/>
    </row>
    <row r="325" customFormat="false" ht="15" hidden="false" customHeight="false" outlineLevel="0" collapsed="false">
      <c r="D325" s="36" t="s">
        <v>190</v>
      </c>
      <c r="E325" s="35"/>
      <c r="H325" s="35" t="n">
        <v>1.5</v>
      </c>
      <c r="I325" s="1" t="s">
        <v>191</v>
      </c>
      <c r="J325" s="1" t="n">
        <f aca="false">ROUND(H325/100*K319,5)</f>
        <v>0.1376</v>
      </c>
      <c r="K325" s="35"/>
    </row>
    <row r="326" customFormat="false" ht="15" hidden="false" customHeight="false" outlineLevel="0" collapsed="false">
      <c r="D326" s="36" t="s">
        <v>192</v>
      </c>
      <c r="E326" s="35"/>
      <c r="H326" s="35"/>
      <c r="K326" s="37" t="n">
        <f aca="false">SUM(J316:J325)</f>
        <v>58.35091</v>
      </c>
    </row>
    <row r="327" customFormat="false" ht="15" hidden="false" customHeight="false" outlineLevel="0" collapsed="false">
      <c r="D327" s="36" t="s">
        <v>193</v>
      </c>
      <c r="E327" s="35"/>
      <c r="H327" s="35" t="n">
        <v>17.5</v>
      </c>
      <c r="I327" s="1" t="s">
        <v>191</v>
      </c>
      <c r="K327" s="33" t="n">
        <f aca="false">ROUND(H327/100*K326,5)</f>
        <v>10.21141</v>
      </c>
    </row>
    <row r="328" customFormat="false" ht="15" hidden="false" customHeight="false" outlineLevel="0" collapsed="false">
      <c r="D328" s="36" t="s">
        <v>194</v>
      </c>
      <c r="E328" s="35"/>
      <c r="H328" s="35"/>
      <c r="K328" s="37" t="n">
        <f aca="false">SUM(K326:K327)</f>
        <v>68.56232</v>
      </c>
    </row>
    <row r="330" s="1" customFormat="true" ht="45" hidden="false" customHeight="true" outlineLevel="0" collapsed="false">
      <c r="A330" s="20" t="s">
        <v>323</v>
      </c>
      <c r="B330" s="20" t="s">
        <v>74</v>
      </c>
      <c r="C330" s="26" t="s">
        <v>21</v>
      </c>
      <c r="D330" s="27" t="s">
        <v>75</v>
      </c>
      <c r="E330" s="27"/>
      <c r="F330" s="27"/>
      <c r="G330" s="26"/>
      <c r="H330" s="28" t="s">
        <v>170</v>
      </c>
      <c r="I330" s="29" t="n">
        <v>1</v>
      </c>
      <c r="J330" s="29"/>
      <c r="K330" s="30" t="n">
        <f aca="false">ROUND(K345,2)</f>
        <v>18.44</v>
      </c>
      <c r="L330" s="27" t="s">
        <v>324</v>
      </c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customFormat="false" ht="15" hidden="false" customHeight="false" outlineLevel="0" collapsed="false">
      <c r="B331" s="31" t="s">
        <v>172</v>
      </c>
    </row>
    <row r="332" customFormat="false" ht="15" hidden="false" customHeight="false" outlineLevel="0" collapsed="false">
      <c r="B332" s="1" t="s">
        <v>209</v>
      </c>
      <c r="C332" s="1" t="s">
        <v>174</v>
      </c>
      <c r="D332" s="1" t="s">
        <v>210</v>
      </c>
      <c r="E332" s="32" t="n">
        <v>0.095</v>
      </c>
      <c r="F332" s="1" t="s">
        <v>176</v>
      </c>
      <c r="G332" s="1" t="s">
        <v>177</v>
      </c>
      <c r="H332" s="33" t="n">
        <v>29.57</v>
      </c>
      <c r="I332" s="1" t="s">
        <v>178</v>
      </c>
      <c r="J332" s="34" t="n">
        <f aca="false">ROUND(E332/I330* H332,5)</f>
        <v>2.80915</v>
      </c>
      <c r="K332" s="35"/>
    </row>
    <row r="333" customFormat="false" ht="15" hidden="false" customHeight="false" outlineLevel="0" collapsed="false">
      <c r="B333" s="1" t="s">
        <v>207</v>
      </c>
      <c r="C333" s="1" t="s">
        <v>174</v>
      </c>
      <c r="D333" s="1" t="s">
        <v>208</v>
      </c>
      <c r="E333" s="32" t="n">
        <v>0.095</v>
      </c>
      <c r="F333" s="1" t="s">
        <v>176</v>
      </c>
      <c r="G333" s="1" t="s">
        <v>177</v>
      </c>
      <c r="H333" s="33" t="n">
        <v>25.4</v>
      </c>
      <c r="I333" s="1" t="s">
        <v>178</v>
      </c>
      <c r="J333" s="34" t="n">
        <f aca="false">ROUND(E333/I330* H333,5)</f>
        <v>2.413</v>
      </c>
      <c r="K333" s="35"/>
    </row>
    <row r="334" customFormat="false" ht="15" hidden="false" customHeight="false" outlineLevel="0" collapsed="false">
      <c r="D334" s="36" t="s">
        <v>181</v>
      </c>
      <c r="E334" s="35"/>
      <c r="H334" s="35"/>
      <c r="K334" s="33" t="n">
        <f aca="false">SUM(J332:J333)</f>
        <v>5.22215</v>
      </c>
    </row>
    <row r="335" customFormat="false" ht="15" hidden="false" customHeight="false" outlineLevel="0" collapsed="false">
      <c r="B335" s="31" t="s">
        <v>182</v>
      </c>
      <c r="E335" s="35"/>
      <c r="H335" s="35"/>
      <c r="K335" s="35"/>
    </row>
    <row r="336" customFormat="false" ht="15" hidden="false" customHeight="false" outlineLevel="0" collapsed="false">
      <c r="B336" s="1" t="s">
        <v>325</v>
      </c>
      <c r="C336" s="1" t="s">
        <v>18</v>
      </c>
      <c r="D336" s="1" t="s">
        <v>326</v>
      </c>
      <c r="E336" s="32" t="n">
        <v>0.3</v>
      </c>
      <c r="G336" s="1" t="s">
        <v>177</v>
      </c>
      <c r="H336" s="33" t="n">
        <v>1.82</v>
      </c>
      <c r="I336" s="1" t="s">
        <v>178</v>
      </c>
      <c r="J336" s="34" t="n">
        <f aca="false">ROUND(E336* H336,5)</f>
        <v>0.546</v>
      </c>
      <c r="K336" s="35"/>
    </row>
    <row r="337" customFormat="false" ht="15" hidden="false" customHeight="false" outlineLevel="0" collapsed="false">
      <c r="B337" s="1" t="s">
        <v>327</v>
      </c>
      <c r="C337" s="1" t="s">
        <v>18</v>
      </c>
      <c r="D337" s="1" t="s">
        <v>328</v>
      </c>
      <c r="E337" s="32" t="n">
        <v>0.56</v>
      </c>
      <c r="G337" s="1" t="s">
        <v>177</v>
      </c>
      <c r="H337" s="33" t="n">
        <v>0.27</v>
      </c>
      <c r="I337" s="1" t="s">
        <v>178</v>
      </c>
      <c r="J337" s="34" t="n">
        <f aca="false">ROUND(E337* H337,5)</f>
        <v>0.1512</v>
      </c>
      <c r="K337" s="35"/>
    </row>
    <row r="338" customFormat="false" ht="15" hidden="false" customHeight="false" outlineLevel="0" collapsed="false">
      <c r="B338" s="1" t="s">
        <v>329</v>
      </c>
      <c r="C338" s="1" t="s">
        <v>21</v>
      </c>
      <c r="D338" s="1" t="s">
        <v>330</v>
      </c>
      <c r="E338" s="32" t="n">
        <v>1.02</v>
      </c>
      <c r="G338" s="1" t="s">
        <v>177</v>
      </c>
      <c r="H338" s="33" t="n">
        <v>4.23</v>
      </c>
      <c r="I338" s="1" t="s">
        <v>178</v>
      </c>
      <c r="J338" s="34" t="n">
        <f aca="false">ROUND(E338* H338,5)</f>
        <v>4.3146</v>
      </c>
      <c r="K338" s="35"/>
    </row>
    <row r="339" customFormat="false" ht="15" hidden="false" customHeight="false" outlineLevel="0" collapsed="false">
      <c r="B339" s="1" t="s">
        <v>331</v>
      </c>
      <c r="C339" s="1" t="s">
        <v>18</v>
      </c>
      <c r="D339" s="1" t="s">
        <v>332</v>
      </c>
      <c r="E339" s="32" t="n">
        <v>1.5</v>
      </c>
      <c r="G339" s="1" t="s">
        <v>177</v>
      </c>
      <c r="H339" s="33" t="n">
        <v>3.59</v>
      </c>
      <c r="I339" s="1" t="s">
        <v>178</v>
      </c>
      <c r="J339" s="34" t="n">
        <f aca="false">ROUND(E339* H339,5)</f>
        <v>5.385</v>
      </c>
      <c r="K339" s="35"/>
    </row>
    <row r="340" customFormat="false" ht="15" hidden="false" customHeight="false" outlineLevel="0" collapsed="false">
      <c r="D340" s="36" t="s">
        <v>189</v>
      </c>
      <c r="E340" s="35"/>
      <c r="H340" s="35"/>
      <c r="K340" s="33" t="n">
        <f aca="false">SUM(J336:J339)</f>
        <v>10.3968</v>
      </c>
    </row>
    <row r="341" customFormat="false" ht="15" hidden="false" customHeight="false" outlineLevel="0" collapsed="false">
      <c r="E341" s="35"/>
      <c r="H341" s="35"/>
      <c r="K341" s="35"/>
    </row>
    <row r="342" customFormat="false" ht="15" hidden="false" customHeight="false" outlineLevel="0" collapsed="false">
      <c r="D342" s="36" t="s">
        <v>190</v>
      </c>
      <c r="E342" s="35"/>
      <c r="H342" s="35" t="n">
        <v>1.5</v>
      </c>
      <c r="I342" s="1" t="s">
        <v>191</v>
      </c>
      <c r="J342" s="1" t="n">
        <f aca="false">ROUND(H342/100*K334,5)</f>
        <v>0.07833</v>
      </c>
      <c r="K342" s="35"/>
    </row>
    <row r="343" customFormat="false" ht="15" hidden="false" customHeight="false" outlineLevel="0" collapsed="false">
      <c r="D343" s="36" t="s">
        <v>192</v>
      </c>
      <c r="E343" s="35"/>
      <c r="H343" s="35"/>
      <c r="K343" s="37" t="n">
        <f aca="false">SUM(J331:J342)</f>
        <v>15.69728</v>
      </c>
    </row>
    <row r="344" customFormat="false" ht="15" hidden="false" customHeight="false" outlineLevel="0" collapsed="false">
      <c r="D344" s="36" t="s">
        <v>193</v>
      </c>
      <c r="E344" s="35"/>
      <c r="H344" s="35" t="n">
        <v>17.5</v>
      </c>
      <c r="I344" s="1" t="s">
        <v>191</v>
      </c>
      <c r="K344" s="33" t="n">
        <f aca="false">ROUND(H344/100*K343,5)</f>
        <v>2.74702</v>
      </c>
    </row>
    <row r="345" customFormat="false" ht="15" hidden="false" customHeight="false" outlineLevel="0" collapsed="false">
      <c r="D345" s="36" t="s">
        <v>194</v>
      </c>
      <c r="E345" s="35"/>
      <c r="H345" s="35"/>
      <c r="K345" s="37" t="n">
        <f aca="false">SUM(K343:K344)</f>
        <v>18.4443</v>
      </c>
    </row>
    <row r="347" s="1" customFormat="true" ht="45" hidden="false" customHeight="true" outlineLevel="0" collapsed="false">
      <c r="A347" s="20" t="s">
        <v>333</v>
      </c>
      <c r="B347" s="20" t="s">
        <v>101</v>
      </c>
      <c r="C347" s="26" t="s">
        <v>21</v>
      </c>
      <c r="D347" s="27" t="s">
        <v>102</v>
      </c>
      <c r="E347" s="27"/>
      <c r="F347" s="27"/>
      <c r="G347" s="26"/>
      <c r="H347" s="28" t="s">
        <v>170</v>
      </c>
      <c r="I347" s="29" t="n">
        <v>1</v>
      </c>
      <c r="J347" s="29"/>
      <c r="K347" s="30" t="n">
        <f aca="false">ROUND(K362,2)</f>
        <v>41.05</v>
      </c>
      <c r="L347" s="27" t="s">
        <v>334</v>
      </c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customFormat="false" ht="15" hidden="false" customHeight="false" outlineLevel="0" collapsed="false">
      <c r="B348" s="31" t="s">
        <v>172</v>
      </c>
    </row>
    <row r="349" customFormat="false" ht="15" hidden="false" customHeight="false" outlineLevel="0" collapsed="false">
      <c r="B349" s="1" t="s">
        <v>209</v>
      </c>
      <c r="C349" s="1" t="s">
        <v>174</v>
      </c>
      <c r="D349" s="1" t="s">
        <v>210</v>
      </c>
      <c r="E349" s="32" t="n">
        <v>0.12</v>
      </c>
      <c r="F349" s="1" t="s">
        <v>176</v>
      </c>
      <c r="G349" s="1" t="s">
        <v>177</v>
      </c>
      <c r="H349" s="33" t="n">
        <v>29.57</v>
      </c>
      <c r="I349" s="1" t="s">
        <v>178</v>
      </c>
      <c r="J349" s="34" t="n">
        <f aca="false">ROUND(E349/I347* H349,5)</f>
        <v>3.5484</v>
      </c>
      <c r="K349" s="35"/>
    </row>
    <row r="350" customFormat="false" ht="15" hidden="false" customHeight="false" outlineLevel="0" collapsed="false">
      <c r="B350" s="1" t="s">
        <v>207</v>
      </c>
      <c r="C350" s="1" t="s">
        <v>174</v>
      </c>
      <c r="D350" s="1" t="s">
        <v>208</v>
      </c>
      <c r="E350" s="32" t="n">
        <v>0.12</v>
      </c>
      <c r="F350" s="1" t="s">
        <v>176</v>
      </c>
      <c r="G350" s="1" t="s">
        <v>177</v>
      </c>
      <c r="H350" s="33" t="n">
        <v>25.4</v>
      </c>
      <c r="I350" s="1" t="s">
        <v>178</v>
      </c>
      <c r="J350" s="34" t="n">
        <f aca="false">ROUND(E350/I347* H350,5)</f>
        <v>3.048</v>
      </c>
      <c r="K350" s="35"/>
    </row>
    <row r="351" customFormat="false" ht="15" hidden="false" customHeight="false" outlineLevel="0" collapsed="false">
      <c r="D351" s="36" t="s">
        <v>181</v>
      </c>
      <c r="E351" s="35"/>
      <c r="H351" s="35"/>
      <c r="K351" s="33" t="n">
        <f aca="false">SUM(J349:J350)</f>
        <v>6.5964</v>
      </c>
    </row>
    <row r="352" customFormat="false" ht="15" hidden="false" customHeight="false" outlineLevel="0" collapsed="false">
      <c r="B352" s="31" t="s">
        <v>182</v>
      </c>
      <c r="E352" s="35"/>
      <c r="H352" s="35"/>
      <c r="K352" s="35"/>
    </row>
    <row r="353" customFormat="false" ht="15" hidden="false" customHeight="false" outlineLevel="0" collapsed="false">
      <c r="B353" s="1" t="s">
        <v>335</v>
      </c>
      <c r="C353" s="1" t="s">
        <v>18</v>
      </c>
      <c r="D353" s="1" t="s">
        <v>336</v>
      </c>
      <c r="E353" s="32" t="n">
        <v>1.5</v>
      </c>
      <c r="G353" s="1" t="s">
        <v>177</v>
      </c>
      <c r="H353" s="33" t="n">
        <v>3.88</v>
      </c>
      <c r="I353" s="1" t="s">
        <v>178</v>
      </c>
      <c r="J353" s="34" t="n">
        <f aca="false">ROUND(E353* H353,5)</f>
        <v>5.82</v>
      </c>
      <c r="K353" s="35"/>
    </row>
    <row r="354" customFormat="false" ht="15" hidden="false" customHeight="false" outlineLevel="0" collapsed="false">
      <c r="B354" s="1" t="s">
        <v>337</v>
      </c>
      <c r="C354" s="1" t="s">
        <v>18</v>
      </c>
      <c r="D354" s="1" t="s">
        <v>338</v>
      </c>
      <c r="E354" s="32" t="n">
        <v>1</v>
      </c>
      <c r="G354" s="1" t="s">
        <v>177</v>
      </c>
      <c r="H354" s="33" t="n">
        <v>0.29</v>
      </c>
      <c r="I354" s="1" t="s">
        <v>178</v>
      </c>
      <c r="J354" s="34" t="n">
        <f aca="false">ROUND(E354* H354,5)</f>
        <v>0.29</v>
      </c>
      <c r="K354" s="35"/>
    </row>
    <row r="355" customFormat="false" ht="15" hidden="false" customHeight="false" outlineLevel="0" collapsed="false">
      <c r="B355" s="1" t="s">
        <v>339</v>
      </c>
      <c r="C355" s="1" t="s">
        <v>21</v>
      </c>
      <c r="D355" s="1" t="s">
        <v>340</v>
      </c>
      <c r="E355" s="32" t="n">
        <v>1.02</v>
      </c>
      <c r="G355" s="1" t="s">
        <v>177</v>
      </c>
      <c r="H355" s="33" t="n">
        <v>20.73</v>
      </c>
      <c r="I355" s="1" t="s">
        <v>178</v>
      </c>
      <c r="J355" s="34" t="n">
        <f aca="false">ROUND(E355* H355,5)</f>
        <v>21.1446</v>
      </c>
      <c r="K355" s="35"/>
    </row>
    <row r="356" customFormat="false" ht="15" hidden="false" customHeight="false" outlineLevel="0" collapsed="false">
      <c r="B356" s="1" t="s">
        <v>341</v>
      </c>
      <c r="C356" s="1" t="s">
        <v>18</v>
      </c>
      <c r="D356" s="1" t="s">
        <v>342</v>
      </c>
      <c r="E356" s="32" t="n">
        <v>0.3</v>
      </c>
      <c r="G356" s="1" t="s">
        <v>177</v>
      </c>
      <c r="H356" s="33" t="n">
        <v>3.29</v>
      </c>
      <c r="I356" s="1" t="s">
        <v>178</v>
      </c>
      <c r="J356" s="34" t="n">
        <f aca="false">ROUND(E356* H356,5)</f>
        <v>0.987</v>
      </c>
      <c r="K356" s="35"/>
    </row>
    <row r="357" customFormat="false" ht="15" hidden="false" customHeight="false" outlineLevel="0" collapsed="false">
      <c r="D357" s="36" t="s">
        <v>189</v>
      </c>
      <c r="E357" s="35"/>
      <c r="H357" s="35"/>
      <c r="K357" s="33" t="n">
        <f aca="false">SUM(J353:J356)</f>
        <v>28.2416</v>
      </c>
    </row>
    <row r="358" customFormat="false" ht="15" hidden="false" customHeight="false" outlineLevel="0" collapsed="false">
      <c r="E358" s="35"/>
      <c r="H358" s="35"/>
      <c r="K358" s="35"/>
    </row>
    <row r="359" customFormat="false" ht="15" hidden="false" customHeight="false" outlineLevel="0" collapsed="false">
      <c r="D359" s="36" t="s">
        <v>190</v>
      </c>
      <c r="E359" s="35"/>
      <c r="H359" s="35" t="n">
        <v>1.5</v>
      </c>
      <c r="I359" s="1" t="s">
        <v>191</v>
      </c>
      <c r="J359" s="1" t="n">
        <f aca="false">ROUND(H359/100*K351,5)</f>
        <v>0.09895</v>
      </c>
      <c r="K359" s="35"/>
    </row>
    <row r="360" customFormat="false" ht="15" hidden="false" customHeight="false" outlineLevel="0" collapsed="false">
      <c r="D360" s="36" t="s">
        <v>192</v>
      </c>
      <c r="E360" s="35"/>
      <c r="H360" s="35"/>
      <c r="K360" s="37" t="n">
        <f aca="false">SUM(J348:J359)</f>
        <v>34.93695</v>
      </c>
    </row>
    <row r="361" customFormat="false" ht="15" hidden="false" customHeight="false" outlineLevel="0" collapsed="false">
      <c r="D361" s="36" t="s">
        <v>193</v>
      </c>
      <c r="E361" s="35"/>
      <c r="H361" s="35" t="n">
        <v>17.5</v>
      </c>
      <c r="I361" s="1" t="s">
        <v>191</v>
      </c>
      <c r="K361" s="33" t="n">
        <f aca="false">ROUND(H361/100*K360,5)</f>
        <v>6.11397</v>
      </c>
    </row>
    <row r="362" customFormat="false" ht="15" hidden="false" customHeight="false" outlineLevel="0" collapsed="false">
      <c r="D362" s="36" t="s">
        <v>194</v>
      </c>
      <c r="E362" s="35"/>
      <c r="H362" s="35"/>
      <c r="K362" s="37" t="n">
        <f aca="false">SUM(K360:K361)</f>
        <v>41.05092</v>
      </c>
    </row>
    <row r="364" s="1" customFormat="true" ht="45" hidden="false" customHeight="true" outlineLevel="0" collapsed="false">
      <c r="A364" s="20" t="s">
        <v>343</v>
      </c>
      <c r="B364" s="20" t="s">
        <v>40</v>
      </c>
      <c r="C364" s="26" t="s">
        <v>21</v>
      </c>
      <c r="D364" s="27" t="s">
        <v>41</v>
      </c>
      <c r="E364" s="27"/>
      <c r="F364" s="27"/>
      <c r="G364" s="26"/>
      <c r="H364" s="28" t="s">
        <v>170</v>
      </c>
      <c r="I364" s="29" t="n">
        <v>1</v>
      </c>
      <c r="J364" s="29"/>
      <c r="K364" s="30" t="n">
        <f aca="false">ROUND(K379,2)</f>
        <v>16.88</v>
      </c>
      <c r="L364" s="27" t="s">
        <v>344</v>
      </c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customFormat="false" ht="15" hidden="false" customHeight="false" outlineLevel="0" collapsed="false">
      <c r="B365" s="31" t="s">
        <v>172</v>
      </c>
    </row>
    <row r="366" customFormat="false" ht="15" hidden="false" customHeight="false" outlineLevel="0" collapsed="false">
      <c r="B366" s="1" t="s">
        <v>207</v>
      </c>
      <c r="C366" s="1" t="s">
        <v>174</v>
      </c>
      <c r="D366" s="1" t="s">
        <v>208</v>
      </c>
      <c r="E366" s="32" t="n">
        <v>0.09</v>
      </c>
      <c r="F366" s="1" t="s">
        <v>176</v>
      </c>
      <c r="G366" s="1" t="s">
        <v>177</v>
      </c>
      <c r="H366" s="33" t="n">
        <v>25.4</v>
      </c>
      <c r="I366" s="1" t="s">
        <v>178</v>
      </c>
      <c r="J366" s="34" t="n">
        <f aca="false">ROUND(E366/I364* H366,5)</f>
        <v>2.286</v>
      </c>
      <c r="K366" s="35"/>
    </row>
    <row r="367" customFormat="false" ht="15" hidden="false" customHeight="false" outlineLevel="0" collapsed="false">
      <c r="B367" s="1" t="s">
        <v>209</v>
      </c>
      <c r="C367" s="1" t="s">
        <v>174</v>
      </c>
      <c r="D367" s="1" t="s">
        <v>210</v>
      </c>
      <c r="E367" s="32" t="n">
        <v>0.09</v>
      </c>
      <c r="F367" s="1" t="s">
        <v>176</v>
      </c>
      <c r="G367" s="1" t="s">
        <v>177</v>
      </c>
      <c r="H367" s="33" t="n">
        <v>29.57</v>
      </c>
      <c r="I367" s="1" t="s">
        <v>178</v>
      </c>
      <c r="J367" s="34" t="n">
        <f aca="false">ROUND(E367/I364* H367,5)</f>
        <v>2.6613</v>
      </c>
      <c r="K367" s="35"/>
    </row>
    <row r="368" customFormat="false" ht="15" hidden="false" customHeight="false" outlineLevel="0" collapsed="false">
      <c r="D368" s="36" t="s">
        <v>181</v>
      </c>
      <c r="E368" s="35"/>
      <c r="H368" s="35"/>
      <c r="K368" s="33" t="n">
        <f aca="false">SUM(J366:J367)</f>
        <v>4.9473</v>
      </c>
    </row>
    <row r="369" customFormat="false" ht="15" hidden="false" customHeight="false" outlineLevel="0" collapsed="false">
      <c r="B369" s="31" t="s">
        <v>182</v>
      </c>
      <c r="E369" s="35"/>
      <c r="H369" s="35"/>
      <c r="K369" s="35"/>
    </row>
    <row r="370" customFormat="false" ht="15" hidden="false" customHeight="false" outlineLevel="0" collapsed="false">
      <c r="B370" s="1" t="s">
        <v>345</v>
      </c>
      <c r="C370" s="1" t="s">
        <v>18</v>
      </c>
      <c r="D370" s="1" t="s">
        <v>346</v>
      </c>
      <c r="E370" s="32" t="n">
        <v>0.3</v>
      </c>
      <c r="G370" s="1" t="s">
        <v>177</v>
      </c>
      <c r="H370" s="33" t="n">
        <v>1.65</v>
      </c>
      <c r="I370" s="1" t="s">
        <v>178</v>
      </c>
      <c r="J370" s="34" t="n">
        <f aca="false">ROUND(E370* H370,5)</f>
        <v>0.495</v>
      </c>
      <c r="K370" s="35"/>
    </row>
    <row r="371" customFormat="false" ht="15" hidden="false" customHeight="false" outlineLevel="0" collapsed="false">
      <c r="B371" s="1" t="s">
        <v>347</v>
      </c>
      <c r="C371" s="1" t="s">
        <v>18</v>
      </c>
      <c r="D371" s="1" t="s">
        <v>348</v>
      </c>
      <c r="E371" s="32" t="n">
        <v>1.5</v>
      </c>
      <c r="G371" s="1" t="s">
        <v>177</v>
      </c>
      <c r="H371" s="33" t="n">
        <v>3.67</v>
      </c>
      <c r="I371" s="1" t="s">
        <v>178</v>
      </c>
      <c r="J371" s="34" t="n">
        <f aca="false">ROUND(E371* H371,5)</f>
        <v>5.505</v>
      </c>
      <c r="K371" s="35"/>
    </row>
    <row r="372" customFormat="false" ht="15" hidden="false" customHeight="false" outlineLevel="0" collapsed="false">
      <c r="B372" s="1" t="s">
        <v>349</v>
      </c>
      <c r="C372" s="1" t="s">
        <v>21</v>
      </c>
      <c r="D372" s="1" t="s">
        <v>350</v>
      </c>
      <c r="E372" s="32" t="n">
        <v>1.02</v>
      </c>
      <c r="G372" s="1" t="s">
        <v>177</v>
      </c>
      <c r="H372" s="33" t="n">
        <v>3.13</v>
      </c>
      <c r="I372" s="1" t="s">
        <v>178</v>
      </c>
      <c r="J372" s="34" t="n">
        <f aca="false">ROUND(E372* H372,5)</f>
        <v>3.1926</v>
      </c>
      <c r="K372" s="35"/>
    </row>
    <row r="373" customFormat="false" ht="15" hidden="false" customHeight="false" outlineLevel="0" collapsed="false">
      <c r="B373" s="1" t="s">
        <v>351</v>
      </c>
      <c r="C373" s="1" t="s">
        <v>18</v>
      </c>
      <c r="D373" s="1" t="s">
        <v>352</v>
      </c>
      <c r="E373" s="32" t="n">
        <v>0.56</v>
      </c>
      <c r="G373" s="1" t="s">
        <v>177</v>
      </c>
      <c r="H373" s="33" t="n">
        <v>0.27</v>
      </c>
      <c r="I373" s="1" t="s">
        <v>178</v>
      </c>
      <c r="J373" s="34" t="n">
        <f aca="false">ROUND(E373* H373,5)</f>
        <v>0.1512</v>
      </c>
      <c r="K373" s="35"/>
    </row>
    <row r="374" customFormat="false" ht="15" hidden="false" customHeight="false" outlineLevel="0" collapsed="false">
      <c r="D374" s="36" t="s">
        <v>189</v>
      </c>
      <c r="E374" s="35"/>
      <c r="H374" s="35"/>
      <c r="K374" s="33" t="n">
        <f aca="false">SUM(J370:J373)</f>
        <v>9.3438</v>
      </c>
    </row>
    <row r="375" customFormat="false" ht="15" hidden="false" customHeight="false" outlineLevel="0" collapsed="false">
      <c r="E375" s="35"/>
      <c r="H375" s="35"/>
      <c r="K375" s="35"/>
    </row>
    <row r="376" customFormat="false" ht="15" hidden="false" customHeight="false" outlineLevel="0" collapsed="false">
      <c r="D376" s="36" t="s">
        <v>190</v>
      </c>
      <c r="E376" s="35"/>
      <c r="H376" s="35" t="n">
        <v>1.5</v>
      </c>
      <c r="I376" s="1" t="s">
        <v>191</v>
      </c>
      <c r="J376" s="1" t="n">
        <f aca="false">ROUND(H376/100*K368,5)</f>
        <v>0.07421</v>
      </c>
      <c r="K376" s="35"/>
    </row>
    <row r="377" customFormat="false" ht="15" hidden="false" customHeight="false" outlineLevel="0" collapsed="false">
      <c r="D377" s="36" t="s">
        <v>192</v>
      </c>
      <c r="E377" s="35"/>
      <c r="H377" s="35"/>
      <c r="K377" s="37" t="n">
        <f aca="false">SUM(J365:J376)</f>
        <v>14.36531</v>
      </c>
    </row>
    <row r="378" customFormat="false" ht="15" hidden="false" customHeight="false" outlineLevel="0" collapsed="false">
      <c r="D378" s="36" t="s">
        <v>193</v>
      </c>
      <c r="E378" s="35"/>
      <c r="H378" s="35" t="n">
        <v>17.5</v>
      </c>
      <c r="I378" s="1" t="s">
        <v>191</v>
      </c>
      <c r="K378" s="33" t="n">
        <f aca="false">ROUND(H378/100*K377,5)</f>
        <v>2.51393</v>
      </c>
    </row>
    <row r="379" customFormat="false" ht="15" hidden="false" customHeight="false" outlineLevel="0" collapsed="false">
      <c r="D379" s="36" t="s">
        <v>194</v>
      </c>
      <c r="E379" s="35"/>
      <c r="H379" s="35"/>
      <c r="K379" s="37" t="n">
        <f aca="false">SUM(K377:K378)</f>
        <v>16.87924</v>
      </c>
    </row>
    <row r="381" s="1" customFormat="true" ht="45" hidden="false" customHeight="true" outlineLevel="0" collapsed="false">
      <c r="A381" s="20" t="s">
        <v>353</v>
      </c>
      <c r="B381" s="20" t="s">
        <v>42</v>
      </c>
      <c r="C381" s="26" t="s">
        <v>21</v>
      </c>
      <c r="D381" s="27" t="s">
        <v>43</v>
      </c>
      <c r="E381" s="27"/>
      <c r="F381" s="27"/>
      <c r="G381" s="26"/>
      <c r="H381" s="28" t="s">
        <v>170</v>
      </c>
      <c r="I381" s="29" t="n">
        <v>1</v>
      </c>
      <c r="J381" s="29"/>
      <c r="K381" s="30" t="n">
        <f aca="false">ROUND(K396,2)</f>
        <v>36.23</v>
      </c>
      <c r="L381" s="27" t="s">
        <v>354</v>
      </c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customFormat="false" ht="15" hidden="false" customHeight="false" outlineLevel="0" collapsed="false">
      <c r="B382" s="31" t="s">
        <v>172</v>
      </c>
    </row>
    <row r="383" customFormat="false" ht="15" hidden="false" customHeight="false" outlineLevel="0" collapsed="false">
      <c r="B383" s="1" t="s">
        <v>209</v>
      </c>
      <c r="C383" s="1" t="s">
        <v>174</v>
      </c>
      <c r="D383" s="1" t="s">
        <v>210</v>
      </c>
      <c r="E383" s="32" t="n">
        <v>0.11</v>
      </c>
      <c r="F383" s="1" t="s">
        <v>176</v>
      </c>
      <c r="G383" s="1" t="s">
        <v>177</v>
      </c>
      <c r="H383" s="33" t="n">
        <v>29.57</v>
      </c>
      <c r="I383" s="1" t="s">
        <v>178</v>
      </c>
      <c r="J383" s="34" t="n">
        <f aca="false">ROUND(E383/I381* H383,5)</f>
        <v>3.2527</v>
      </c>
      <c r="K383" s="35"/>
    </row>
    <row r="384" customFormat="false" ht="15" hidden="false" customHeight="false" outlineLevel="0" collapsed="false">
      <c r="B384" s="1" t="s">
        <v>207</v>
      </c>
      <c r="C384" s="1" t="s">
        <v>174</v>
      </c>
      <c r="D384" s="1" t="s">
        <v>208</v>
      </c>
      <c r="E384" s="32" t="n">
        <v>0.11</v>
      </c>
      <c r="F384" s="1" t="s">
        <v>176</v>
      </c>
      <c r="G384" s="1" t="s">
        <v>177</v>
      </c>
      <c r="H384" s="33" t="n">
        <v>25.4</v>
      </c>
      <c r="I384" s="1" t="s">
        <v>178</v>
      </c>
      <c r="J384" s="34" t="n">
        <f aca="false">ROUND(E384/I381* H384,5)</f>
        <v>2.794</v>
      </c>
      <c r="K384" s="35"/>
    </row>
    <row r="385" customFormat="false" ht="15" hidden="false" customHeight="false" outlineLevel="0" collapsed="false">
      <c r="D385" s="36" t="s">
        <v>181</v>
      </c>
      <c r="E385" s="35"/>
      <c r="H385" s="35"/>
      <c r="K385" s="33" t="n">
        <f aca="false">SUM(J383:J384)</f>
        <v>6.0467</v>
      </c>
    </row>
    <row r="386" customFormat="false" ht="15" hidden="false" customHeight="false" outlineLevel="0" collapsed="false">
      <c r="B386" s="31" t="s">
        <v>182</v>
      </c>
      <c r="E386" s="35"/>
      <c r="H386" s="35"/>
      <c r="K386" s="35"/>
    </row>
    <row r="387" customFormat="false" ht="15" hidden="false" customHeight="false" outlineLevel="0" collapsed="false">
      <c r="B387" s="1" t="s">
        <v>355</v>
      </c>
      <c r="C387" s="1" t="s">
        <v>18</v>
      </c>
      <c r="D387" s="1" t="s">
        <v>356</v>
      </c>
      <c r="E387" s="32" t="n">
        <v>0.56</v>
      </c>
      <c r="G387" s="1" t="s">
        <v>177</v>
      </c>
      <c r="H387" s="33" t="n">
        <v>0.28</v>
      </c>
      <c r="I387" s="1" t="s">
        <v>178</v>
      </c>
      <c r="J387" s="34" t="n">
        <f aca="false">ROUND(E387* H387,5)</f>
        <v>0.1568</v>
      </c>
      <c r="K387" s="35"/>
    </row>
    <row r="388" customFormat="false" ht="15" hidden="false" customHeight="false" outlineLevel="0" collapsed="false">
      <c r="B388" s="1" t="s">
        <v>357</v>
      </c>
      <c r="C388" s="1" t="s">
        <v>21</v>
      </c>
      <c r="D388" s="1" t="s">
        <v>358</v>
      </c>
      <c r="E388" s="32" t="n">
        <v>1.02</v>
      </c>
      <c r="G388" s="1" t="s">
        <v>177</v>
      </c>
      <c r="H388" s="33" t="n">
        <v>17.74</v>
      </c>
      <c r="I388" s="1" t="s">
        <v>178</v>
      </c>
      <c r="J388" s="34" t="n">
        <f aca="false">ROUND(E388* H388,5)</f>
        <v>18.0948</v>
      </c>
      <c r="K388" s="35"/>
    </row>
    <row r="389" customFormat="false" ht="15" hidden="false" customHeight="false" outlineLevel="0" collapsed="false">
      <c r="B389" s="1" t="s">
        <v>359</v>
      </c>
      <c r="C389" s="1" t="s">
        <v>18</v>
      </c>
      <c r="D389" s="1" t="s">
        <v>360</v>
      </c>
      <c r="E389" s="32" t="n">
        <v>1.5</v>
      </c>
      <c r="G389" s="1" t="s">
        <v>177</v>
      </c>
      <c r="H389" s="33" t="n">
        <v>3.73</v>
      </c>
      <c r="I389" s="1" t="s">
        <v>178</v>
      </c>
      <c r="J389" s="34" t="n">
        <f aca="false">ROUND(E389* H389,5)</f>
        <v>5.595</v>
      </c>
      <c r="K389" s="35"/>
    </row>
    <row r="390" customFormat="false" ht="15" hidden="false" customHeight="false" outlineLevel="0" collapsed="false">
      <c r="B390" s="1" t="s">
        <v>361</v>
      </c>
      <c r="C390" s="1" t="s">
        <v>18</v>
      </c>
      <c r="D390" s="1" t="s">
        <v>362</v>
      </c>
      <c r="E390" s="32" t="n">
        <v>0.3</v>
      </c>
      <c r="G390" s="1" t="s">
        <v>177</v>
      </c>
      <c r="H390" s="33" t="n">
        <v>2.82</v>
      </c>
      <c r="I390" s="1" t="s">
        <v>178</v>
      </c>
      <c r="J390" s="34" t="n">
        <f aca="false">ROUND(E390* H390,5)</f>
        <v>0.846</v>
      </c>
      <c r="K390" s="35"/>
    </row>
    <row r="391" customFormat="false" ht="15" hidden="false" customHeight="false" outlineLevel="0" collapsed="false">
      <c r="D391" s="36" t="s">
        <v>189</v>
      </c>
      <c r="E391" s="35"/>
      <c r="H391" s="35"/>
      <c r="K391" s="33" t="n">
        <f aca="false">SUM(J387:J390)</f>
        <v>24.6926</v>
      </c>
    </row>
    <row r="392" customFormat="false" ht="15" hidden="false" customHeight="false" outlineLevel="0" collapsed="false">
      <c r="E392" s="35"/>
      <c r="H392" s="35"/>
      <c r="K392" s="35"/>
    </row>
    <row r="393" customFormat="false" ht="15" hidden="false" customHeight="false" outlineLevel="0" collapsed="false">
      <c r="D393" s="36" t="s">
        <v>190</v>
      </c>
      <c r="E393" s="35"/>
      <c r="H393" s="35" t="n">
        <v>1.5</v>
      </c>
      <c r="I393" s="1" t="s">
        <v>191</v>
      </c>
      <c r="J393" s="1" t="n">
        <f aca="false">ROUND(H393/100*K385,5)</f>
        <v>0.0907</v>
      </c>
      <c r="K393" s="35"/>
    </row>
    <row r="394" customFormat="false" ht="15" hidden="false" customHeight="false" outlineLevel="0" collapsed="false">
      <c r="D394" s="36" t="s">
        <v>192</v>
      </c>
      <c r="E394" s="35"/>
      <c r="H394" s="35"/>
      <c r="K394" s="37" t="n">
        <f aca="false">SUM(J382:J393)</f>
        <v>30.83</v>
      </c>
    </row>
    <row r="395" customFormat="false" ht="15" hidden="false" customHeight="false" outlineLevel="0" collapsed="false">
      <c r="D395" s="36" t="s">
        <v>193</v>
      </c>
      <c r="E395" s="35"/>
      <c r="H395" s="35" t="n">
        <v>17.5</v>
      </c>
      <c r="I395" s="1" t="s">
        <v>191</v>
      </c>
      <c r="K395" s="33" t="n">
        <f aca="false">ROUND(H395/100*K394,5)</f>
        <v>5.39525</v>
      </c>
    </row>
    <row r="396" customFormat="false" ht="15" hidden="false" customHeight="false" outlineLevel="0" collapsed="false">
      <c r="D396" s="36" t="s">
        <v>194</v>
      </c>
      <c r="E396" s="35"/>
      <c r="H396" s="35"/>
      <c r="K396" s="37" t="n">
        <f aca="false">SUM(K394:K395)</f>
        <v>36.22525</v>
      </c>
    </row>
    <row r="398" s="1" customFormat="true" ht="45" hidden="false" customHeight="true" outlineLevel="0" collapsed="false">
      <c r="A398" s="20" t="s">
        <v>363</v>
      </c>
      <c r="B398" s="20" t="s">
        <v>76</v>
      </c>
      <c r="C398" s="26" t="s">
        <v>21</v>
      </c>
      <c r="D398" s="27" t="s">
        <v>77</v>
      </c>
      <c r="E398" s="27"/>
      <c r="F398" s="27"/>
      <c r="G398" s="26"/>
      <c r="H398" s="28" t="s">
        <v>170</v>
      </c>
      <c r="I398" s="29" t="n">
        <v>1</v>
      </c>
      <c r="J398" s="29"/>
      <c r="K398" s="30" t="n">
        <f aca="false">ROUND(K413,2)</f>
        <v>18.31</v>
      </c>
      <c r="L398" s="27" t="s">
        <v>364</v>
      </c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customFormat="false" ht="15" hidden="false" customHeight="false" outlineLevel="0" collapsed="false">
      <c r="B399" s="31" t="s">
        <v>172</v>
      </c>
    </row>
    <row r="400" customFormat="false" ht="15" hidden="false" customHeight="false" outlineLevel="0" collapsed="false">
      <c r="B400" s="1" t="s">
        <v>209</v>
      </c>
      <c r="C400" s="1" t="s">
        <v>174</v>
      </c>
      <c r="D400" s="1" t="s">
        <v>210</v>
      </c>
      <c r="E400" s="32" t="n">
        <v>0.105</v>
      </c>
      <c r="F400" s="1" t="s">
        <v>176</v>
      </c>
      <c r="G400" s="1" t="s">
        <v>177</v>
      </c>
      <c r="H400" s="33" t="n">
        <v>29.57</v>
      </c>
      <c r="I400" s="1" t="s">
        <v>178</v>
      </c>
      <c r="J400" s="34" t="n">
        <f aca="false">ROUND(E400/I398* H400,5)</f>
        <v>3.10485</v>
      </c>
      <c r="K400" s="35"/>
    </row>
    <row r="401" customFormat="false" ht="15" hidden="false" customHeight="false" outlineLevel="0" collapsed="false">
      <c r="B401" s="1" t="s">
        <v>207</v>
      </c>
      <c r="C401" s="1" t="s">
        <v>174</v>
      </c>
      <c r="D401" s="1" t="s">
        <v>208</v>
      </c>
      <c r="E401" s="32" t="n">
        <v>0.105</v>
      </c>
      <c r="F401" s="1" t="s">
        <v>176</v>
      </c>
      <c r="G401" s="1" t="s">
        <v>177</v>
      </c>
      <c r="H401" s="33" t="n">
        <v>25.4</v>
      </c>
      <c r="I401" s="1" t="s">
        <v>178</v>
      </c>
      <c r="J401" s="34" t="n">
        <f aca="false">ROUND(E401/I398* H401,5)</f>
        <v>2.667</v>
      </c>
      <c r="K401" s="35"/>
    </row>
    <row r="402" customFormat="false" ht="15" hidden="false" customHeight="false" outlineLevel="0" collapsed="false">
      <c r="D402" s="36" t="s">
        <v>181</v>
      </c>
      <c r="E402" s="35"/>
      <c r="H402" s="35"/>
      <c r="K402" s="33" t="n">
        <f aca="false">SUM(J400:J401)</f>
        <v>5.77185</v>
      </c>
    </row>
    <row r="403" customFormat="false" ht="15" hidden="false" customHeight="false" outlineLevel="0" collapsed="false">
      <c r="B403" s="31" t="s">
        <v>182</v>
      </c>
      <c r="E403" s="35"/>
      <c r="H403" s="35"/>
      <c r="K403" s="35"/>
    </row>
    <row r="404" customFormat="false" ht="15" hidden="false" customHeight="false" outlineLevel="0" collapsed="false">
      <c r="B404" s="1" t="s">
        <v>365</v>
      </c>
      <c r="C404" s="1" t="s">
        <v>18</v>
      </c>
      <c r="D404" s="1" t="s">
        <v>366</v>
      </c>
      <c r="E404" s="32" t="n">
        <v>0.56</v>
      </c>
      <c r="G404" s="1" t="s">
        <v>177</v>
      </c>
      <c r="H404" s="33" t="n">
        <v>0.27</v>
      </c>
      <c r="I404" s="1" t="s">
        <v>178</v>
      </c>
      <c r="J404" s="34" t="n">
        <f aca="false">ROUND(E404* H404,5)</f>
        <v>0.1512</v>
      </c>
      <c r="K404" s="35"/>
    </row>
    <row r="405" customFormat="false" ht="15" hidden="false" customHeight="false" outlineLevel="0" collapsed="false">
      <c r="B405" s="1" t="s">
        <v>367</v>
      </c>
      <c r="C405" s="1" t="s">
        <v>21</v>
      </c>
      <c r="D405" s="1" t="s">
        <v>368</v>
      </c>
      <c r="E405" s="32" t="n">
        <v>1.02</v>
      </c>
      <c r="G405" s="1" t="s">
        <v>177</v>
      </c>
      <c r="H405" s="33" t="n">
        <v>5.29</v>
      </c>
      <c r="I405" s="1" t="s">
        <v>178</v>
      </c>
      <c r="J405" s="34" t="n">
        <f aca="false">ROUND(E405* H405,5)</f>
        <v>5.3958</v>
      </c>
      <c r="K405" s="35"/>
    </row>
    <row r="406" customFormat="false" ht="15" hidden="false" customHeight="false" outlineLevel="0" collapsed="false">
      <c r="B406" s="1" t="s">
        <v>369</v>
      </c>
      <c r="C406" s="1" t="s">
        <v>18</v>
      </c>
      <c r="D406" s="1" t="s">
        <v>370</v>
      </c>
      <c r="E406" s="32" t="n">
        <v>1.5</v>
      </c>
      <c r="G406" s="1" t="s">
        <v>177</v>
      </c>
      <c r="H406" s="33" t="n">
        <v>2.26</v>
      </c>
      <c r="I406" s="1" t="s">
        <v>178</v>
      </c>
      <c r="J406" s="34" t="n">
        <f aca="false">ROUND(E406* H406,5)</f>
        <v>3.39</v>
      </c>
      <c r="K406" s="35"/>
    </row>
    <row r="407" customFormat="false" ht="15" hidden="false" customHeight="false" outlineLevel="0" collapsed="false">
      <c r="B407" s="1" t="s">
        <v>371</v>
      </c>
      <c r="C407" s="1" t="s">
        <v>18</v>
      </c>
      <c r="D407" s="1" t="s">
        <v>372</v>
      </c>
      <c r="E407" s="32" t="n">
        <v>0.3</v>
      </c>
      <c r="G407" s="1" t="s">
        <v>177</v>
      </c>
      <c r="H407" s="33" t="n">
        <v>2.63</v>
      </c>
      <c r="I407" s="1" t="s">
        <v>178</v>
      </c>
      <c r="J407" s="34" t="n">
        <f aca="false">ROUND(E407* H407,5)</f>
        <v>0.789</v>
      </c>
      <c r="K407" s="35"/>
    </row>
    <row r="408" customFormat="false" ht="15" hidden="false" customHeight="false" outlineLevel="0" collapsed="false">
      <c r="D408" s="36" t="s">
        <v>189</v>
      </c>
      <c r="E408" s="35"/>
      <c r="H408" s="35"/>
      <c r="K408" s="33" t="n">
        <f aca="false">SUM(J404:J407)</f>
        <v>9.726</v>
      </c>
    </row>
    <row r="409" customFormat="false" ht="15" hidden="false" customHeight="false" outlineLevel="0" collapsed="false">
      <c r="E409" s="35"/>
      <c r="H409" s="35"/>
      <c r="K409" s="35"/>
    </row>
    <row r="410" customFormat="false" ht="15" hidden="false" customHeight="false" outlineLevel="0" collapsed="false">
      <c r="D410" s="36" t="s">
        <v>190</v>
      </c>
      <c r="E410" s="35"/>
      <c r="H410" s="35" t="n">
        <v>1.5</v>
      </c>
      <c r="I410" s="1" t="s">
        <v>191</v>
      </c>
      <c r="J410" s="1" t="n">
        <f aca="false">ROUND(H410/100*K402,5)</f>
        <v>0.08658</v>
      </c>
      <c r="K410" s="35"/>
    </row>
    <row r="411" customFormat="false" ht="15" hidden="false" customHeight="false" outlineLevel="0" collapsed="false">
      <c r="D411" s="36" t="s">
        <v>192</v>
      </c>
      <c r="E411" s="35"/>
      <c r="H411" s="35"/>
      <c r="K411" s="37" t="n">
        <f aca="false">SUM(J399:J410)</f>
        <v>15.58443</v>
      </c>
    </row>
    <row r="412" customFormat="false" ht="15" hidden="false" customHeight="false" outlineLevel="0" collapsed="false">
      <c r="D412" s="36" t="s">
        <v>193</v>
      </c>
      <c r="E412" s="35"/>
      <c r="H412" s="35" t="n">
        <v>17.5</v>
      </c>
      <c r="I412" s="1" t="s">
        <v>191</v>
      </c>
      <c r="K412" s="33" t="n">
        <f aca="false">ROUND(H412/100*K411,5)</f>
        <v>2.72728</v>
      </c>
    </row>
    <row r="413" customFormat="false" ht="15" hidden="false" customHeight="false" outlineLevel="0" collapsed="false">
      <c r="D413" s="36" t="s">
        <v>194</v>
      </c>
      <c r="E413" s="35"/>
      <c r="H413" s="35"/>
      <c r="K413" s="37" t="n">
        <f aca="false">SUM(K411:K412)</f>
        <v>18.31171</v>
      </c>
    </row>
    <row r="415" s="1" customFormat="true" ht="45" hidden="false" customHeight="true" outlineLevel="0" collapsed="false">
      <c r="A415" s="20" t="s">
        <v>373</v>
      </c>
      <c r="B415" s="20" t="s">
        <v>72</v>
      </c>
      <c r="C415" s="26" t="s">
        <v>21</v>
      </c>
      <c r="D415" s="27" t="s">
        <v>73</v>
      </c>
      <c r="E415" s="27"/>
      <c r="F415" s="27"/>
      <c r="G415" s="26"/>
      <c r="H415" s="28" t="s">
        <v>170</v>
      </c>
      <c r="I415" s="29" t="n">
        <v>1</v>
      </c>
      <c r="J415" s="29"/>
      <c r="K415" s="30" t="n">
        <f aca="false">ROUND(K430,2)</f>
        <v>14.08</v>
      </c>
      <c r="L415" s="27" t="s">
        <v>374</v>
      </c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customFormat="false" ht="15" hidden="false" customHeight="false" outlineLevel="0" collapsed="false">
      <c r="B416" s="31" t="s">
        <v>172</v>
      </c>
    </row>
    <row r="417" customFormat="false" ht="15" hidden="false" customHeight="false" outlineLevel="0" collapsed="false">
      <c r="B417" s="1" t="s">
        <v>207</v>
      </c>
      <c r="C417" s="1" t="s">
        <v>174</v>
      </c>
      <c r="D417" s="1" t="s">
        <v>208</v>
      </c>
      <c r="E417" s="32" t="n">
        <v>0.07</v>
      </c>
      <c r="F417" s="1" t="s">
        <v>176</v>
      </c>
      <c r="G417" s="1" t="s">
        <v>177</v>
      </c>
      <c r="H417" s="33" t="n">
        <v>25.4</v>
      </c>
      <c r="I417" s="1" t="s">
        <v>178</v>
      </c>
      <c r="J417" s="34" t="n">
        <f aca="false">ROUND(E417/I415* H417,5)</f>
        <v>1.778</v>
      </c>
      <c r="K417" s="35"/>
    </row>
    <row r="418" customFormat="false" ht="15" hidden="false" customHeight="false" outlineLevel="0" collapsed="false">
      <c r="B418" s="1" t="s">
        <v>209</v>
      </c>
      <c r="C418" s="1" t="s">
        <v>174</v>
      </c>
      <c r="D418" s="1" t="s">
        <v>210</v>
      </c>
      <c r="E418" s="32" t="n">
        <v>0.07</v>
      </c>
      <c r="F418" s="1" t="s">
        <v>176</v>
      </c>
      <c r="G418" s="1" t="s">
        <v>177</v>
      </c>
      <c r="H418" s="33" t="n">
        <v>29.57</v>
      </c>
      <c r="I418" s="1" t="s">
        <v>178</v>
      </c>
      <c r="J418" s="34" t="n">
        <f aca="false">ROUND(E418/I415* H418,5)</f>
        <v>2.0699</v>
      </c>
      <c r="K418" s="35"/>
    </row>
    <row r="419" customFormat="false" ht="15" hidden="false" customHeight="false" outlineLevel="0" collapsed="false">
      <c r="D419" s="36" t="s">
        <v>181</v>
      </c>
      <c r="E419" s="35"/>
      <c r="H419" s="35"/>
      <c r="K419" s="33" t="n">
        <f aca="false">SUM(J417:J418)</f>
        <v>3.8479</v>
      </c>
    </row>
    <row r="420" customFormat="false" ht="15" hidden="false" customHeight="false" outlineLevel="0" collapsed="false">
      <c r="B420" s="31" t="s">
        <v>182</v>
      </c>
      <c r="E420" s="35"/>
      <c r="H420" s="35"/>
      <c r="K420" s="35"/>
    </row>
    <row r="421" customFormat="false" ht="15" hidden="false" customHeight="false" outlineLevel="0" collapsed="false">
      <c r="B421" s="1" t="s">
        <v>375</v>
      </c>
      <c r="C421" s="1" t="s">
        <v>21</v>
      </c>
      <c r="D421" s="1" t="s">
        <v>376</v>
      </c>
      <c r="E421" s="32" t="n">
        <v>1.02</v>
      </c>
      <c r="G421" s="1" t="s">
        <v>177</v>
      </c>
      <c r="H421" s="33" t="n">
        <v>2.08</v>
      </c>
      <c r="I421" s="1" t="s">
        <v>178</v>
      </c>
      <c r="J421" s="34" t="n">
        <f aca="false">ROUND(E421* H421,5)</f>
        <v>2.1216</v>
      </c>
      <c r="K421" s="35"/>
    </row>
    <row r="422" customFormat="false" ht="15" hidden="false" customHeight="false" outlineLevel="0" collapsed="false">
      <c r="B422" s="1" t="s">
        <v>377</v>
      </c>
      <c r="C422" s="1" t="s">
        <v>18</v>
      </c>
      <c r="D422" s="1" t="s">
        <v>378</v>
      </c>
      <c r="E422" s="32" t="n">
        <v>0.56</v>
      </c>
      <c r="G422" s="1" t="s">
        <v>177</v>
      </c>
      <c r="H422" s="33" t="n">
        <v>0.26</v>
      </c>
      <c r="I422" s="1" t="s">
        <v>178</v>
      </c>
      <c r="J422" s="34" t="n">
        <f aca="false">ROUND(E422* H422,5)</f>
        <v>0.1456</v>
      </c>
      <c r="K422" s="35"/>
    </row>
    <row r="423" customFormat="false" ht="15" hidden="false" customHeight="false" outlineLevel="0" collapsed="false">
      <c r="B423" s="1" t="s">
        <v>379</v>
      </c>
      <c r="C423" s="1" t="s">
        <v>18</v>
      </c>
      <c r="D423" s="1" t="s">
        <v>380</v>
      </c>
      <c r="E423" s="32" t="n">
        <v>0.3</v>
      </c>
      <c r="G423" s="1" t="s">
        <v>177</v>
      </c>
      <c r="H423" s="33" t="n">
        <v>0.86</v>
      </c>
      <c r="I423" s="1" t="s">
        <v>178</v>
      </c>
      <c r="J423" s="34" t="n">
        <f aca="false">ROUND(E423* H423,5)</f>
        <v>0.258</v>
      </c>
      <c r="K423" s="35"/>
    </row>
    <row r="424" customFormat="false" ht="15" hidden="false" customHeight="false" outlineLevel="0" collapsed="false">
      <c r="B424" s="1" t="s">
        <v>381</v>
      </c>
      <c r="C424" s="1" t="s">
        <v>18</v>
      </c>
      <c r="D424" s="1" t="s">
        <v>382</v>
      </c>
      <c r="E424" s="32" t="n">
        <v>1.5</v>
      </c>
      <c r="G424" s="1" t="s">
        <v>177</v>
      </c>
      <c r="H424" s="33" t="n">
        <v>3.7</v>
      </c>
      <c r="I424" s="1" t="s">
        <v>178</v>
      </c>
      <c r="J424" s="34" t="n">
        <f aca="false">ROUND(E424* H424,5)</f>
        <v>5.55</v>
      </c>
      <c r="K424" s="35"/>
    </row>
    <row r="425" customFormat="false" ht="15" hidden="false" customHeight="false" outlineLevel="0" collapsed="false">
      <c r="D425" s="36" t="s">
        <v>189</v>
      </c>
      <c r="E425" s="35"/>
      <c r="H425" s="35"/>
      <c r="K425" s="33" t="n">
        <f aca="false">SUM(J421:J424)</f>
        <v>8.0752</v>
      </c>
    </row>
    <row r="426" customFormat="false" ht="15" hidden="false" customHeight="false" outlineLevel="0" collapsed="false">
      <c r="E426" s="35"/>
      <c r="H426" s="35"/>
      <c r="K426" s="35"/>
    </row>
    <row r="427" customFormat="false" ht="15" hidden="false" customHeight="false" outlineLevel="0" collapsed="false">
      <c r="D427" s="36" t="s">
        <v>190</v>
      </c>
      <c r="E427" s="35"/>
      <c r="H427" s="35" t="n">
        <v>1.5</v>
      </c>
      <c r="I427" s="1" t="s">
        <v>191</v>
      </c>
      <c r="J427" s="1" t="n">
        <f aca="false">ROUND(H427/100*K419,5)</f>
        <v>0.05772</v>
      </c>
      <c r="K427" s="35"/>
    </row>
    <row r="428" customFormat="false" ht="15" hidden="false" customHeight="false" outlineLevel="0" collapsed="false">
      <c r="D428" s="36" t="s">
        <v>192</v>
      </c>
      <c r="E428" s="35"/>
      <c r="H428" s="35"/>
      <c r="K428" s="37" t="n">
        <f aca="false">SUM(J416:J427)</f>
        <v>11.98082</v>
      </c>
    </row>
    <row r="429" customFormat="false" ht="15" hidden="false" customHeight="false" outlineLevel="0" collapsed="false">
      <c r="D429" s="36" t="s">
        <v>193</v>
      </c>
      <c r="E429" s="35"/>
      <c r="H429" s="35" t="n">
        <v>17.5</v>
      </c>
      <c r="I429" s="1" t="s">
        <v>191</v>
      </c>
      <c r="K429" s="33" t="n">
        <f aca="false">ROUND(H429/100*K428,5)</f>
        <v>2.09664</v>
      </c>
    </row>
    <row r="430" customFormat="false" ht="15" hidden="false" customHeight="false" outlineLevel="0" collapsed="false">
      <c r="D430" s="36" t="s">
        <v>194</v>
      </c>
      <c r="E430" s="35"/>
      <c r="H430" s="35"/>
      <c r="K430" s="37" t="n">
        <f aca="false">SUM(K428:K429)</f>
        <v>14.07746</v>
      </c>
    </row>
    <row r="432" s="1" customFormat="true" ht="45" hidden="false" customHeight="true" outlineLevel="0" collapsed="false">
      <c r="A432" s="20" t="s">
        <v>383</v>
      </c>
      <c r="B432" s="20" t="s">
        <v>103</v>
      </c>
      <c r="C432" s="26" t="s">
        <v>21</v>
      </c>
      <c r="D432" s="27" t="s">
        <v>104</v>
      </c>
      <c r="E432" s="27"/>
      <c r="F432" s="27"/>
      <c r="G432" s="26"/>
      <c r="H432" s="28" t="s">
        <v>170</v>
      </c>
      <c r="I432" s="29" t="n">
        <v>1</v>
      </c>
      <c r="J432" s="29"/>
      <c r="K432" s="30" t="n">
        <f aca="false">ROUND(K447,2)</f>
        <v>43.45</v>
      </c>
      <c r="L432" s="27" t="s">
        <v>384</v>
      </c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customFormat="false" ht="15" hidden="false" customHeight="false" outlineLevel="0" collapsed="false">
      <c r="B433" s="31" t="s">
        <v>172</v>
      </c>
    </row>
    <row r="434" customFormat="false" ht="15" hidden="false" customHeight="false" outlineLevel="0" collapsed="false">
      <c r="B434" s="1" t="s">
        <v>207</v>
      </c>
      <c r="C434" s="1" t="s">
        <v>174</v>
      </c>
      <c r="D434" s="1" t="s">
        <v>208</v>
      </c>
      <c r="E434" s="32" t="n">
        <v>0.12</v>
      </c>
      <c r="F434" s="1" t="s">
        <v>176</v>
      </c>
      <c r="G434" s="1" t="s">
        <v>177</v>
      </c>
      <c r="H434" s="33" t="n">
        <v>25.4</v>
      </c>
      <c r="I434" s="1" t="s">
        <v>178</v>
      </c>
      <c r="J434" s="34" t="n">
        <f aca="false">ROUND(E434/I432* H434,5)</f>
        <v>3.048</v>
      </c>
      <c r="K434" s="35"/>
    </row>
    <row r="435" customFormat="false" ht="15" hidden="false" customHeight="false" outlineLevel="0" collapsed="false">
      <c r="B435" s="1" t="s">
        <v>209</v>
      </c>
      <c r="C435" s="1" t="s">
        <v>174</v>
      </c>
      <c r="D435" s="1" t="s">
        <v>210</v>
      </c>
      <c r="E435" s="32" t="n">
        <v>0.12</v>
      </c>
      <c r="F435" s="1" t="s">
        <v>176</v>
      </c>
      <c r="G435" s="1" t="s">
        <v>177</v>
      </c>
      <c r="H435" s="33" t="n">
        <v>29.57</v>
      </c>
      <c r="I435" s="1" t="s">
        <v>178</v>
      </c>
      <c r="J435" s="34" t="n">
        <f aca="false">ROUND(E435/I432* H435,5)</f>
        <v>3.5484</v>
      </c>
      <c r="K435" s="35"/>
    </row>
    <row r="436" customFormat="false" ht="15" hidden="false" customHeight="false" outlineLevel="0" collapsed="false">
      <c r="D436" s="36" t="s">
        <v>181</v>
      </c>
      <c r="E436" s="35"/>
      <c r="H436" s="35"/>
      <c r="K436" s="33" t="n">
        <f aca="false">SUM(J434:J435)</f>
        <v>6.5964</v>
      </c>
    </row>
    <row r="437" customFormat="false" ht="15" hidden="false" customHeight="false" outlineLevel="0" collapsed="false">
      <c r="B437" s="31" t="s">
        <v>182</v>
      </c>
      <c r="E437" s="35"/>
      <c r="H437" s="35"/>
      <c r="K437" s="35"/>
    </row>
    <row r="438" customFormat="false" ht="15" hidden="false" customHeight="false" outlineLevel="0" collapsed="false">
      <c r="B438" s="1" t="s">
        <v>385</v>
      </c>
      <c r="C438" s="1" t="s">
        <v>21</v>
      </c>
      <c r="D438" s="1" t="s">
        <v>386</v>
      </c>
      <c r="E438" s="32" t="n">
        <v>1.02</v>
      </c>
      <c r="G438" s="1" t="s">
        <v>177</v>
      </c>
      <c r="H438" s="33" t="n">
        <v>22.73</v>
      </c>
      <c r="I438" s="1" t="s">
        <v>178</v>
      </c>
      <c r="J438" s="34" t="n">
        <f aca="false">ROUND(E438* H438,5)</f>
        <v>23.1846</v>
      </c>
      <c r="K438" s="35"/>
    </row>
    <row r="439" customFormat="false" ht="15" hidden="false" customHeight="false" outlineLevel="0" collapsed="false">
      <c r="B439" s="1" t="s">
        <v>341</v>
      </c>
      <c r="C439" s="1" t="s">
        <v>18</v>
      </c>
      <c r="D439" s="1" t="s">
        <v>342</v>
      </c>
      <c r="E439" s="32" t="n">
        <v>0.3</v>
      </c>
      <c r="G439" s="1" t="s">
        <v>177</v>
      </c>
      <c r="H439" s="33" t="n">
        <v>3.29</v>
      </c>
      <c r="I439" s="1" t="s">
        <v>178</v>
      </c>
      <c r="J439" s="34" t="n">
        <f aca="false">ROUND(E439* H439,5)</f>
        <v>0.987</v>
      </c>
      <c r="K439" s="35"/>
    </row>
    <row r="440" customFormat="false" ht="15" hidden="false" customHeight="false" outlineLevel="0" collapsed="false">
      <c r="B440" s="1" t="s">
        <v>337</v>
      </c>
      <c r="C440" s="1" t="s">
        <v>18</v>
      </c>
      <c r="D440" s="1" t="s">
        <v>338</v>
      </c>
      <c r="E440" s="32" t="n">
        <v>1</v>
      </c>
      <c r="G440" s="1" t="s">
        <v>177</v>
      </c>
      <c r="H440" s="33" t="n">
        <v>0.29</v>
      </c>
      <c r="I440" s="1" t="s">
        <v>178</v>
      </c>
      <c r="J440" s="34" t="n">
        <f aca="false">ROUND(E440* H440,5)</f>
        <v>0.29</v>
      </c>
      <c r="K440" s="35"/>
    </row>
    <row r="441" customFormat="false" ht="15" hidden="false" customHeight="false" outlineLevel="0" collapsed="false">
      <c r="B441" s="1" t="s">
        <v>335</v>
      </c>
      <c r="C441" s="1" t="s">
        <v>18</v>
      </c>
      <c r="D441" s="1" t="s">
        <v>336</v>
      </c>
      <c r="E441" s="32" t="n">
        <v>1.5</v>
      </c>
      <c r="G441" s="1" t="s">
        <v>177</v>
      </c>
      <c r="H441" s="33" t="n">
        <v>3.88</v>
      </c>
      <c r="I441" s="1" t="s">
        <v>178</v>
      </c>
      <c r="J441" s="34" t="n">
        <f aca="false">ROUND(E441* H441,5)</f>
        <v>5.82</v>
      </c>
      <c r="K441" s="35"/>
    </row>
    <row r="442" customFormat="false" ht="15" hidden="false" customHeight="false" outlineLevel="0" collapsed="false">
      <c r="D442" s="36" t="s">
        <v>189</v>
      </c>
      <c r="E442" s="35"/>
      <c r="H442" s="35"/>
      <c r="K442" s="33" t="n">
        <f aca="false">SUM(J438:J441)</f>
        <v>30.2816</v>
      </c>
    </row>
    <row r="443" customFormat="false" ht="15" hidden="false" customHeight="false" outlineLevel="0" collapsed="false">
      <c r="E443" s="35"/>
      <c r="H443" s="35"/>
      <c r="K443" s="35"/>
    </row>
    <row r="444" customFormat="false" ht="15" hidden="false" customHeight="false" outlineLevel="0" collapsed="false">
      <c r="D444" s="36" t="s">
        <v>190</v>
      </c>
      <c r="E444" s="35"/>
      <c r="H444" s="35" t="n">
        <v>1.5</v>
      </c>
      <c r="I444" s="1" t="s">
        <v>191</v>
      </c>
      <c r="J444" s="1" t="n">
        <f aca="false">ROUND(H444/100*K436,5)</f>
        <v>0.09895</v>
      </c>
      <c r="K444" s="35"/>
    </row>
    <row r="445" customFormat="false" ht="15" hidden="false" customHeight="false" outlineLevel="0" collapsed="false">
      <c r="D445" s="36" t="s">
        <v>192</v>
      </c>
      <c r="E445" s="35"/>
      <c r="H445" s="35"/>
      <c r="K445" s="37" t="n">
        <f aca="false">SUM(J433:J444)</f>
        <v>36.97695</v>
      </c>
    </row>
    <row r="446" customFormat="false" ht="15" hidden="false" customHeight="false" outlineLevel="0" collapsed="false">
      <c r="D446" s="36" t="s">
        <v>193</v>
      </c>
      <c r="E446" s="35"/>
      <c r="H446" s="35" t="n">
        <v>17.5</v>
      </c>
      <c r="I446" s="1" t="s">
        <v>191</v>
      </c>
      <c r="K446" s="33" t="n">
        <f aca="false">ROUND(H446/100*K445,5)</f>
        <v>6.47097</v>
      </c>
    </row>
    <row r="447" customFormat="false" ht="15" hidden="false" customHeight="false" outlineLevel="0" collapsed="false">
      <c r="D447" s="36" t="s">
        <v>194</v>
      </c>
      <c r="E447" s="35"/>
      <c r="H447" s="35"/>
      <c r="K447" s="37" t="n">
        <f aca="false">SUM(K445:K446)</f>
        <v>43.44792</v>
      </c>
    </row>
    <row r="449" s="1" customFormat="true" ht="45" hidden="false" customHeight="true" outlineLevel="0" collapsed="false">
      <c r="A449" s="20" t="s">
        <v>387</v>
      </c>
      <c r="B449" s="20" t="s">
        <v>119</v>
      </c>
      <c r="C449" s="26" t="s">
        <v>21</v>
      </c>
      <c r="D449" s="27" t="s">
        <v>120</v>
      </c>
      <c r="E449" s="27"/>
      <c r="F449" s="27"/>
      <c r="G449" s="26"/>
      <c r="H449" s="28" t="s">
        <v>170</v>
      </c>
      <c r="I449" s="29" t="n">
        <v>1</v>
      </c>
      <c r="J449" s="29"/>
      <c r="K449" s="30" t="n">
        <f aca="false">ROUND(K464,2)</f>
        <v>43.45</v>
      </c>
      <c r="L449" s="27" t="s">
        <v>388</v>
      </c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customFormat="false" ht="15" hidden="false" customHeight="false" outlineLevel="0" collapsed="false">
      <c r="B450" s="31" t="s">
        <v>172</v>
      </c>
    </row>
    <row r="451" customFormat="false" ht="15" hidden="false" customHeight="false" outlineLevel="0" collapsed="false">
      <c r="B451" s="1" t="s">
        <v>207</v>
      </c>
      <c r="C451" s="1" t="s">
        <v>174</v>
      </c>
      <c r="D451" s="1" t="s">
        <v>208</v>
      </c>
      <c r="E451" s="32" t="n">
        <v>0.12</v>
      </c>
      <c r="F451" s="1" t="s">
        <v>176</v>
      </c>
      <c r="G451" s="1" t="s">
        <v>177</v>
      </c>
      <c r="H451" s="33" t="n">
        <v>25.4</v>
      </c>
      <c r="I451" s="1" t="s">
        <v>178</v>
      </c>
      <c r="J451" s="34" t="n">
        <f aca="false">ROUND(E451/I449* H451,5)</f>
        <v>3.048</v>
      </c>
      <c r="K451" s="35"/>
    </row>
    <row r="452" customFormat="false" ht="15" hidden="false" customHeight="false" outlineLevel="0" collapsed="false">
      <c r="B452" s="1" t="s">
        <v>209</v>
      </c>
      <c r="C452" s="1" t="s">
        <v>174</v>
      </c>
      <c r="D452" s="1" t="s">
        <v>210</v>
      </c>
      <c r="E452" s="32" t="n">
        <v>0.12</v>
      </c>
      <c r="F452" s="1" t="s">
        <v>176</v>
      </c>
      <c r="G452" s="1" t="s">
        <v>177</v>
      </c>
      <c r="H452" s="33" t="n">
        <v>29.57</v>
      </c>
      <c r="I452" s="1" t="s">
        <v>178</v>
      </c>
      <c r="J452" s="34" t="n">
        <f aca="false">ROUND(E452/I449* H452,5)</f>
        <v>3.5484</v>
      </c>
      <c r="K452" s="35"/>
    </row>
    <row r="453" customFormat="false" ht="15" hidden="false" customHeight="false" outlineLevel="0" collapsed="false">
      <c r="D453" s="36" t="s">
        <v>181</v>
      </c>
      <c r="E453" s="35"/>
      <c r="H453" s="35"/>
      <c r="K453" s="33" t="n">
        <f aca="false">SUM(J451:J452)</f>
        <v>6.5964</v>
      </c>
    </row>
    <row r="454" customFormat="false" ht="15" hidden="false" customHeight="false" outlineLevel="0" collapsed="false">
      <c r="B454" s="31" t="s">
        <v>182</v>
      </c>
      <c r="E454" s="35"/>
      <c r="H454" s="35"/>
      <c r="K454" s="35"/>
    </row>
    <row r="455" customFormat="false" ht="15" hidden="false" customHeight="false" outlineLevel="0" collapsed="false">
      <c r="B455" s="1" t="s">
        <v>341</v>
      </c>
      <c r="C455" s="1" t="s">
        <v>18</v>
      </c>
      <c r="D455" s="1" t="s">
        <v>342</v>
      </c>
      <c r="E455" s="32" t="n">
        <v>0.3</v>
      </c>
      <c r="G455" s="1" t="s">
        <v>177</v>
      </c>
      <c r="H455" s="33" t="n">
        <v>3.29</v>
      </c>
      <c r="I455" s="1" t="s">
        <v>178</v>
      </c>
      <c r="J455" s="34" t="n">
        <f aca="false">ROUND(E455* H455,5)</f>
        <v>0.987</v>
      </c>
      <c r="K455" s="35"/>
    </row>
    <row r="456" customFormat="false" ht="15" hidden="false" customHeight="false" outlineLevel="0" collapsed="false">
      <c r="B456" s="1" t="s">
        <v>335</v>
      </c>
      <c r="C456" s="1" t="s">
        <v>18</v>
      </c>
      <c r="D456" s="1" t="s">
        <v>336</v>
      </c>
      <c r="E456" s="32" t="n">
        <v>1.5</v>
      </c>
      <c r="G456" s="1" t="s">
        <v>177</v>
      </c>
      <c r="H456" s="33" t="n">
        <v>3.88</v>
      </c>
      <c r="I456" s="1" t="s">
        <v>178</v>
      </c>
      <c r="J456" s="34" t="n">
        <f aca="false">ROUND(E456* H456,5)</f>
        <v>5.82</v>
      </c>
      <c r="K456" s="35"/>
    </row>
    <row r="457" customFormat="false" ht="15" hidden="false" customHeight="false" outlineLevel="0" collapsed="false">
      <c r="B457" s="1" t="s">
        <v>385</v>
      </c>
      <c r="C457" s="1" t="s">
        <v>21</v>
      </c>
      <c r="D457" s="1" t="s">
        <v>386</v>
      </c>
      <c r="E457" s="32" t="n">
        <v>1.02</v>
      </c>
      <c r="G457" s="1" t="s">
        <v>177</v>
      </c>
      <c r="H457" s="33" t="n">
        <v>22.73</v>
      </c>
      <c r="I457" s="1" t="s">
        <v>178</v>
      </c>
      <c r="J457" s="34" t="n">
        <f aca="false">ROUND(E457* H457,5)</f>
        <v>23.1846</v>
      </c>
      <c r="K457" s="35"/>
    </row>
    <row r="458" customFormat="false" ht="15" hidden="false" customHeight="false" outlineLevel="0" collapsed="false">
      <c r="B458" s="1" t="s">
        <v>337</v>
      </c>
      <c r="C458" s="1" t="s">
        <v>18</v>
      </c>
      <c r="D458" s="1" t="s">
        <v>338</v>
      </c>
      <c r="E458" s="32" t="n">
        <v>1</v>
      </c>
      <c r="G458" s="1" t="s">
        <v>177</v>
      </c>
      <c r="H458" s="33" t="n">
        <v>0.29</v>
      </c>
      <c r="I458" s="1" t="s">
        <v>178</v>
      </c>
      <c r="J458" s="34" t="n">
        <f aca="false">ROUND(E458* H458,5)</f>
        <v>0.29</v>
      </c>
      <c r="K458" s="35"/>
    </row>
    <row r="459" customFormat="false" ht="15" hidden="false" customHeight="false" outlineLevel="0" collapsed="false">
      <c r="D459" s="36" t="s">
        <v>189</v>
      </c>
      <c r="E459" s="35"/>
      <c r="H459" s="35"/>
      <c r="K459" s="33" t="n">
        <f aca="false">SUM(J455:J458)</f>
        <v>30.2816</v>
      </c>
    </row>
    <row r="460" customFormat="false" ht="15" hidden="false" customHeight="false" outlineLevel="0" collapsed="false">
      <c r="E460" s="35"/>
      <c r="H460" s="35"/>
      <c r="K460" s="35"/>
    </row>
    <row r="461" customFormat="false" ht="15" hidden="false" customHeight="false" outlineLevel="0" collapsed="false">
      <c r="D461" s="36" t="s">
        <v>190</v>
      </c>
      <c r="E461" s="35"/>
      <c r="H461" s="35" t="n">
        <v>1.5</v>
      </c>
      <c r="I461" s="1" t="s">
        <v>191</v>
      </c>
      <c r="J461" s="1" t="n">
        <f aca="false">ROUND(H461/100*K453,5)</f>
        <v>0.09895</v>
      </c>
      <c r="K461" s="35"/>
    </row>
    <row r="462" customFormat="false" ht="15" hidden="false" customHeight="false" outlineLevel="0" collapsed="false">
      <c r="D462" s="36" t="s">
        <v>192</v>
      </c>
      <c r="E462" s="35"/>
      <c r="H462" s="35"/>
      <c r="K462" s="37" t="n">
        <f aca="false">SUM(J450:J461)</f>
        <v>36.97695</v>
      </c>
    </row>
    <row r="463" customFormat="false" ht="15" hidden="false" customHeight="false" outlineLevel="0" collapsed="false">
      <c r="D463" s="36" t="s">
        <v>193</v>
      </c>
      <c r="E463" s="35"/>
      <c r="H463" s="35" t="n">
        <v>17.5</v>
      </c>
      <c r="I463" s="1" t="s">
        <v>191</v>
      </c>
      <c r="K463" s="33" t="n">
        <f aca="false">ROUND(H463/100*K462,5)</f>
        <v>6.47097</v>
      </c>
    </row>
    <row r="464" customFormat="false" ht="15" hidden="false" customHeight="false" outlineLevel="0" collapsed="false">
      <c r="D464" s="36" t="s">
        <v>194</v>
      </c>
      <c r="E464" s="35"/>
      <c r="H464" s="35"/>
      <c r="K464" s="37" t="n">
        <f aca="false">SUM(K462:K463)</f>
        <v>43.44792</v>
      </c>
    </row>
    <row r="466" s="1" customFormat="true" ht="45" hidden="false" customHeight="true" outlineLevel="0" collapsed="false">
      <c r="A466" s="20" t="s">
        <v>389</v>
      </c>
      <c r="B466" s="20" t="s">
        <v>78</v>
      </c>
      <c r="C466" s="26" t="s">
        <v>21</v>
      </c>
      <c r="D466" s="27" t="s">
        <v>79</v>
      </c>
      <c r="E466" s="27"/>
      <c r="F466" s="27"/>
      <c r="G466" s="26"/>
      <c r="H466" s="28" t="s">
        <v>170</v>
      </c>
      <c r="I466" s="29" t="n">
        <v>1</v>
      </c>
      <c r="J466" s="29"/>
      <c r="K466" s="30" t="n">
        <f aca="false">ROUND(K479,2)</f>
        <v>5.48</v>
      </c>
      <c r="L466" s="27" t="s">
        <v>390</v>
      </c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customFormat="false" ht="15" hidden="false" customHeight="false" outlineLevel="0" collapsed="false">
      <c r="B467" s="31" t="s">
        <v>172</v>
      </c>
    </row>
    <row r="468" customFormat="false" ht="15" hidden="false" customHeight="false" outlineLevel="0" collapsed="false">
      <c r="B468" s="1" t="s">
        <v>207</v>
      </c>
      <c r="C468" s="1" t="s">
        <v>174</v>
      </c>
      <c r="D468" s="1" t="s">
        <v>208</v>
      </c>
      <c r="E468" s="32" t="n">
        <v>0.065</v>
      </c>
      <c r="F468" s="1" t="s">
        <v>176</v>
      </c>
      <c r="G468" s="1" t="s">
        <v>177</v>
      </c>
      <c r="H468" s="33" t="n">
        <v>25.4</v>
      </c>
      <c r="I468" s="1" t="s">
        <v>178</v>
      </c>
      <c r="J468" s="34" t="n">
        <f aca="false">ROUND(E468/I466* H468,5)</f>
        <v>1.651</v>
      </c>
      <c r="K468" s="35"/>
    </row>
    <row r="469" customFormat="false" ht="15" hidden="false" customHeight="false" outlineLevel="0" collapsed="false">
      <c r="B469" s="1" t="s">
        <v>209</v>
      </c>
      <c r="C469" s="1" t="s">
        <v>174</v>
      </c>
      <c r="D469" s="1" t="s">
        <v>210</v>
      </c>
      <c r="E469" s="32" t="n">
        <v>0.065</v>
      </c>
      <c r="F469" s="1" t="s">
        <v>176</v>
      </c>
      <c r="G469" s="1" t="s">
        <v>177</v>
      </c>
      <c r="H469" s="33" t="n">
        <v>29.57</v>
      </c>
      <c r="I469" s="1" t="s">
        <v>178</v>
      </c>
      <c r="J469" s="34" t="n">
        <f aca="false">ROUND(E469/I466* H469,5)</f>
        <v>1.92205</v>
      </c>
      <c r="K469" s="35"/>
    </row>
    <row r="470" customFormat="false" ht="15" hidden="false" customHeight="false" outlineLevel="0" collapsed="false">
      <c r="D470" s="36" t="s">
        <v>181</v>
      </c>
      <c r="E470" s="35"/>
      <c r="H470" s="35"/>
      <c r="K470" s="33" t="n">
        <f aca="false">SUM(J468:J469)</f>
        <v>3.57305</v>
      </c>
    </row>
    <row r="471" customFormat="false" ht="15" hidden="false" customHeight="false" outlineLevel="0" collapsed="false">
      <c r="B471" s="31" t="s">
        <v>182</v>
      </c>
      <c r="E471" s="35"/>
      <c r="H471" s="35"/>
      <c r="K471" s="35"/>
    </row>
    <row r="472" customFormat="false" ht="15" hidden="false" customHeight="false" outlineLevel="0" collapsed="false">
      <c r="B472" s="1" t="s">
        <v>391</v>
      </c>
      <c r="C472" s="1" t="s">
        <v>18</v>
      </c>
      <c r="D472" s="1" t="s">
        <v>392</v>
      </c>
      <c r="E472" s="32" t="n">
        <v>0.5</v>
      </c>
      <c r="G472" s="1" t="s">
        <v>177</v>
      </c>
      <c r="H472" s="33" t="n">
        <v>0.05</v>
      </c>
      <c r="I472" s="1" t="s">
        <v>178</v>
      </c>
      <c r="J472" s="34" t="n">
        <f aca="false">ROUND(E472* H472,5)</f>
        <v>0.025</v>
      </c>
      <c r="K472" s="35"/>
    </row>
    <row r="473" customFormat="false" ht="15" hidden="false" customHeight="false" outlineLevel="0" collapsed="false">
      <c r="B473" s="1" t="s">
        <v>393</v>
      </c>
      <c r="C473" s="1" t="s">
        <v>394</v>
      </c>
      <c r="D473" s="1" t="s">
        <v>395</v>
      </c>
      <c r="E473" s="32" t="n">
        <v>1.02</v>
      </c>
      <c r="G473" s="1" t="s">
        <v>177</v>
      </c>
      <c r="H473" s="33" t="n">
        <v>0.99</v>
      </c>
      <c r="I473" s="1" t="s">
        <v>178</v>
      </c>
      <c r="J473" s="34" t="n">
        <f aca="false">ROUND(E473* H473,5)</f>
        <v>1.0098</v>
      </c>
      <c r="K473" s="35"/>
    </row>
    <row r="474" customFormat="false" ht="15" hidden="false" customHeight="false" outlineLevel="0" collapsed="false">
      <c r="D474" s="36" t="s">
        <v>189</v>
      </c>
      <c r="E474" s="35"/>
      <c r="H474" s="35"/>
      <c r="K474" s="33" t="n">
        <f aca="false">SUM(J472:J473)</f>
        <v>1.0348</v>
      </c>
    </row>
    <row r="475" customFormat="false" ht="15" hidden="false" customHeight="false" outlineLevel="0" collapsed="false">
      <c r="E475" s="35"/>
      <c r="H475" s="35"/>
      <c r="K475" s="35"/>
    </row>
    <row r="476" customFormat="false" ht="15" hidden="false" customHeight="false" outlineLevel="0" collapsed="false">
      <c r="D476" s="36" t="s">
        <v>190</v>
      </c>
      <c r="E476" s="35"/>
      <c r="H476" s="35" t="n">
        <v>1.5</v>
      </c>
      <c r="I476" s="1" t="s">
        <v>191</v>
      </c>
      <c r="J476" s="1" t="n">
        <f aca="false">ROUND(H476/100*K470,5)</f>
        <v>0.0536</v>
      </c>
      <c r="K476" s="35"/>
    </row>
    <row r="477" customFormat="false" ht="15" hidden="false" customHeight="false" outlineLevel="0" collapsed="false">
      <c r="D477" s="36" t="s">
        <v>192</v>
      </c>
      <c r="E477" s="35"/>
      <c r="H477" s="35"/>
      <c r="K477" s="37" t="n">
        <f aca="false">SUM(J467:J476)</f>
        <v>4.66145</v>
      </c>
    </row>
    <row r="478" customFormat="false" ht="15" hidden="false" customHeight="false" outlineLevel="0" collapsed="false">
      <c r="D478" s="36" t="s">
        <v>193</v>
      </c>
      <c r="E478" s="35"/>
      <c r="H478" s="35" t="n">
        <v>17.5</v>
      </c>
      <c r="I478" s="1" t="s">
        <v>191</v>
      </c>
      <c r="K478" s="33" t="n">
        <f aca="false">ROUND(H478/100*K477,5)</f>
        <v>0.81575</v>
      </c>
    </row>
    <row r="479" customFormat="false" ht="15" hidden="false" customHeight="false" outlineLevel="0" collapsed="false">
      <c r="D479" s="36" t="s">
        <v>194</v>
      </c>
      <c r="E479" s="35"/>
      <c r="H479" s="35"/>
      <c r="K479" s="37" t="n">
        <f aca="false">SUM(K477:K478)</f>
        <v>5.4772</v>
      </c>
    </row>
    <row r="481" s="1" customFormat="true" ht="45" hidden="false" customHeight="true" outlineLevel="0" collapsed="false">
      <c r="A481" s="20" t="s">
        <v>396</v>
      </c>
      <c r="B481" s="20" t="s">
        <v>44</v>
      </c>
      <c r="C481" s="26" t="s">
        <v>21</v>
      </c>
      <c r="D481" s="27" t="s">
        <v>45</v>
      </c>
      <c r="E481" s="27"/>
      <c r="F481" s="27"/>
      <c r="G481" s="26"/>
      <c r="H481" s="28" t="s">
        <v>170</v>
      </c>
      <c r="I481" s="29" t="n">
        <v>1</v>
      </c>
      <c r="J481" s="29"/>
      <c r="K481" s="30" t="n">
        <f aca="false">ROUND(K494,2)</f>
        <v>5.56</v>
      </c>
      <c r="L481" s="27" t="s">
        <v>397</v>
      </c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customFormat="false" ht="15" hidden="false" customHeight="false" outlineLevel="0" collapsed="false">
      <c r="B482" s="31" t="s">
        <v>172</v>
      </c>
    </row>
    <row r="483" customFormat="false" ht="15" hidden="false" customHeight="false" outlineLevel="0" collapsed="false">
      <c r="B483" s="1" t="s">
        <v>207</v>
      </c>
      <c r="C483" s="1" t="s">
        <v>174</v>
      </c>
      <c r="D483" s="1" t="s">
        <v>208</v>
      </c>
      <c r="E483" s="32" t="n">
        <v>0.065</v>
      </c>
      <c r="F483" s="1" t="s">
        <v>176</v>
      </c>
      <c r="G483" s="1" t="s">
        <v>177</v>
      </c>
      <c r="H483" s="33" t="n">
        <v>25.4</v>
      </c>
      <c r="I483" s="1" t="s">
        <v>178</v>
      </c>
      <c r="J483" s="34" t="n">
        <f aca="false">ROUND(E483/I481* H483,5)</f>
        <v>1.651</v>
      </c>
      <c r="K483" s="35"/>
    </row>
    <row r="484" customFormat="false" ht="15" hidden="false" customHeight="false" outlineLevel="0" collapsed="false">
      <c r="B484" s="1" t="s">
        <v>209</v>
      </c>
      <c r="C484" s="1" t="s">
        <v>174</v>
      </c>
      <c r="D484" s="1" t="s">
        <v>210</v>
      </c>
      <c r="E484" s="32" t="n">
        <v>0.065</v>
      </c>
      <c r="F484" s="1" t="s">
        <v>176</v>
      </c>
      <c r="G484" s="1" t="s">
        <v>177</v>
      </c>
      <c r="H484" s="33" t="n">
        <v>29.57</v>
      </c>
      <c r="I484" s="1" t="s">
        <v>178</v>
      </c>
      <c r="J484" s="34" t="n">
        <f aca="false">ROUND(E484/I481* H484,5)</f>
        <v>1.92205</v>
      </c>
      <c r="K484" s="35"/>
    </row>
    <row r="485" customFormat="false" ht="15" hidden="false" customHeight="false" outlineLevel="0" collapsed="false">
      <c r="D485" s="36" t="s">
        <v>181</v>
      </c>
      <c r="E485" s="35"/>
      <c r="H485" s="35"/>
      <c r="K485" s="33" t="n">
        <f aca="false">SUM(J483:J484)</f>
        <v>3.57305</v>
      </c>
    </row>
    <row r="486" customFormat="false" ht="15" hidden="false" customHeight="false" outlineLevel="0" collapsed="false">
      <c r="B486" s="31" t="s">
        <v>182</v>
      </c>
      <c r="E486" s="35"/>
      <c r="H486" s="35"/>
      <c r="K486" s="35"/>
    </row>
    <row r="487" customFormat="false" ht="15" hidden="false" customHeight="false" outlineLevel="0" collapsed="false">
      <c r="B487" s="1" t="s">
        <v>391</v>
      </c>
      <c r="C487" s="1" t="s">
        <v>18</v>
      </c>
      <c r="D487" s="1" t="s">
        <v>392</v>
      </c>
      <c r="E487" s="32" t="n">
        <v>0.5</v>
      </c>
      <c r="G487" s="1" t="s">
        <v>177</v>
      </c>
      <c r="H487" s="33" t="n">
        <v>0.05</v>
      </c>
      <c r="I487" s="1" t="s">
        <v>178</v>
      </c>
      <c r="J487" s="34" t="n">
        <f aca="false">ROUND(E487* H487,5)</f>
        <v>0.025</v>
      </c>
      <c r="K487" s="35"/>
    </row>
    <row r="488" customFormat="false" ht="438.05" hidden="false" customHeight="false" outlineLevel="0" collapsed="false">
      <c r="B488" s="1" t="s">
        <v>398</v>
      </c>
      <c r="C488" s="1" t="s">
        <v>21</v>
      </c>
      <c r="D488" s="38" t="s">
        <v>399</v>
      </c>
      <c r="E488" s="32" t="n">
        <v>1.02</v>
      </c>
      <c r="G488" s="1" t="s">
        <v>177</v>
      </c>
      <c r="H488" s="33" t="n">
        <v>1.06</v>
      </c>
      <c r="I488" s="1" t="s">
        <v>178</v>
      </c>
      <c r="J488" s="34" t="n">
        <f aca="false">ROUND(E488* H488,5)</f>
        <v>1.0812</v>
      </c>
      <c r="K488" s="35"/>
    </row>
    <row r="489" customFormat="false" ht="15" hidden="false" customHeight="false" outlineLevel="0" collapsed="false">
      <c r="D489" s="36" t="s">
        <v>189</v>
      </c>
      <c r="E489" s="35"/>
      <c r="H489" s="35"/>
      <c r="K489" s="33" t="n">
        <f aca="false">SUM(J487:J488)</f>
        <v>1.1062</v>
      </c>
    </row>
    <row r="490" customFormat="false" ht="15" hidden="false" customHeight="false" outlineLevel="0" collapsed="false">
      <c r="E490" s="35"/>
      <c r="H490" s="35"/>
      <c r="K490" s="35"/>
    </row>
    <row r="491" customFormat="false" ht="15" hidden="false" customHeight="false" outlineLevel="0" collapsed="false">
      <c r="D491" s="36" t="s">
        <v>190</v>
      </c>
      <c r="E491" s="35"/>
      <c r="H491" s="35" t="n">
        <v>1.5</v>
      </c>
      <c r="I491" s="1" t="s">
        <v>191</v>
      </c>
      <c r="J491" s="1" t="n">
        <f aca="false">ROUND(H491/100*K485,5)</f>
        <v>0.0536</v>
      </c>
      <c r="K491" s="35"/>
    </row>
    <row r="492" customFormat="false" ht="15" hidden="false" customHeight="false" outlineLevel="0" collapsed="false">
      <c r="D492" s="36" t="s">
        <v>192</v>
      </c>
      <c r="E492" s="35"/>
      <c r="H492" s="35"/>
      <c r="K492" s="37" t="n">
        <f aca="false">SUM(J482:J491)</f>
        <v>4.73285</v>
      </c>
    </row>
    <row r="493" customFormat="false" ht="15" hidden="false" customHeight="false" outlineLevel="0" collapsed="false">
      <c r="D493" s="36" t="s">
        <v>193</v>
      </c>
      <c r="E493" s="35"/>
      <c r="H493" s="35" t="n">
        <v>17.5</v>
      </c>
      <c r="I493" s="1" t="s">
        <v>191</v>
      </c>
      <c r="K493" s="33" t="n">
        <f aca="false">ROUND(H493/100*K492,5)</f>
        <v>0.82825</v>
      </c>
    </row>
    <row r="494" customFormat="false" ht="15" hidden="false" customHeight="false" outlineLevel="0" collapsed="false">
      <c r="D494" s="36" t="s">
        <v>194</v>
      </c>
      <c r="E494" s="35"/>
      <c r="H494" s="35"/>
      <c r="K494" s="37" t="n">
        <f aca="false">SUM(K492:K493)</f>
        <v>5.5611</v>
      </c>
    </row>
    <row r="496" s="1" customFormat="true" ht="45" hidden="false" customHeight="true" outlineLevel="0" collapsed="false">
      <c r="A496" s="20" t="s">
        <v>400</v>
      </c>
      <c r="B496" s="20" t="s">
        <v>80</v>
      </c>
      <c r="C496" s="26" t="s">
        <v>21</v>
      </c>
      <c r="D496" s="27" t="s">
        <v>81</v>
      </c>
      <c r="E496" s="27"/>
      <c r="F496" s="27"/>
      <c r="G496" s="26"/>
      <c r="H496" s="28" t="s">
        <v>170</v>
      </c>
      <c r="I496" s="29" t="n">
        <v>1</v>
      </c>
      <c r="J496" s="29"/>
      <c r="K496" s="30" t="n">
        <f aca="false">ROUND(K509,2)</f>
        <v>5.69</v>
      </c>
      <c r="L496" s="27" t="s">
        <v>401</v>
      </c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customFormat="false" ht="15" hidden="false" customHeight="false" outlineLevel="0" collapsed="false">
      <c r="B497" s="31" t="s">
        <v>172</v>
      </c>
    </row>
    <row r="498" customFormat="false" ht="15" hidden="false" customHeight="false" outlineLevel="0" collapsed="false">
      <c r="B498" s="1" t="s">
        <v>207</v>
      </c>
      <c r="C498" s="1" t="s">
        <v>174</v>
      </c>
      <c r="D498" s="1" t="s">
        <v>208</v>
      </c>
      <c r="E498" s="32" t="n">
        <v>0.065</v>
      </c>
      <c r="F498" s="1" t="s">
        <v>176</v>
      </c>
      <c r="G498" s="1" t="s">
        <v>177</v>
      </c>
      <c r="H498" s="33" t="n">
        <v>25.4</v>
      </c>
      <c r="I498" s="1" t="s">
        <v>178</v>
      </c>
      <c r="J498" s="34" t="n">
        <f aca="false">ROUND(E498/I496* H498,5)</f>
        <v>1.651</v>
      </c>
      <c r="K498" s="35"/>
    </row>
    <row r="499" customFormat="false" ht="15" hidden="false" customHeight="false" outlineLevel="0" collapsed="false">
      <c r="B499" s="1" t="s">
        <v>209</v>
      </c>
      <c r="C499" s="1" t="s">
        <v>174</v>
      </c>
      <c r="D499" s="1" t="s">
        <v>210</v>
      </c>
      <c r="E499" s="32" t="n">
        <v>0.065</v>
      </c>
      <c r="F499" s="1" t="s">
        <v>176</v>
      </c>
      <c r="G499" s="1" t="s">
        <v>177</v>
      </c>
      <c r="H499" s="33" t="n">
        <v>29.57</v>
      </c>
      <c r="I499" s="1" t="s">
        <v>178</v>
      </c>
      <c r="J499" s="34" t="n">
        <f aca="false">ROUND(E499/I496* H499,5)</f>
        <v>1.92205</v>
      </c>
      <c r="K499" s="35"/>
    </row>
    <row r="500" customFormat="false" ht="15" hidden="false" customHeight="false" outlineLevel="0" collapsed="false">
      <c r="D500" s="36" t="s">
        <v>181</v>
      </c>
      <c r="E500" s="35"/>
      <c r="H500" s="35"/>
      <c r="K500" s="33" t="n">
        <f aca="false">SUM(J498:J499)</f>
        <v>3.57305</v>
      </c>
    </row>
    <row r="501" customFormat="false" ht="15" hidden="false" customHeight="false" outlineLevel="0" collapsed="false">
      <c r="B501" s="31" t="s">
        <v>182</v>
      </c>
      <c r="E501" s="35"/>
      <c r="H501" s="35"/>
      <c r="K501" s="35"/>
    </row>
    <row r="502" customFormat="false" ht="15" hidden="false" customHeight="false" outlineLevel="0" collapsed="false">
      <c r="B502" s="1" t="s">
        <v>391</v>
      </c>
      <c r="C502" s="1" t="s">
        <v>18</v>
      </c>
      <c r="D502" s="1" t="s">
        <v>392</v>
      </c>
      <c r="E502" s="32" t="n">
        <v>0.5</v>
      </c>
      <c r="G502" s="1" t="s">
        <v>177</v>
      </c>
      <c r="H502" s="33" t="n">
        <v>0.05</v>
      </c>
      <c r="I502" s="1" t="s">
        <v>178</v>
      </c>
      <c r="J502" s="34" t="n">
        <f aca="false">ROUND(E502* H502,5)</f>
        <v>0.025</v>
      </c>
      <c r="K502" s="35"/>
    </row>
    <row r="503" customFormat="false" ht="15" hidden="false" customHeight="false" outlineLevel="0" collapsed="false">
      <c r="B503" s="1" t="s">
        <v>402</v>
      </c>
      <c r="C503" s="1" t="s">
        <v>394</v>
      </c>
      <c r="D503" s="1" t="s">
        <v>403</v>
      </c>
      <c r="E503" s="32" t="n">
        <v>1.02</v>
      </c>
      <c r="G503" s="1" t="s">
        <v>177</v>
      </c>
      <c r="H503" s="33" t="n">
        <v>1.17</v>
      </c>
      <c r="I503" s="1" t="s">
        <v>178</v>
      </c>
      <c r="J503" s="34" t="n">
        <f aca="false">ROUND(E503* H503,5)</f>
        <v>1.1934</v>
      </c>
      <c r="K503" s="35"/>
    </row>
    <row r="504" customFormat="false" ht="15" hidden="false" customHeight="false" outlineLevel="0" collapsed="false">
      <c r="D504" s="36" t="s">
        <v>189</v>
      </c>
      <c r="E504" s="35"/>
      <c r="H504" s="35"/>
      <c r="K504" s="33" t="n">
        <f aca="false">SUM(J502:J503)</f>
        <v>1.2184</v>
      </c>
    </row>
    <row r="505" customFormat="false" ht="15" hidden="false" customHeight="false" outlineLevel="0" collapsed="false">
      <c r="E505" s="35"/>
      <c r="H505" s="35"/>
      <c r="K505" s="35"/>
    </row>
    <row r="506" customFormat="false" ht="15" hidden="false" customHeight="false" outlineLevel="0" collapsed="false">
      <c r="D506" s="36" t="s">
        <v>190</v>
      </c>
      <c r="E506" s="35"/>
      <c r="H506" s="35" t="n">
        <v>1.5</v>
      </c>
      <c r="I506" s="1" t="s">
        <v>191</v>
      </c>
      <c r="J506" s="1" t="n">
        <f aca="false">ROUND(H506/100*K500,5)</f>
        <v>0.0536</v>
      </c>
      <c r="K506" s="35"/>
    </row>
    <row r="507" customFormat="false" ht="15" hidden="false" customHeight="false" outlineLevel="0" collapsed="false">
      <c r="D507" s="36" t="s">
        <v>192</v>
      </c>
      <c r="E507" s="35"/>
      <c r="H507" s="35"/>
      <c r="K507" s="37" t="n">
        <f aca="false">SUM(J497:J506)</f>
        <v>4.84505</v>
      </c>
    </row>
    <row r="508" customFormat="false" ht="15" hidden="false" customHeight="false" outlineLevel="0" collapsed="false">
      <c r="D508" s="36" t="s">
        <v>193</v>
      </c>
      <c r="E508" s="35"/>
      <c r="H508" s="35" t="n">
        <v>17.5</v>
      </c>
      <c r="I508" s="1" t="s">
        <v>191</v>
      </c>
      <c r="K508" s="33" t="n">
        <f aca="false">ROUND(H508/100*K507,5)</f>
        <v>0.84788</v>
      </c>
    </row>
    <row r="509" customFormat="false" ht="15" hidden="false" customHeight="false" outlineLevel="0" collapsed="false">
      <c r="D509" s="36" t="s">
        <v>194</v>
      </c>
      <c r="E509" s="35"/>
      <c r="H509" s="35"/>
      <c r="K509" s="37" t="n">
        <f aca="false">SUM(K507:K508)</f>
        <v>5.69293</v>
      </c>
    </row>
    <row r="511" s="1" customFormat="true" ht="45" hidden="false" customHeight="true" outlineLevel="0" collapsed="false">
      <c r="A511" s="20" t="s">
        <v>404</v>
      </c>
      <c r="B511" s="20" t="s">
        <v>82</v>
      </c>
      <c r="C511" s="26" t="s">
        <v>21</v>
      </c>
      <c r="D511" s="27" t="s">
        <v>83</v>
      </c>
      <c r="E511" s="27"/>
      <c r="F511" s="27"/>
      <c r="G511" s="26"/>
      <c r="H511" s="28" t="s">
        <v>170</v>
      </c>
      <c r="I511" s="29" t="n">
        <v>1</v>
      </c>
      <c r="J511" s="29"/>
      <c r="K511" s="30" t="n">
        <f aca="false">ROUND(K524,2)</f>
        <v>6.63</v>
      </c>
      <c r="L511" s="27" t="s">
        <v>405</v>
      </c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customFormat="false" ht="15" hidden="false" customHeight="false" outlineLevel="0" collapsed="false">
      <c r="B512" s="31" t="s">
        <v>172</v>
      </c>
    </row>
    <row r="513" customFormat="false" ht="15" hidden="false" customHeight="false" outlineLevel="0" collapsed="false">
      <c r="B513" s="1" t="s">
        <v>207</v>
      </c>
      <c r="C513" s="1" t="s">
        <v>174</v>
      </c>
      <c r="D513" s="1" t="s">
        <v>208</v>
      </c>
      <c r="E513" s="32" t="n">
        <v>0.065</v>
      </c>
      <c r="F513" s="1" t="s">
        <v>176</v>
      </c>
      <c r="G513" s="1" t="s">
        <v>177</v>
      </c>
      <c r="H513" s="33" t="n">
        <v>25.4</v>
      </c>
      <c r="I513" s="1" t="s">
        <v>178</v>
      </c>
      <c r="J513" s="34" t="n">
        <f aca="false">ROUND(E513/I511* H513,5)</f>
        <v>1.651</v>
      </c>
      <c r="K513" s="35"/>
    </row>
    <row r="514" customFormat="false" ht="15" hidden="false" customHeight="false" outlineLevel="0" collapsed="false">
      <c r="B514" s="1" t="s">
        <v>209</v>
      </c>
      <c r="C514" s="1" t="s">
        <v>174</v>
      </c>
      <c r="D514" s="1" t="s">
        <v>210</v>
      </c>
      <c r="E514" s="32" t="n">
        <v>0.065</v>
      </c>
      <c r="F514" s="1" t="s">
        <v>176</v>
      </c>
      <c r="G514" s="1" t="s">
        <v>177</v>
      </c>
      <c r="H514" s="33" t="n">
        <v>29.57</v>
      </c>
      <c r="I514" s="1" t="s">
        <v>178</v>
      </c>
      <c r="J514" s="34" t="n">
        <f aca="false">ROUND(E514/I511* H514,5)</f>
        <v>1.92205</v>
      </c>
      <c r="K514" s="35"/>
    </row>
    <row r="515" customFormat="false" ht="15" hidden="false" customHeight="false" outlineLevel="0" collapsed="false">
      <c r="D515" s="36" t="s">
        <v>181</v>
      </c>
      <c r="E515" s="35"/>
      <c r="H515" s="35"/>
      <c r="K515" s="33" t="n">
        <f aca="false">SUM(J513:J514)</f>
        <v>3.57305</v>
      </c>
    </row>
    <row r="516" customFormat="false" ht="15" hidden="false" customHeight="false" outlineLevel="0" collapsed="false">
      <c r="B516" s="31" t="s">
        <v>182</v>
      </c>
      <c r="E516" s="35"/>
      <c r="H516" s="35"/>
      <c r="K516" s="35"/>
    </row>
    <row r="517" customFormat="false" ht="15" hidden="false" customHeight="false" outlineLevel="0" collapsed="false">
      <c r="B517" s="1" t="s">
        <v>406</v>
      </c>
      <c r="C517" s="1" t="s">
        <v>394</v>
      </c>
      <c r="D517" s="1" t="s">
        <v>407</v>
      </c>
      <c r="E517" s="32" t="n">
        <v>1.02</v>
      </c>
      <c r="G517" s="1" t="s">
        <v>177</v>
      </c>
      <c r="H517" s="33" t="n">
        <v>1.95</v>
      </c>
      <c r="I517" s="1" t="s">
        <v>178</v>
      </c>
      <c r="J517" s="34" t="n">
        <f aca="false">ROUND(E517* H517,5)</f>
        <v>1.989</v>
      </c>
      <c r="K517" s="35"/>
    </row>
    <row r="518" customFormat="false" ht="15" hidden="false" customHeight="false" outlineLevel="0" collapsed="false">
      <c r="B518" s="1" t="s">
        <v>391</v>
      </c>
      <c r="C518" s="1" t="s">
        <v>18</v>
      </c>
      <c r="D518" s="1" t="s">
        <v>392</v>
      </c>
      <c r="E518" s="32" t="n">
        <v>0.5</v>
      </c>
      <c r="G518" s="1" t="s">
        <v>177</v>
      </c>
      <c r="H518" s="33" t="n">
        <v>0.05</v>
      </c>
      <c r="I518" s="1" t="s">
        <v>178</v>
      </c>
      <c r="J518" s="34" t="n">
        <f aca="false">ROUND(E518* H518,5)</f>
        <v>0.025</v>
      </c>
      <c r="K518" s="35"/>
    </row>
    <row r="519" customFormat="false" ht="15" hidden="false" customHeight="false" outlineLevel="0" collapsed="false">
      <c r="D519" s="36" t="s">
        <v>189</v>
      </c>
      <c r="E519" s="35"/>
      <c r="H519" s="35"/>
      <c r="K519" s="33" t="n">
        <f aca="false">SUM(J517:J518)</f>
        <v>2.014</v>
      </c>
    </row>
    <row r="520" customFormat="false" ht="15" hidden="false" customHeight="false" outlineLevel="0" collapsed="false">
      <c r="E520" s="35"/>
      <c r="H520" s="35"/>
      <c r="K520" s="35"/>
    </row>
    <row r="521" customFormat="false" ht="15" hidden="false" customHeight="false" outlineLevel="0" collapsed="false">
      <c r="D521" s="36" t="s">
        <v>190</v>
      </c>
      <c r="E521" s="35"/>
      <c r="H521" s="35" t="n">
        <v>1.5</v>
      </c>
      <c r="I521" s="1" t="s">
        <v>191</v>
      </c>
      <c r="J521" s="1" t="n">
        <f aca="false">ROUND(H521/100*K515,5)</f>
        <v>0.0536</v>
      </c>
      <c r="K521" s="35"/>
    </row>
    <row r="522" customFormat="false" ht="15" hidden="false" customHeight="false" outlineLevel="0" collapsed="false">
      <c r="D522" s="36" t="s">
        <v>192</v>
      </c>
      <c r="E522" s="35"/>
      <c r="H522" s="35"/>
      <c r="K522" s="37" t="n">
        <f aca="false">SUM(J512:J521)</f>
        <v>5.64065</v>
      </c>
    </row>
    <row r="523" customFormat="false" ht="15" hidden="false" customHeight="false" outlineLevel="0" collapsed="false">
      <c r="D523" s="36" t="s">
        <v>193</v>
      </c>
      <c r="E523" s="35"/>
      <c r="H523" s="35" t="n">
        <v>17.5</v>
      </c>
      <c r="I523" s="1" t="s">
        <v>191</v>
      </c>
      <c r="K523" s="33" t="n">
        <f aca="false">ROUND(H523/100*K522,5)</f>
        <v>0.98711</v>
      </c>
    </row>
    <row r="524" customFormat="false" ht="15" hidden="false" customHeight="false" outlineLevel="0" collapsed="false">
      <c r="D524" s="36" t="s">
        <v>194</v>
      </c>
      <c r="E524" s="35"/>
      <c r="H524" s="35"/>
      <c r="K524" s="37" t="n">
        <f aca="false">SUM(K522:K523)</f>
        <v>6.62776</v>
      </c>
    </row>
    <row r="526" s="1" customFormat="true" ht="45" hidden="false" customHeight="true" outlineLevel="0" collapsed="false">
      <c r="A526" s="20" t="s">
        <v>408</v>
      </c>
      <c r="B526" s="20" t="s">
        <v>46</v>
      </c>
      <c r="C526" s="26" t="s">
        <v>21</v>
      </c>
      <c r="D526" s="27" t="s">
        <v>47</v>
      </c>
      <c r="E526" s="27"/>
      <c r="F526" s="27"/>
      <c r="G526" s="26"/>
      <c r="H526" s="28" t="s">
        <v>170</v>
      </c>
      <c r="I526" s="29" t="n">
        <v>1</v>
      </c>
      <c r="J526" s="29"/>
      <c r="K526" s="30" t="n">
        <f aca="false">ROUND(K539,2)</f>
        <v>6.9</v>
      </c>
      <c r="L526" s="27" t="s">
        <v>409</v>
      </c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customFormat="false" ht="15" hidden="false" customHeight="false" outlineLevel="0" collapsed="false">
      <c r="B527" s="31" t="s">
        <v>172</v>
      </c>
    </row>
    <row r="528" customFormat="false" ht="15" hidden="false" customHeight="false" outlineLevel="0" collapsed="false">
      <c r="B528" s="1" t="s">
        <v>207</v>
      </c>
      <c r="C528" s="1" t="s">
        <v>174</v>
      </c>
      <c r="D528" s="1" t="s">
        <v>208</v>
      </c>
      <c r="E528" s="32" t="n">
        <v>0.065</v>
      </c>
      <c r="F528" s="1" t="s">
        <v>176</v>
      </c>
      <c r="G528" s="1" t="s">
        <v>177</v>
      </c>
      <c r="H528" s="33" t="n">
        <v>25.4</v>
      </c>
      <c r="I528" s="1" t="s">
        <v>178</v>
      </c>
      <c r="J528" s="34" t="n">
        <f aca="false">ROUND(E528/I526* H528,5)</f>
        <v>1.651</v>
      </c>
      <c r="K528" s="35"/>
    </row>
    <row r="529" customFormat="false" ht="15" hidden="false" customHeight="false" outlineLevel="0" collapsed="false">
      <c r="B529" s="1" t="s">
        <v>209</v>
      </c>
      <c r="C529" s="1" t="s">
        <v>174</v>
      </c>
      <c r="D529" s="1" t="s">
        <v>210</v>
      </c>
      <c r="E529" s="32" t="n">
        <v>0.065</v>
      </c>
      <c r="F529" s="1" t="s">
        <v>176</v>
      </c>
      <c r="G529" s="1" t="s">
        <v>177</v>
      </c>
      <c r="H529" s="33" t="n">
        <v>29.57</v>
      </c>
      <c r="I529" s="1" t="s">
        <v>178</v>
      </c>
      <c r="J529" s="34" t="n">
        <f aca="false">ROUND(E529/I526* H529,5)</f>
        <v>1.92205</v>
      </c>
      <c r="K529" s="35"/>
    </row>
    <row r="530" customFormat="false" ht="15" hidden="false" customHeight="false" outlineLevel="0" collapsed="false">
      <c r="D530" s="36" t="s">
        <v>181</v>
      </c>
      <c r="E530" s="35"/>
      <c r="H530" s="35"/>
      <c r="K530" s="33" t="n">
        <f aca="false">SUM(J528:J529)</f>
        <v>3.57305</v>
      </c>
    </row>
    <row r="531" customFormat="false" ht="15" hidden="false" customHeight="false" outlineLevel="0" collapsed="false">
      <c r="B531" s="31" t="s">
        <v>182</v>
      </c>
      <c r="E531" s="35"/>
      <c r="H531" s="35"/>
      <c r="K531" s="35"/>
    </row>
    <row r="532" customFormat="false" ht="15" hidden="false" customHeight="false" outlineLevel="0" collapsed="false">
      <c r="B532" s="1" t="s">
        <v>391</v>
      </c>
      <c r="C532" s="1" t="s">
        <v>18</v>
      </c>
      <c r="D532" s="1" t="s">
        <v>392</v>
      </c>
      <c r="E532" s="32" t="n">
        <v>0.5</v>
      </c>
      <c r="G532" s="1" t="s">
        <v>177</v>
      </c>
      <c r="H532" s="33" t="n">
        <v>0.05</v>
      </c>
      <c r="I532" s="1" t="s">
        <v>178</v>
      </c>
      <c r="J532" s="34" t="n">
        <f aca="false">ROUND(E532* H532,5)</f>
        <v>0.025</v>
      </c>
      <c r="K532" s="35"/>
    </row>
    <row r="533" customFormat="false" ht="15" hidden="false" customHeight="false" outlineLevel="0" collapsed="false">
      <c r="B533" s="1" t="s">
        <v>410</v>
      </c>
      <c r="C533" s="1" t="s">
        <v>394</v>
      </c>
      <c r="D533" s="1" t="s">
        <v>411</v>
      </c>
      <c r="E533" s="32" t="n">
        <v>1.02</v>
      </c>
      <c r="G533" s="1" t="s">
        <v>177</v>
      </c>
      <c r="H533" s="33" t="n">
        <v>2.18</v>
      </c>
      <c r="I533" s="1" t="s">
        <v>178</v>
      </c>
      <c r="J533" s="34" t="n">
        <f aca="false">ROUND(E533* H533,5)</f>
        <v>2.2236</v>
      </c>
      <c r="K533" s="35"/>
    </row>
    <row r="534" customFormat="false" ht="15" hidden="false" customHeight="false" outlineLevel="0" collapsed="false">
      <c r="D534" s="36" t="s">
        <v>189</v>
      </c>
      <c r="E534" s="35"/>
      <c r="H534" s="35"/>
      <c r="K534" s="33" t="n">
        <f aca="false">SUM(J532:J533)</f>
        <v>2.2486</v>
      </c>
    </row>
    <row r="535" customFormat="false" ht="15" hidden="false" customHeight="false" outlineLevel="0" collapsed="false">
      <c r="E535" s="35"/>
      <c r="H535" s="35"/>
      <c r="K535" s="35"/>
    </row>
    <row r="536" customFormat="false" ht="15" hidden="false" customHeight="false" outlineLevel="0" collapsed="false">
      <c r="D536" s="36" t="s">
        <v>190</v>
      </c>
      <c r="E536" s="35"/>
      <c r="H536" s="35" t="n">
        <v>1.5</v>
      </c>
      <c r="I536" s="1" t="s">
        <v>191</v>
      </c>
      <c r="J536" s="1" t="n">
        <f aca="false">ROUND(H536/100*K530,5)</f>
        <v>0.0536</v>
      </c>
      <c r="K536" s="35"/>
    </row>
    <row r="537" customFormat="false" ht="15" hidden="false" customHeight="false" outlineLevel="0" collapsed="false">
      <c r="D537" s="36" t="s">
        <v>192</v>
      </c>
      <c r="E537" s="35"/>
      <c r="H537" s="35"/>
      <c r="K537" s="37" t="n">
        <f aca="false">SUM(J527:J536)</f>
        <v>5.87525</v>
      </c>
    </row>
    <row r="538" customFormat="false" ht="15" hidden="false" customHeight="false" outlineLevel="0" collapsed="false">
      <c r="D538" s="36" t="s">
        <v>193</v>
      </c>
      <c r="E538" s="35"/>
      <c r="H538" s="35" t="n">
        <v>17.5</v>
      </c>
      <c r="I538" s="1" t="s">
        <v>191</v>
      </c>
      <c r="K538" s="33" t="n">
        <f aca="false">ROUND(H538/100*K537,5)</f>
        <v>1.02817</v>
      </c>
    </row>
    <row r="539" customFormat="false" ht="15" hidden="false" customHeight="false" outlineLevel="0" collapsed="false">
      <c r="D539" s="36" t="s">
        <v>194</v>
      </c>
      <c r="E539" s="35"/>
      <c r="H539" s="35"/>
      <c r="K539" s="37" t="n">
        <f aca="false">SUM(K537:K538)</f>
        <v>6.90342</v>
      </c>
    </row>
    <row r="541" s="1" customFormat="true" ht="45" hidden="false" customHeight="true" outlineLevel="0" collapsed="false">
      <c r="A541" s="20" t="s">
        <v>412</v>
      </c>
      <c r="B541" s="20" t="s">
        <v>105</v>
      </c>
      <c r="C541" s="26" t="s">
        <v>21</v>
      </c>
      <c r="D541" s="27" t="s">
        <v>106</v>
      </c>
      <c r="E541" s="27"/>
      <c r="F541" s="27"/>
      <c r="G541" s="26"/>
      <c r="H541" s="28" t="s">
        <v>170</v>
      </c>
      <c r="I541" s="29" t="n">
        <v>1</v>
      </c>
      <c r="J541" s="29"/>
      <c r="K541" s="30" t="n">
        <f aca="false">ROUND(K554,2)</f>
        <v>7.06</v>
      </c>
      <c r="L541" s="27" t="s">
        <v>413</v>
      </c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customFormat="false" ht="15" hidden="false" customHeight="false" outlineLevel="0" collapsed="false">
      <c r="B542" s="31" t="s">
        <v>172</v>
      </c>
    </row>
    <row r="543" customFormat="false" ht="15" hidden="false" customHeight="false" outlineLevel="0" collapsed="false">
      <c r="B543" s="1" t="s">
        <v>207</v>
      </c>
      <c r="C543" s="1" t="s">
        <v>174</v>
      </c>
      <c r="D543" s="1" t="s">
        <v>208</v>
      </c>
      <c r="E543" s="32" t="n">
        <v>0.065</v>
      </c>
      <c r="F543" s="1" t="s">
        <v>176</v>
      </c>
      <c r="G543" s="1" t="s">
        <v>177</v>
      </c>
      <c r="H543" s="33" t="n">
        <v>25.4</v>
      </c>
      <c r="I543" s="1" t="s">
        <v>178</v>
      </c>
      <c r="J543" s="34" t="n">
        <f aca="false">ROUND(E543/I541* H543,5)</f>
        <v>1.651</v>
      </c>
      <c r="K543" s="35"/>
    </row>
    <row r="544" customFormat="false" ht="15" hidden="false" customHeight="false" outlineLevel="0" collapsed="false">
      <c r="B544" s="1" t="s">
        <v>209</v>
      </c>
      <c r="C544" s="1" t="s">
        <v>174</v>
      </c>
      <c r="D544" s="1" t="s">
        <v>210</v>
      </c>
      <c r="E544" s="32" t="n">
        <v>0.065</v>
      </c>
      <c r="F544" s="1" t="s">
        <v>176</v>
      </c>
      <c r="G544" s="1" t="s">
        <v>177</v>
      </c>
      <c r="H544" s="33" t="n">
        <v>29.57</v>
      </c>
      <c r="I544" s="1" t="s">
        <v>178</v>
      </c>
      <c r="J544" s="34" t="n">
        <f aca="false">ROUND(E544/I541* H544,5)</f>
        <v>1.92205</v>
      </c>
      <c r="K544" s="35"/>
    </row>
    <row r="545" customFormat="false" ht="15" hidden="false" customHeight="false" outlineLevel="0" collapsed="false">
      <c r="D545" s="36" t="s">
        <v>181</v>
      </c>
      <c r="E545" s="35"/>
      <c r="H545" s="35"/>
      <c r="K545" s="33" t="n">
        <f aca="false">SUM(J543:J544)</f>
        <v>3.57305</v>
      </c>
    </row>
    <row r="546" customFormat="false" ht="15" hidden="false" customHeight="false" outlineLevel="0" collapsed="false">
      <c r="B546" s="31" t="s">
        <v>182</v>
      </c>
      <c r="E546" s="35"/>
      <c r="H546" s="35"/>
      <c r="K546" s="35"/>
    </row>
    <row r="547" customFormat="false" ht="15" hidden="false" customHeight="false" outlineLevel="0" collapsed="false">
      <c r="B547" s="1" t="s">
        <v>414</v>
      </c>
      <c r="C547" s="1" t="s">
        <v>394</v>
      </c>
      <c r="D547" s="1" t="s">
        <v>415</v>
      </c>
      <c r="E547" s="32" t="n">
        <v>1.02</v>
      </c>
      <c r="G547" s="1" t="s">
        <v>177</v>
      </c>
      <c r="H547" s="33" t="n">
        <v>2.31</v>
      </c>
      <c r="I547" s="1" t="s">
        <v>178</v>
      </c>
      <c r="J547" s="34" t="n">
        <f aca="false">ROUND(E547* H547,5)</f>
        <v>2.3562</v>
      </c>
      <c r="K547" s="35"/>
    </row>
    <row r="548" customFormat="false" ht="15" hidden="false" customHeight="false" outlineLevel="0" collapsed="false">
      <c r="B548" s="1" t="s">
        <v>391</v>
      </c>
      <c r="C548" s="1" t="s">
        <v>18</v>
      </c>
      <c r="D548" s="1" t="s">
        <v>392</v>
      </c>
      <c r="E548" s="32" t="n">
        <v>0.5</v>
      </c>
      <c r="G548" s="1" t="s">
        <v>177</v>
      </c>
      <c r="H548" s="33" t="n">
        <v>0.05</v>
      </c>
      <c r="I548" s="1" t="s">
        <v>178</v>
      </c>
      <c r="J548" s="34" t="n">
        <f aca="false">ROUND(E548* H548,5)</f>
        <v>0.025</v>
      </c>
      <c r="K548" s="35"/>
    </row>
    <row r="549" customFormat="false" ht="15" hidden="false" customHeight="false" outlineLevel="0" collapsed="false">
      <c r="D549" s="36" t="s">
        <v>189</v>
      </c>
      <c r="E549" s="35"/>
      <c r="H549" s="35"/>
      <c r="K549" s="33" t="n">
        <f aca="false">SUM(J547:J548)</f>
        <v>2.3812</v>
      </c>
    </row>
    <row r="550" customFormat="false" ht="15" hidden="false" customHeight="false" outlineLevel="0" collapsed="false">
      <c r="E550" s="35"/>
      <c r="H550" s="35"/>
      <c r="K550" s="35"/>
    </row>
    <row r="551" customFormat="false" ht="15" hidden="false" customHeight="false" outlineLevel="0" collapsed="false">
      <c r="D551" s="36" t="s">
        <v>190</v>
      </c>
      <c r="E551" s="35"/>
      <c r="H551" s="35" t="n">
        <v>1.5</v>
      </c>
      <c r="I551" s="1" t="s">
        <v>191</v>
      </c>
      <c r="J551" s="1" t="n">
        <f aca="false">ROUND(H551/100*K545,5)</f>
        <v>0.0536</v>
      </c>
      <c r="K551" s="35"/>
    </row>
    <row r="552" customFormat="false" ht="15" hidden="false" customHeight="false" outlineLevel="0" collapsed="false">
      <c r="D552" s="36" t="s">
        <v>192</v>
      </c>
      <c r="E552" s="35"/>
      <c r="H552" s="35"/>
      <c r="K552" s="37" t="n">
        <f aca="false">SUM(J542:J551)</f>
        <v>6.00785</v>
      </c>
    </row>
    <row r="553" customFormat="false" ht="15" hidden="false" customHeight="false" outlineLevel="0" collapsed="false">
      <c r="D553" s="36" t="s">
        <v>193</v>
      </c>
      <c r="E553" s="35"/>
      <c r="H553" s="35" t="n">
        <v>17.5</v>
      </c>
      <c r="I553" s="1" t="s">
        <v>191</v>
      </c>
      <c r="K553" s="33" t="n">
        <f aca="false">ROUND(H553/100*K552,5)</f>
        <v>1.05137</v>
      </c>
    </row>
    <row r="554" customFormat="false" ht="15" hidden="false" customHeight="false" outlineLevel="0" collapsed="false">
      <c r="D554" s="36" t="s">
        <v>194</v>
      </c>
      <c r="E554" s="35"/>
      <c r="H554" s="35"/>
      <c r="K554" s="37" t="n">
        <f aca="false">SUM(K552:K553)</f>
        <v>7.05922</v>
      </c>
    </row>
    <row r="556" s="1" customFormat="true" ht="45" hidden="false" customHeight="true" outlineLevel="0" collapsed="false">
      <c r="A556" s="20" t="s">
        <v>416</v>
      </c>
      <c r="B556" s="20" t="s">
        <v>121</v>
      </c>
      <c r="C556" s="26" t="s">
        <v>21</v>
      </c>
      <c r="D556" s="27" t="s">
        <v>122</v>
      </c>
      <c r="E556" s="27"/>
      <c r="F556" s="27"/>
      <c r="G556" s="26"/>
      <c r="H556" s="28" t="s">
        <v>170</v>
      </c>
      <c r="I556" s="29" t="n">
        <v>1</v>
      </c>
      <c r="J556" s="29"/>
      <c r="K556" s="30" t="n">
        <f aca="false">ROUND(K569,2)</f>
        <v>5.9</v>
      </c>
      <c r="L556" s="27" t="s">
        <v>417</v>
      </c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customFormat="false" ht="15" hidden="false" customHeight="false" outlineLevel="0" collapsed="false">
      <c r="B557" s="31" t="s">
        <v>172</v>
      </c>
    </row>
    <row r="558" customFormat="false" ht="15" hidden="false" customHeight="false" outlineLevel="0" collapsed="false">
      <c r="B558" s="1" t="s">
        <v>207</v>
      </c>
      <c r="C558" s="1" t="s">
        <v>174</v>
      </c>
      <c r="D558" s="1" t="s">
        <v>208</v>
      </c>
      <c r="E558" s="32" t="n">
        <v>0.065</v>
      </c>
      <c r="F558" s="1" t="s">
        <v>176</v>
      </c>
      <c r="G558" s="1" t="s">
        <v>177</v>
      </c>
      <c r="H558" s="33" t="n">
        <v>25.4</v>
      </c>
      <c r="I558" s="1" t="s">
        <v>178</v>
      </c>
      <c r="J558" s="34" t="n">
        <f aca="false">ROUND(E558/I556* H558,5)</f>
        <v>1.651</v>
      </c>
      <c r="K558" s="35"/>
    </row>
    <row r="559" customFormat="false" ht="15" hidden="false" customHeight="false" outlineLevel="0" collapsed="false">
      <c r="B559" s="1" t="s">
        <v>209</v>
      </c>
      <c r="C559" s="1" t="s">
        <v>174</v>
      </c>
      <c r="D559" s="1" t="s">
        <v>210</v>
      </c>
      <c r="E559" s="32" t="n">
        <v>0.065</v>
      </c>
      <c r="F559" s="1" t="s">
        <v>176</v>
      </c>
      <c r="G559" s="1" t="s">
        <v>177</v>
      </c>
      <c r="H559" s="33" t="n">
        <v>29.57</v>
      </c>
      <c r="I559" s="1" t="s">
        <v>178</v>
      </c>
      <c r="J559" s="34" t="n">
        <f aca="false">ROUND(E559/I556* H559,5)</f>
        <v>1.92205</v>
      </c>
      <c r="K559" s="35"/>
    </row>
    <row r="560" customFormat="false" ht="15" hidden="false" customHeight="false" outlineLevel="0" collapsed="false">
      <c r="D560" s="36" t="s">
        <v>181</v>
      </c>
      <c r="E560" s="35"/>
      <c r="H560" s="35"/>
      <c r="K560" s="33" t="n">
        <f aca="false">SUM(J558:J559)</f>
        <v>3.57305</v>
      </c>
    </row>
    <row r="561" customFormat="false" ht="15" hidden="false" customHeight="false" outlineLevel="0" collapsed="false">
      <c r="B561" s="31" t="s">
        <v>182</v>
      </c>
      <c r="E561" s="35"/>
      <c r="H561" s="35"/>
      <c r="K561" s="35"/>
    </row>
    <row r="562" customFormat="false" ht="15" hidden="false" customHeight="false" outlineLevel="0" collapsed="false">
      <c r="B562" s="1" t="s">
        <v>418</v>
      </c>
      <c r="C562" s="1" t="s">
        <v>394</v>
      </c>
      <c r="D562" s="1" t="s">
        <v>419</v>
      </c>
      <c r="E562" s="32" t="n">
        <v>1.02</v>
      </c>
      <c r="G562" s="1" t="s">
        <v>177</v>
      </c>
      <c r="H562" s="33" t="n">
        <v>1.34</v>
      </c>
      <c r="I562" s="1" t="s">
        <v>178</v>
      </c>
      <c r="J562" s="34" t="n">
        <f aca="false">ROUND(E562* H562,5)</f>
        <v>1.3668</v>
      </c>
      <c r="K562" s="35"/>
    </row>
    <row r="563" customFormat="false" ht="15" hidden="false" customHeight="false" outlineLevel="0" collapsed="false">
      <c r="B563" s="1" t="s">
        <v>391</v>
      </c>
      <c r="C563" s="1" t="s">
        <v>18</v>
      </c>
      <c r="D563" s="1" t="s">
        <v>392</v>
      </c>
      <c r="E563" s="32" t="n">
        <v>0.5</v>
      </c>
      <c r="G563" s="1" t="s">
        <v>177</v>
      </c>
      <c r="H563" s="33" t="n">
        <v>0.05</v>
      </c>
      <c r="I563" s="1" t="s">
        <v>178</v>
      </c>
      <c r="J563" s="34" t="n">
        <f aca="false">ROUND(E563* H563,5)</f>
        <v>0.025</v>
      </c>
      <c r="K563" s="35"/>
    </row>
    <row r="564" customFormat="false" ht="15" hidden="false" customHeight="false" outlineLevel="0" collapsed="false">
      <c r="D564" s="36" t="s">
        <v>189</v>
      </c>
      <c r="E564" s="35"/>
      <c r="H564" s="35"/>
      <c r="K564" s="33" t="n">
        <f aca="false">SUM(J562:J563)</f>
        <v>1.3918</v>
      </c>
    </row>
    <row r="565" customFormat="false" ht="15" hidden="false" customHeight="false" outlineLevel="0" collapsed="false">
      <c r="E565" s="35"/>
      <c r="H565" s="35"/>
      <c r="K565" s="35"/>
    </row>
    <row r="566" customFormat="false" ht="15" hidden="false" customHeight="false" outlineLevel="0" collapsed="false">
      <c r="D566" s="36" t="s">
        <v>190</v>
      </c>
      <c r="E566" s="35"/>
      <c r="H566" s="35" t="n">
        <v>1.5</v>
      </c>
      <c r="I566" s="1" t="s">
        <v>191</v>
      </c>
      <c r="J566" s="1" t="n">
        <f aca="false">ROUND(H566/100*K560,5)</f>
        <v>0.0536</v>
      </c>
      <c r="K566" s="35"/>
    </row>
    <row r="567" customFormat="false" ht="15" hidden="false" customHeight="false" outlineLevel="0" collapsed="false">
      <c r="D567" s="36" t="s">
        <v>192</v>
      </c>
      <c r="E567" s="35"/>
      <c r="H567" s="35"/>
      <c r="K567" s="37" t="n">
        <f aca="false">SUM(J557:J566)</f>
        <v>5.01845</v>
      </c>
    </row>
    <row r="568" customFormat="false" ht="15" hidden="false" customHeight="false" outlineLevel="0" collapsed="false">
      <c r="D568" s="36" t="s">
        <v>193</v>
      </c>
      <c r="E568" s="35"/>
      <c r="H568" s="35" t="n">
        <v>17.5</v>
      </c>
      <c r="I568" s="1" t="s">
        <v>191</v>
      </c>
      <c r="K568" s="33" t="n">
        <f aca="false">ROUND(H568/100*K567,5)</f>
        <v>0.87823</v>
      </c>
    </row>
    <row r="569" customFormat="false" ht="15" hidden="false" customHeight="false" outlineLevel="0" collapsed="false">
      <c r="D569" s="36" t="s">
        <v>194</v>
      </c>
      <c r="E569" s="35"/>
      <c r="H569" s="35"/>
      <c r="K569" s="37" t="n">
        <f aca="false">SUM(K567:K568)</f>
        <v>5.89668</v>
      </c>
    </row>
    <row r="571" s="1" customFormat="true" ht="45" hidden="false" customHeight="true" outlineLevel="0" collapsed="false">
      <c r="A571" s="20" t="s">
        <v>420</v>
      </c>
      <c r="B571" s="20" t="s">
        <v>107</v>
      </c>
      <c r="C571" s="26" t="s">
        <v>21</v>
      </c>
      <c r="D571" s="27" t="s">
        <v>108</v>
      </c>
      <c r="E571" s="27"/>
      <c r="F571" s="27"/>
      <c r="G571" s="26"/>
      <c r="H571" s="28" t="s">
        <v>170</v>
      </c>
      <c r="I571" s="29" t="n">
        <v>1</v>
      </c>
      <c r="J571" s="29"/>
      <c r="K571" s="30" t="n">
        <f aca="false">ROUND(K584,2)</f>
        <v>12.08</v>
      </c>
      <c r="L571" s="27" t="s">
        <v>421</v>
      </c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customFormat="false" ht="15" hidden="false" customHeight="false" outlineLevel="0" collapsed="false">
      <c r="B572" s="31" t="s">
        <v>172</v>
      </c>
    </row>
    <row r="573" customFormat="false" ht="15" hidden="false" customHeight="false" outlineLevel="0" collapsed="false">
      <c r="B573" s="1" t="s">
        <v>207</v>
      </c>
      <c r="C573" s="1" t="s">
        <v>174</v>
      </c>
      <c r="D573" s="1" t="s">
        <v>208</v>
      </c>
      <c r="E573" s="32" t="n">
        <v>0.065</v>
      </c>
      <c r="F573" s="1" t="s">
        <v>176</v>
      </c>
      <c r="G573" s="1" t="s">
        <v>177</v>
      </c>
      <c r="H573" s="33" t="n">
        <v>25.4</v>
      </c>
      <c r="I573" s="1" t="s">
        <v>178</v>
      </c>
      <c r="J573" s="34" t="n">
        <f aca="false">ROUND(E573/I571* H573,5)</f>
        <v>1.651</v>
      </c>
      <c r="K573" s="35"/>
    </row>
    <row r="574" customFormat="false" ht="15" hidden="false" customHeight="false" outlineLevel="0" collapsed="false">
      <c r="B574" s="1" t="s">
        <v>209</v>
      </c>
      <c r="C574" s="1" t="s">
        <v>174</v>
      </c>
      <c r="D574" s="1" t="s">
        <v>210</v>
      </c>
      <c r="E574" s="32" t="n">
        <v>0.065</v>
      </c>
      <c r="F574" s="1" t="s">
        <v>176</v>
      </c>
      <c r="G574" s="1" t="s">
        <v>177</v>
      </c>
      <c r="H574" s="33" t="n">
        <v>29.57</v>
      </c>
      <c r="I574" s="1" t="s">
        <v>178</v>
      </c>
      <c r="J574" s="34" t="n">
        <f aca="false">ROUND(E574/I571* H574,5)</f>
        <v>1.92205</v>
      </c>
      <c r="K574" s="35"/>
    </row>
    <row r="575" customFormat="false" ht="15" hidden="false" customHeight="false" outlineLevel="0" collapsed="false">
      <c r="D575" s="36" t="s">
        <v>181</v>
      </c>
      <c r="E575" s="35"/>
      <c r="H575" s="35"/>
      <c r="K575" s="33" t="n">
        <f aca="false">SUM(J573:J574)</f>
        <v>3.57305</v>
      </c>
    </row>
    <row r="576" customFormat="false" ht="15" hidden="false" customHeight="false" outlineLevel="0" collapsed="false">
      <c r="B576" s="31" t="s">
        <v>182</v>
      </c>
      <c r="E576" s="35"/>
      <c r="H576" s="35"/>
      <c r="K576" s="35"/>
    </row>
    <row r="577" customFormat="false" ht="15" hidden="false" customHeight="false" outlineLevel="0" collapsed="false">
      <c r="B577" s="1" t="s">
        <v>422</v>
      </c>
      <c r="C577" s="1" t="s">
        <v>394</v>
      </c>
      <c r="D577" s="1" t="s">
        <v>423</v>
      </c>
      <c r="E577" s="32" t="n">
        <v>1</v>
      </c>
      <c r="G577" s="1" t="s">
        <v>177</v>
      </c>
      <c r="H577" s="33" t="n">
        <v>6.63</v>
      </c>
      <c r="I577" s="1" t="s">
        <v>178</v>
      </c>
      <c r="J577" s="34" t="n">
        <f aca="false">ROUND(E577* H577,5)</f>
        <v>6.63</v>
      </c>
      <c r="K577" s="35"/>
    </row>
    <row r="578" customFormat="false" ht="15" hidden="false" customHeight="false" outlineLevel="0" collapsed="false">
      <c r="B578" s="1" t="s">
        <v>391</v>
      </c>
      <c r="C578" s="1" t="s">
        <v>18</v>
      </c>
      <c r="D578" s="1" t="s">
        <v>392</v>
      </c>
      <c r="E578" s="32" t="n">
        <v>0.5</v>
      </c>
      <c r="G578" s="1" t="s">
        <v>177</v>
      </c>
      <c r="H578" s="33" t="n">
        <v>0.05</v>
      </c>
      <c r="I578" s="1" t="s">
        <v>178</v>
      </c>
      <c r="J578" s="34" t="n">
        <f aca="false">ROUND(E578* H578,5)</f>
        <v>0.025</v>
      </c>
      <c r="K578" s="35"/>
    </row>
    <row r="579" customFormat="false" ht="15" hidden="false" customHeight="false" outlineLevel="0" collapsed="false">
      <c r="D579" s="36" t="s">
        <v>189</v>
      </c>
      <c r="E579" s="35"/>
      <c r="H579" s="35"/>
      <c r="K579" s="33" t="n">
        <f aca="false">SUM(J577:J578)</f>
        <v>6.655</v>
      </c>
    </row>
    <row r="580" customFormat="false" ht="15" hidden="false" customHeight="false" outlineLevel="0" collapsed="false">
      <c r="E580" s="35"/>
      <c r="H580" s="35"/>
      <c r="K580" s="35"/>
    </row>
    <row r="581" customFormat="false" ht="15" hidden="false" customHeight="false" outlineLevel="0" collapsed="false">
      <c r="D581" s="36" t="s">
        <v>190</v>
      </c>
      <c r="E581" s="35"/>
      <c r="H581" s="35" t="n">
        <v>1.5</v>
      </c>
      <c r="I581" s="1" t="s">
        <v>191</v>
      </c>
      <c r="J581" s="1" t="n">
        <f aca="false">ROUND(H581/100*K575,5)</f>
        <v>0.0536</v>
      </c>
      <c r="K581" s="35"/>
    </row>
    <row r="582" customFormat="false" ht="15" hidden="false" customHeight="false" outlineLevel="0" collapsed="false">
      <c r="D582" s="36" t="s">
        <v>192</v>
      </c>
      <c r="E582" s="35"/>
      <c r="H582" s="35"/>
      <c r="K582" s="37" t="n">
        <f aca="false">SUM(J572:J581)</f>
        <v>10.28165</v>
      </c>
    </row>
    <row r="583" customFormat="false" ht="15" hidden="false" customHeight="false" outlineLevel="0" collapsed="false">
      <c r="D583" s="36" t="s">
        <v>193</v>
      </c>
      <c r="E583" s="35"/>
      <c r="H583" s="35" t="n">
        <v>17.5</v>
      </c>
      <c r="I583" s="1" t="s">
        <v>191</v>
      </c>
      <c r="K583" s="33" t="n">
        <f aca="false">ROUND(H583/100*K582,5)</f>
        <v>1.79929</v>
      </c>
    </row>
    <row r="584" customFormat="false" ht="15" hidden="false" customHeight="false" outlineLevel="0" collapsed="false">
      <c r="D584" s="36" t="s">
        <v>194</v>
      </c>
      <c r="E584" s="35"/>
      <c r="H584" s="35"/>
      <c r="K584" s="37" t="n">
        <f aca="false">SUM(K582:K583)</f>
        <v>12.08094</v>
      </c>
    </row>
    <row r="586" s="1" customFormat="true" ht="45" hidden="false" customHeight="true" outlineLevel="0" collapsed="false">
      <c r="A586" s="20" t="s">
        <v>424</v>
      </c>
      <c r="B586" s="20" t="s">
        <v>137</v>
      </c>
      <c r="C586" s="26" t="s">
        <v>21</v>
      </c>
      <c r="D586" s="27" t="s">
        <v>138</v>
      </c>
      <c r="E586" s="27"/>
      <c r="F586" s="27"/>
      <c r="G586" s="26"/>
      <c r="H586" s="28" t="s">
        <v>170</v>
      </c>
      <c r="I586" s="29" t="n">
        <v>1</v>
      </c>
      <c r="J586" s="29"/>
      <c r="K586" s="30" t="n">
        <f aca="false">ROUND(K599,2)</f>
        <v>11.74</v>
      </c>
      <c r="L586" s="27" t="s">
        <v>425</v>
      </c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customFormat="false" ht="15" hidden="false" customHeight="false" outlineLevel="0" collapsed="false">
      <c r="B587" s="31" t="s">
        <v>172</v>
      </c>
    </row>
    <row r="588" customFormat="false" ht="15" hidden="false" customHeight="false" outlineLevel="0" collapsed="false">
      <c r="B588" s="1" t="s">
        <v>209</v>
      </c>
      <c r="C588" s="1" t="s">
        <v>174</v>
      </c>
      <c r="D588" s="1" t="s">
        <v>210</v>
      </c>
      <c r="E588" s="32" t="n">
        <v>0.065</v>
      </c>
      <c r="F588" s="1" t="s">
        <v>176</v>
      </c>
      <c r="G588" s="1" t="s">
        <v>177</v>
      </c>
      <c r="H588" s="33" t="n">
        <v>29.57</v>
      </c>
      <c r="I588" s="1" t="s">
        <v>178</v>
      </c>
      <c r="J588" s="34" t="n">
        <f aca="false">ROUND(E588/I586* H588,5)</f>
        <v>1.92205</v>
      </c>
      <c r="K588" s="35"/>
    </row>
    <row r="589" customFormat="false" ht="15" hidden="false" customHeight="false" outlineLevel="0" collapsed="false">
      <c r="B589" s="1" t="s">
        <v>207</v>
      </c>
      <c r="C589" s="1" t="s">
        <v>174</v>
      </c>
      <c r="D589" s="1" t="s">
        <v>208</v>
      </c>
      <c r="E589" s="32" t="n">
        <v>0.065</v>
      </c>
      <c r="F589" s="1" t="s">
        <v>176</v>
      </c>
      <c r="G589" s="1" t="s">
        <v>177</v>
      </c>
      <c r="H589" s="33" t="n">
        <v>25.4</v>
      </c>
      <c r="I589" s="1" t="s">
        <v>178</v>
      </c>
      <c r="J589" s="34" t="n">
        <f aca="false">ROUND(E589/I586* H589,5)</f>
        <v>1.651</v>
      </c>
      <c r="K589" s="35"/>
    </row>
    <row r="590" customFormat="false" ht="15" hidden="false" customHeight="false" outlineLevel="0" collapsed="false">
      <c r="D590" s="36" t="s">
        <v>181</v>
      </c>
      <c r="E590" s="35"/>
      <c r="H590" s="35"/>
      <c r="K590" s="33" t="n">
        <f aca="false">SUM(J588:J589)</f>
        <v>3.57305</v>
      </c>
    </row>
    <row r="591" customFormat="false" ht="15" hidden="false" customHeight="false" outlineLevel="0" collapsed="false">
      <c r="B591" s="31" t="s">
        <v>182</v>
      </c>
      <c r="E591" s="35"/>
      <c r="H591" s="35"/>
      <c r="K591" s="35"/>
    </row>
    <row r="592" customFormat="false" ht="15" hidden="false" customHeight="false" outlineLevel="0" collapsed="false">
      <c r="B592" s="1" t="s">
        <v>426</v>
      </c>
      <c r="C592" s="1" t="s">
        <v>394</v>
      </c>
      <c r="D592" s="1" t="s">
        <v>427</v>
      </c>
      <c r="E592" s="32" t="n">
        <v>1</v>
      </c>
      <c r="G592" s="1" t="s">
        <v>177</v>
      </c>
      <c r="H592" s="33" t="n">
        <v>6.34</v>
      </c>
      <c r="I592" s="1" t="s">
        <v>178</v>
      </c>
      <c r="J592" s="34" t="n">
        <f aca="false">ROUND(E592* H592,5)</f>
        <v>6.34</v>
      </c>
      <c r="K592" s="35"/>
    </row>
    <row r="593" customFormat="false" ht="15" hidden="false" customHeight="false" outlineLevel="0" collapsed="false">
      <c r="B593" s="1" t="s">
        <v>391</v>
      </c>
      <c r="C593" s="1" t="s">
        <v>18</v>
      </c>
      <c r="D593" s="1" t="s">
        <v>392</v>
      </c>
      <c r="E593" s="32" t="n">
        <v>0.5</v>
      </c>
      <c r="G593" s="1" t="s">
        <v>177</v>
      </c>
      <c r="H593" s="33" t="n">
        <v>0.05</v>
      </c>
      <c r="I593" s="1" t="s">
        <v>178</v>
      </c>
      <c r="J593" s="34" t="n">
        <f aca="false">ROUND(E593* H593,5)</f>
        <v>0.025</v>
      </c>
      <c r="K593" s="35"/>
    </row>
    <row r="594" customFormat="false" ht="15" hidden="false" customHeight="false" outlineLevel="0" collapsed="false">
      <c r="D594" s="36" t="s">
        <v>189</v>
      </c>
      <c r="E594" s="35"/>
      <c r="H594" s="35"/>
      <c r="K594" s="33" t="n">
        <f aca="false">SUM(J592:J593)</f>
        <v>6.365</v>
      </c>
    </row>
    <row r="595" customFormat="false" ht="15" hidden="false" customHeight="false" outlineLevel="0" collapsed="false">
      <c r="E595" s="35"/>
      <c r="H595" s="35"/>
      <c r="K595" s="35"/>
    </row>
    <row r="596" customFormat="false" ht="15" hidden="false" customHeight="false" outlineLevel="0" collapsed="false">
      <c r="D596" s="36" t="s">
        <v>190</v>
      </c>
      <c r="E596" s="35"/>
      <c r="H596" s="35" t="n">
        <v>1.5</v>
      </c>
      <c r="I596" s="1" t="s">
        <v>191</v>
      </c>
      <c r="J596" s="1" t="n">
        <f aca="false">ROUND(H596/100*K590,5)</f>
        <v>0.0536</v>
      </c>
      <c r="K596" s="35"/>
    </row>
    <row r="597" customFormat="false" ht="15" hidden="false" customHeight="false" outlineLevel="0" collapsed="false">
      <c r="D597" s="36" t="s">
        <v>192</v>
      </c>
      <c r="E597" s="35"/>
      <c r="H597" s="35"/>
      <c r="K597" s="37" t="n">
        <f aca="false">SUM(J587:J596)</f>
        <v>9.99165</v>
      </c>
    </row>
    <row r="598" customFormat="false" ht="15" hidden="false" customHeight="false" outlineLevel="0" collapsed="false">
      <c r="D598" s="36" t="s">
        <v>193</v>
      </c>
      <c r="E598" s="35"/>
      <c r="H598" s="35" t="n">
        <v>17.5</v>
      </c>
      <c r="I598" s="1" t="s">
        <v>191</v>
      </c>
      <c r="K598" s="33" t="n">
        <f aca="false">ROUND(H598/100*K597,5)</f>
        <v>1.74854</v>
      </c>
    </row>
    <row r="599" customFormat="false" ht="15" hidden="false" customHeight="false" outlineLevel="0" collapsed="false">
      <c r="D599" s="36" t="s">
        <v>194</v>
      </c>
      <c r="E599" s="35"/>
      <c r="H599" s="35"/>
      <c r="K599" s="37" t="n">
        <f aca="false">SUM(K597:K598)</f>
        <v>11.74019</v>
      </c>
    </row>
    <row r="601" s="1" customFormat="true" ht="45" hidden="false" customHeight="true" outlineLevel="0" collapsed="false">
      <c r="A601" s="20" t="s">
        <v>428</v>
      </c>
      <c r="B601" s="20" t="s">
        <v>139</v>
      </c>
      <c r="C601" s="26" t="s">
        <v>21</v>
      </c>
      <c r="D601" s="27" t="s">
        <v>140</v>
      </c>
      <c r="E601" s="27"/>
      <c r="F601" s="27"/>
      <c r="G601" s="26"/>
      <c r="H601" s="28" t="s">
        <v>170</v>
      </c>
      <c r="I601" s="29" t="n">
        <v>1</v>
      </c>
      <c r="J601" s="29"/>
      <c r="K601" s="30" t="n">
        <f aca="false">ROUND(K614,2)</f>
        <v>7.83</v>
      </c>
      <c r="L601" s="27" t="s">
        <v>429</v>
      </c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customFormat="false" ht="15" hidden="false" customHeight="false" outlineLevel="0" collapsed="false">
      <c r="B602" s="31" t="s">
        <v>172</v>
      </c>
    </row>
    <row r="603" customFormat="false" ht="15" hidden="false" customHeight="false" outlineLevel="0" collapsed="false">
      <c r="B603" s="1" t="s">
        <v>209</v>
      </c>
      <c r="C603" s="1" t="s">
        <v>174</v>
      </c>
      <c r="D603" s="1" t="s">
        <v>210</v>
      </c>
      <c r="E603" s="32" t="n">
        <v>0.065</v>
      </c>
      <c r="F603" s="1" t="s">
        <v>176</v>
      </c>
      <c r="G603" s="1" t="s">
        <v>177</v>
      </c>
      <c r="H603" s="33" t="n">
        <v>29.57</v>
      </c>
      <c r="I603" s="1" t="s">
        <v>178</v>
      </c>
      <c r="J603" s="34" t="n">
        <f aca="false">ROUND(E603/I601* H603,5)</f>
        <v>1.92205</v>
      </c>
      <c r="K603" s="35"/>
    </row>
    <row r="604" customFormat="false" ht="15" hidden="false" customHeight="false" outlineLevel="0" collapsed="false">
      <c r="B604" s="1" t="s">
        <v>207</v>
      </c>
      <c r="C604" s="1" t="s">
        <v>174</v>
      </c>
      <c r="D604" s="1" t="s">
        <v>208</v>
      </c>
      <c r="E604" s="32" t="n">
        <v>0.065</v>
      </c>
      <c r="F604" s="1" t="s">
        <v>176</v>
      </c>
      <c r="G604" s="1" t="s">
        <v>177</v>
      </c>
      <c r="H604" s="33" t="n">
        <v>25.4</v>
      </c>
      <c r="I604" s="1" t="s">
        <v>178</v>
      </c>
      <c r="J604" s="34" t="n">
        <f aca="false">ROUND(E604/I601* H604,5)</f>
        <v>1.651</v>
      </c>
      <c r="K604" s="35"/>
    </row>
    <row r="605" customFormat="false" ht="15" hidden="false" customHeight="false" outlineLevel="0" collapsed="false">
      <c r="D605" s="36" t="s">
        <v>181</v>
      </c>
      <c r="E605" s="35"/>
      <c r="H605" s="35"/>
      <c r="K605" s="33" t="n">
        <f aca="false">SUM(J603:J604)</f>
        <v>3.57305</v>
      </c>
    </row>
    <row r="606" customFormat="false" ht="15" hidden="false" customHeight="false" outlineLevel="0" collapsed="false">
      <c r="B606" s="31" t="s">
        <v>182</v>
      </c>
      <c r="E606" s="35"/>
      <c r="H606" s="35"/>
      <c r="K606" s="35"/>
    </row>
    <row r="607" customFormat="false" ht="15" hidden="false" customHeight="false" outlineLevel="0" collapsed="false">
      <c r="B607" s="1" t="s">
        <v>430</v>
      </c>
      <c r="C607" s="1" t="s">
        <v>394</v>
      </c>
      <c r="D607" s="1" t="s">
        <v>431</v>
      </c>
      <c r="E607" s="32" t="n">
        <v>1.02</v>
      </c>
      <c r="G607" s="1" t="s">
        <v>177</v>
      </c>
      <c r="H607" s="33" t="n">
        <v>2.95</v>
      </c>
      <c r="I607" s="1" t="s">
        <v>178</v>
      </c>
      <c r="J607" s="34" t="n">
        <f aca="false">ROUND(E607* H607,5)</f>
        <v>3.009</v>
      </c>
      <c r="K607" s="35"/>
    </row>
    <row r="608" customFormat="false" ht="15" hidden="false" customHeight="false" outlineLevel="0" collapsed="false">
      <c r="B608" s="1" t="s">
        <v>391</v>
      </c>
      <c r="C608" s="1" t="s">
        <v>18</v>
      </c>
      <c r="D608" s="1" t="s">
        <v>392</v>
      </c>
      <c r="E608" s="32" t="n">
        <v>0.5</v>
      </c>
      <c r="G608" s="1" t="s">
        <v>177</v>
      </c>
      <c r="H608" s="33" t="n">
        <v>0.05</v>
      </c>
      <c r="I608" s="1" t="s">
        <v>178</v>
      </c>
      <c r="J608" s="34" t="n">
        <f aca="false">ROUND(E608* H608,5)</f>
        <v>0.025</v>
      </c>
      <c r="K608" s="35"/>
    </row>
    <row r="609" customFormat="false" ht="15" hidden="false" customHeight="false" outlineLevel="0" collapsed="false">
      <c r="D609" s="36" t="s">
        <v>189</v>
      </c>
      <c r="E609" s="35"/>
      <c r="H609" s="35"/>
      <c r="K609" s="33" t="n">
        <f aca="false">SUM(J607:J608)</f>
        <v>3.034</v>
      </c>
    </row>
    <row r="610" customFormat="false" ht="15" hidden="false" customHeight="false" outlineLevel="0" collapsed="false">
      <c r="E610" s="35"/>
      <c r="H610" s="35"/>
      <c r="K610" s="35"/>
    </row>
    <row r="611" customFormat="false" ht="15" hidden="false" customHeight="false" outlineLevel="0" collapsed="false">
      <c r="D611" s="36" t="s">
        <v>190</v>
      </c>
      <c r="E611" s="35"/>
      <c r="H611" s="35" t="n">
        <v>1.5</v>
      </c>
      <c r="I611" s="1" t="s">
        <v>191</v>
      </c>
      <c r="J611" s="1" t="n">
        <f aca="false">ROUND(H611/100*K605,5)</f>
        <v>0.0536</v>
      </c>
      <c r="K611" s="35"/>
    </row>
    <row r="612" customFormat="false" ht="15" hidden="false" customHeight="false" outlineLevel="0" collapsed="false">
      <c r="D612" s="36" t="s">
        <v>192</v>
      </c>
      <c r="E612" s="35"/>
      <c r="H612" s="35"/>
      <c r="K612" s="37" t="n">
        <f aca="false">SUM(J602:J611)</f>
        <v>6.66065</v>
      </c>
    </row>
    <row r="613" customFormat="false" ht="15" hidden="false" customHeight="false" outlineLevel="0" collapsed="false">
      <c r="D613" s="36" t="s">
        <v>193</v>
      </c>
      <c r="E613" s="35"/>
      <c r="H613" s="35" t="n">
        <v>17.5</v>
      </c>
      <c r="I613" s="1" t="s">
        <v>191</v>
      </c>
      <c r="K613" s="33" t="n">
        <f aca="false">ROUND(H613/100*K612,5)</f>
        <v>1.16561</v>
      </c>
    </row>
    <row r="614" customFormat="false" ht="15" hidden="false" customHeight="false" outlineLevel="0" collapsed="false">
      <c r="D614" s="36" t="s">
        <v>194</v>
      </c>
      <c r="E614" s="35"/>
      <c r="H614" s="35"/>
      <c r="K614" s="37" t="n">
        <f aca="false">SUM(K612:K613)</f>
        <v>7.82626</v>
      </c>
    </row>
    <row r="616" s="1" customFormat="true" ht="45" hidden="false" customHeight="true" outlineLevel="0" collapsed="false">
      <c r="A616" s="20" t="s">
        <v>432</v>
      </c>
      <c r="B616" s="20" t="s">
        <v>141</v>
      </c>
      <c r="C616" s="26" t="s">
        <v>21</v>
      </c>
      <c r="D616" s="27" t="s">
        <v>142</v>
      </c>
      <c r="E616" s="27"/>
      <c r="F616" s="27"/>
      <c r="G616" s="26"/>
      <c r="H616" s="28" t="s">
        <v>170</v>
      </c>
      <c r="I616" s="29" t="n">
        <v>1</v>
      </c>
      <c r="J616" s="29"/>
      <c r="K616" s="30" t="n">
        <f aca="false">ROUND(K629,2)</f>
        <v>9.79</v>
      </c>
      <c r="L616" s="27" t="s">
        <v>433</v>
      </c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customFormat="false" ht="15" hidden="false" customHeight="false" outlineLevel="0" collapsed="false">
      <c r="B617" s="31" t="s">
        <v>172</v>
      </c>
    </row>
    <row r="618" customFormat="false" ht="15" hidden="false" customHeight="false" outlineLevel="0" collapsed="false">
      <c r="B618" s="1" t="s">
        <v>207</v>
      </c>
      <c r="C618" s="1" t="s">
        <v>174</v>
      </c>
      <c r="D618" s="1" t="s">
        <v>208</v>
      </c>
      <c r="E618" s="32" t="n">
        <v>0.065</v>
      </c>
      <c r="F618" s="1" t="s">
        <v>176</v>
      </c>
      <c r="G618" s="1" t="s">
        <v>177</v>
      </c>
      <c r="H618" s="33" t="n">
        <v>25.4</v>
      </c>
      <c r="I618" s="1" t="s">
        <v>178</v>
      </c>
      <c r="J618" s="34" t="n">
        <f aca="false">ROUND(E618/I616* H618,5)</f>
        <v>1.651</v>
      </c>
      <c r="K618" s="35"/>
    </row>
    <row r="619" customFormat="false" ht="15" hidden="false" customHeight="false" outlineLevel="0" collapsed="false">
      <c r="B619" s="1" t="s">
        <v>209</v>
      </c>
      <c r="C619" s="1" t="s">
        <v>174</v>
      </c>
      <c r="D619" s="1" t="s">
        <v>210</v>
      </c>
      <c r="E619" s="32" t="n">
        <v>0.065</v>
      </c>
      <c r="F619" s="1" t="s">
        <v>176</v>
      </c>
      <c r="G619" s="1" t="s">
        <v>177</v>
      </c>
      <c r="H619" s="33" t="n">
        <v>29.57</v>
      </c>
      <c r="I619" s="1" t="s">
        <v>178</v>
      </c>
      <c r="J619" s="34" t="n">
        <f aca="false">ROUND(E619/I616* H619,5)</f>
        <v>1.92205</v>
      </c>
      <c r="K619" s="35"/>
    </row>
    <row r="620" customFormat="false" ht="15" hidden="false" customHeight="false" outlineLevel="0" collapsed="false">
      <c r="D620" s="36" t="s">
        <v>181</v>
      </c>
      <c r="E620" s="35"/>
      <c r="H620" s="35"/>
      <c r="K620" s="33" t="n">
        <f aca="false">SUM(J618:J619)</f>
        <v>3.57305</v>
      </c>
    </row>
    <row r="621" customFormat="false" ht="15" hidden="false" customHeight="false" outlineLevel="0" collapsed="false">
      <c r="B621" s="31" t="s">
        <v>182</v>
      </c>
      <c r="E621" s="35"/>
      <c r="H621" s="35"/>
      <c r="K621" s="35"/>
    </row>
    <row r="622" customFormat="false" ht="15" hidden="false" customHeight="false" outlineLevel="0" collapsed="false">
      <c r="B622" s="1" t="s">
        <v>391</v>
      </c>
      <c r="C622" s="1" t="s">
        <v>18</v>
      </c>
      <c r="D622" s="1" t="s">
        <v>392</v>
      </c>
      <c r="E622" s="32" t="n">
        <v>0.5</v>
      </c>
      <c r="G622" s="1" t="s">
        <v>177</v>
      </c>
      <c r="H622" s="33" t="n">
        <v>0.05</v>
      </c>
      <c r="I622" s="1" t="s">
        <v>178</v>
      </c>
      <c r="J622" s="34" t="n">
        <f aca="false">ROUND(E622* H622,5)</f>
        <v>0.025</v>
      </c>
      <c r="K622" s="35"/>
    </row>
    <row r="623" customFormat="false" ht="15" hidden="false" customHeight="false" outlineLevel="0" collapsed="false">
      <c r="B623" s="1" t="s">
        <v>434</v>
      </c>
      <c r="C623" s="1" t="s">
        <v>394</v>
      </c>
      <c r="D623" s="1" t="s">
        <v>435</v>
      </c>
      <c r="E623" s="32" t="n">
        <v>1.02</v>
      </c>
      <c r="G623" s="1" t="s">
        <v>177</v>
      </c>
      <c r="H623" s="33" t="n">
        <v>4.59</v>
      </c>
      <c r="I623" s="1" t="s">
        <v>178</v>
      </c>
      <c r="J623" s="34" t="n">
        <f aca="false">ROUND(E623* H623,5)</f>
        <v>4.6818</v>
      </c>
      <c r="K623" s="35"/>
    </row>
    <row r="624" customFormat="false" ht="15" hidden="false" customHeight="false" outlineLevel="0" collapsed="false">
      <c r="D624" s="36" t="s">
        <v>189</v>
      </c>
      <c r="E624" s="35"/>
      <c r="H624" s="35"/>
      <c r="K624" s="33" t="n">
        <f aca="false">SUM(J622:J623)</f>
        <v>4.7068</v>
      </c>
    </row>
    <row r="625" customFormat="false" ht="15" hidden="false" customHeight="false" outlineLevel="0" collapsed="false">
      <c r="E625" s="35"/>
      <c r="H625" s="35"/>
      <c r="K625" s="35"/>
    </row>
    <row r="626" customFormat="false" ht="15" hidden="false" customHeight="false" outlineLevel="0" collapsed="false">
      <c r="D626" s="36" t="s">
        <v>190</v>
      </c>
      <c r="E626" s="35"/>
      <c r="H626" s="35" t="n">
        <v>1.5</v>
      </c>
      <c r="I626" s="1" t="s">
        <v>191</v>
      </c>
      <c r="J626" s="1" t="n">
        <f aca="false">ROUND(H626/100*K620,5)</f>
        <v>0.0536</v>
      </c>
      <c r="K626" s="35"/>
    </row>
    <row r="627" customFormat="false" ht="15" hidden="false" customHeight="false" outlineLevel="0" collapsed="false">
      <c r="D627" s="36" t="s">
        <v>192</v>
      </c>
      <c r="E627" s="35"/>
      <c r="H627" s="35"/>
      <c r="K627" s="37" t="n">
        <f aca="false">SUM(J617:J626)</f>
        <v>8.33345</v>
      </c>
    </row>
    <row r="628" customFormat="false" ht="15" hidden="false" customHeight="false" outlineLevel="0" collapsed="false">
      <c r="D628" s="36" t="s">
        <v>193</v>
      </c>
      <c r="E628" s="35"/>
      <c r="H628" s="35" t="n">
        <v>17.5</v>
      </c>
      <c r="I628" s="1" t="s">
        <v>191</v>
      </c>
      <c r="K628" s="33" t="n">
        <f aca="false">ROUND(H628/100*K627,5)</f>
        <v>1.45835</v>
      </c>
    </row>
    <row r="629" customFormat="false" ht="15" hidden="false" customHeight="false" outlineLevel="0" collapsed="false">
      <c r="D629" s="36" t="s">
        <v>194</v>
      </c>
      <c r="E629" s="35"/>
      <c r="H629" s="35"/>
      <c r="K629" s="37" t="n">
        <f aca="false">SUM(K627:K628)</f>
        <v>9.7918</v>
      </c>
    </row>
    <row r="631" s="1" customFormat="true" ht="45" hidden="false" customHeight="true" outlineLevel="0" collapsed="false">
      <c r="A631" s="20" t="s">
        <v>436</v>
      </c>
      <c r="B631" s="20" t="s">
        <v>143</v>
      </c>
      <c r="C631" s="26" t="s">
        <v>21</v>
      </c>
      <c r="D631" s="27" t="s">
        <v>144</v>
      </c>
      <c r="E631" s="27"/>
      <c r="F631" s="27"/>
      <c r="G631" s="26"/>
      <c r="H631" s="28" t="s">
        <v>170</v>
      </c>
      <c r="I631" s="29" t="n">
        <v>1</v>
      </c>
      <c r="J631" s="29"/>
      <c r="K631" s="30" t="n">
        <f aca="false">ROUND(K644,2)</f>
        <v>8.62</v>
      </c>
      <c r="L631" s="27" t="s">
        <v>437</v>
      </c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customFormat="false" ht="15" hidden="false" customHeight="false" outlineLevel="0" collapsed="false">
      <c r="B632" s="31" t="s">
        <v>172</v>
      </c>
    </row>
    <row r="633" customFormat="false" ht="15" hidden="false" customHeight="false" outlineLevel="0" collapsed="false">
      <c r="B633" s="1" t="s">
        <v>207</v>
      </c>
      <c r="C633" s="1" t="s">
        <v>174</v>
      </c>
      <c r="D633" s="1" t="s">
        <v>208</v>
      </c>
      <c r="E633" s="32" t="n">
        <v>0.065</v>
      </c>
      <c r="F633" s="1" t="s">
        <v>176</v>
      </c>
      <c r="G633" s="1" t="s">
        <v>177</v>
      </c>
      <c r="H633" s="33" t="n">
        <v>25.4</v>
      </c>
      <c r="I633" s="1" t="s">
        <v>178</v>
      </c>
      <c r="J633" s="34" t="n">
        <f aca="false">ROUND(E633/I631* H633,5)</f>
        <v>1.651</v>
      </c>
      <c r="K633" s="35"/>
    </row>
    <row r="634" customFormat="false" ht="15" hidden="false" customHeight="false" outlineLevel="0" collapsed="false">
      <c r="B634" s="1" t="s">
        <v>209</v>
      </c>
      <c r="C634" s="1" t="s">
        <v>174</v>
      </c>
      <c r="D634" s="1" t="s">
        <v>210</v>
      </c>
      <c r="E634" s="32" t="n">
        <v>0.065</v>
      </c>
      <c r="F634" s="1" t="s">
        <v>176</v>
      </c>
      <c r="G634" s="1" t="s">
        <v>177</v>
      </c>
      <c r="H634" s="33" t="n">
        <v>29.57</v>
      </c>
      <c r="I634" s="1" t="s">
        <v>178</v>
      </c>
      <c r="J634" s="34" t="n">
        <f aca="false">ROUND(E634/I631* H634,5)</f>
        <v>1.92205</v>
      </c>
      <c r="K634" s="35"/>
    </row>
    <row r="635" customFormat="false" ht="15" hidden="false" customHeight="false" outlineLevel="0" collapsed="false">
      <c r="D635" s="36" t="s">
        <v>181</v>
      </c>
      <c r="E635" s="35"/>
      <c r="H635" s="35"/>
      <c r="K635" s="33" t="n">
        <f aca="false">SUM(J633:J634)</f>
        <v>3.57305</v>
      </c>
    </row>
    <row r="636" customFormat="false" ht="15" hidden="false" customHeight="false" outlineLevel="0" collapsed="false">
      <c r="B636" s="31" t="s">
        <v>182</v>
      </c>
      <c r="E636" s="35"/>
      <c r="H636" s="35"/>
      <c r="K636" s="35"/>
    </row>
    <row r="637" customFormat="false" ht="15" hidden="false" customHeight="false" outlineLevel="0" collapsed="false">
      <c r="B637" s="1" t="s">
        <v>438</v>
      </c>
      <c r="C637" s="1" t="s">
        <v>394</v>
      </c>
      <c r="D637" s="1" t="s">
        <v>439</v>
      </c>
      <c r="E637" s="32" t="n">
        <v>1.02</v>
      </c>
      <c r="G637" s="1" t="s">
        <v>177</v>
      </c>
      <c r="H637" s="33" t="n">
        <v>3.61</v>
      </c>
      <c r="I637" s="1" t="s">
        <v>178</v>
      </c>
      <c r="J637" s="34" t="n">
        <f aca="false">ROUND(E637* H637,5)</f>
        <v>3.6822</v>
      </c>
      <c r="K637" s="35"/>
    </row>
    <row r="638" customFormat="false" ht="15" hidden="false" customHeight="false" outlineLevel="0" collapsed="false">
      <c r="B638" s="1" t="s">
        <v>391</v>
      </c>
      <c r="C638" s="1" t="s">
        <v>18</v>
      </c>
      <c r="D638" s="1" t="s">
        <v>392</v>
      </c>
      <c r="E638" s="32" t="n">
        <v>0.5</v>
      </c>
      <c r="G638" s="1" t="s">
        <v>177</v>
      </c>
      <c r="H638" s="33" t="n">
        <v>0.05</v>
      </c>
      <c r="I638" s="1" t="s">
        <v>178</v>
      </c>
      <c r="J638" s="34" t="n">
        <f aca="false">ROUND(E638* H638,5)</f>
        <v>0.025</v>
      </c>
      <c r="K638" s="35"/>
    </row>
    <row r="639" customFormat="false" ht="15" hidden="false" customHeight="false" outlineLevel="0" collapsed="false">
      <c r="D639" s="36" t="s">
        <v>189</v>
      </c>
      <c r="E639" s="35"/>
      <c r="H639" s="35"/>
      <c r="K639" s="33" t="n">
        <f aca="false">SUM(J637:J638)</f>
        <v>3.7072</v>
      </c>
    </row>
    <row r="640" customFormat="false" ht="15" hidden="false" customHeight="false" outlineLevel="0" collapsed="false">
      <c r="E640" s="35"/>
      <c r="H640" s="35"/>
      <c r="K640" s="35"/>
    </row>
    <row r="641" customFormat="false" ht="15" hidden="false" customHeight="false" outlineLevel="0" collapsed="false">
      <c r="D641" s="36" t="s">
        <v>190</v>
      </c>
      <c r="E641" s="35"/>
      <c r="H641" s="35" t="n">
        <v>1.5</v>
      </c>
      <c r="I641" s="1" t="s">
        <v>191</v>
      </c>
      <c r="J641" s="1" t="n">
        <f aca="false">ROUND(H641/100*K635,5)</f>
        <v>0.0536</v>
      </c>
      <c r="K641" s="35"/>
    </row>
    <row r="642" customFormat="false" ht="15" hidden="false" customHeight="false" outlineLevel="0" collapsed="false">
      <c r="D642" s="36" t="s">
        <v>192</v>
      </c>
      <c r="E642" s="35"/>
      <c r="H642" s="35"/>
      <c r="K642" s="37" t="n">
        <f aca="false">SUM(J632:J641)</f>
        <v>7.33385</v>
      </c>
    </row>
    <row r="643" customFormat="false" ht="15" hidden="false" customHeight="false" outlineLevel="0" collapsed="false">
      <c r="D643" s="36" t="s">
        <v>193</v>
      </c>
      <c r="E643" s="35"/>
      <c r="H643" s="35" t="n">
        <v>17.5</v>
      </c>
      <c r="I643" s="1" t="s">
        <v>191</v>
      </c>
      <c r="K643" s="33" t="n">
        <f aca="false">ROUND(H643/100*K642,5)</f>
        <v>1.28342</v>
      </c>
    </row>
    <row r="644" customFormat="false" ht="15" hidden="false" customHeight="false" outlineLevel="0" collapsed="false">
      <c r="D644" s="36" t="s">
        <v>194</v>
      </c>
      <c r="E644" s="35"/>
      <c r="H644" s="35"/>
      <c r="K644" s="37" t="n">
        <f aca="false">SUM(K642:K643)</f>
        <v>8.61727</v>
      </c>
    </row>
    <row r="646" s="1" customFormat="true" ht="45" hidden="false" customHeight="true" outlineLevel="0" collapsed="false">
      <c r="A646" s="20" t="s">
        <v>440</v>
      </c>
      <c r="B646" s="20" t="s">
        <v>33</v>
      </c>
      <c r="C646" s="26" t="s">
        <v>34</v>
      </c>
      <c r="D646" s="27" t="s">
        <v>35</v>
      </c>
      <c r="E646" s="27"/>
      <c r="F646" s="27"/>
      <c r="G646" s="26"/>
      <c r="H646" s="28" t="s">
        <v>170</v>
      </c>
      <c r="I646" s="29" t="n">
        <v>1</v>
      </c>
      <c r="J646" s="29"/>
      <c r="K646" s="30" t="n">
        <v>1175</v>
      </c>
      <c r="L646" s="27" t="s">
        <v>441</v>
      </c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="1" customFormat="true" ht="45" hidden="false" customHeight="true" outlineLevel="0" collapsed="false">
      <c r="A647" s="20" t="s">
        <v>442</v>
      </c>
      <c r="B647" s="20" t="s">
        <v>48</v>
      </c>
      <c r="C647" s="26" t="s">
        <v>34</v>
      </c>
      <c r="D647" s="27" t="s">
        <v>49</v>
      </c>
      <c r="E647" s="27"/>
      <c r="F647" s="27"/>
      <c r="G647" s="26"/>
      <c r="H647" s="28" t="s">
        <v>170</v>
      </c>
      <c r="I647" s="29" t="n">
        <v>1</v>
      </c>
      <c r="J647" s="29"/>
      <c r="K647" s="30" t="n">
        <v>500</v>
      </c>
      <c r="L647" s="27" t="s">
        <v>443</v>
      </c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="1" customFormat="true" ht="45" hidden="false" customHeight="true" outlineLevel="0" collapsed="false">
      <c r="A648" s="20" t="s">
        <v>444</v>
      </c>
      <c r="B648" s="20" t="s">
        <v>145</v>
      </c>
      <c r="C648" s="26" t="s">
        <v>21</v>
      </c>
      <c r="D648" s="27" t="s">
        <v>146</v>
      </c>
      <c r="E648" s="27"/>
      <c r="F648" s="27"/>
      <c r="G648" s="26"/>
      <c r="H648" s="28" t="s">
        <v>170</v>
      </c>
      <c r="I648" s="29" t="n">
        <v>1</v>
      </c>
      <c r="J648" s="29"/>
      <c r="K648" s="30" t="n">
        <f aca="false">ROUND(K663,2)</f>
        <v>83.29</v>
      </c>
      <c r="L648" s="27" t="s">
        <v>445</v>
      </c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customFormat="false" ht="15" hidden="false" customHeight="false" outlineLevel="0" collapsed="false">
      <c r="B649" s="31" t="s">
        <v>172</v>
      </c>
    </row>
    <row r="650" customFormat="false" ht="15" hidden="false" customHeight="false" outlineLevel="0" collapsed="false">
      <c r="B650" s="1" t="s">
        <v>200</v>
      </c>
      <c r="C650" s="1" t="s">
        <v>174</v>
      </c>
      <c r="D650" s="1" t="s">
        <v>201</v>
      </c>
      <c r="E650" s="32" t="n">
        <v>0.19</v>
      </c>
      <c r="F650" s="1" t="s">
        <v>176</v>
      </c>
      <c r="G650" s="1" t="s">
        <v>177</v>
      </c>
      <c r="H650" s="33" t="n">
        <v>29.57</v>
      </c>
      <c r="I650" s="1" t="s">
        <v>178</v>
      </c>
      <c r="J650" s="34" t="n">
        <f aca="false">ROUND(E650/I648* H650,5)</f>
        <v>5.6183</v>
      </c>
      <c r="K650" s="35"/>
    </row>
    <row r="651" customFormat="false" ht="15" hidden="false" customHeight="false" outlineLevel="0" collapsed="false">
      <c r="B651" s="1" t="s">
        <v>198</v>
      </c>
      <c r="C651" s="1" t="s">
        <v>174</v>
      </c>
      <c r="D651" s="1" t="s">
        <v>199</v>
      </c>
      <c r="E651" s="32" t="n">
        <v>0.088</v>
      </c>
      <c r="F651" s="1" t="s">
        <v>176</v>
      </c>
      <c r="G651" s="1" t="s">
        <v>177</v>
      </c>
      <c r="H651" s="33" t="n">
        <v>25.36</v>
      </c>
      <c r="I651" s="1" t="s">
        <v>178</v>
      </c>
      <c r="J651" s="34" t="n">
        <f aca="false">ROUND(E651/I648* H651,5)</f>
        <v>2.23168</v>
      </c>
      <c r="K651" s="35"/>
    </row>
    <row r="652" customFormat="false" ht="15" hidden="false" customHeight="false" outlineLevel="0" collapsed="false">
      <c r="D652" s="36" t="s">
        <v>181</v>
      </c>
      <c r="E652" s="35"/>
      <c r="H652" s="35"/>
      <c r="K652" s="33" t="n">
        <f aca="false">SUM(J650:J651)</f>
        <v>7.84998</v>
      </c>
    </row>
    <row r="653" customFormat="false" ht="15" hidden="false" customHeight="false" outlineLevel="0" collapsed="false">
      <c r="B653" s="31" t="s">
        <v>182</v>
      </c>
      <c r="E653" s="35"/>
      <c r="H653" s="35"/>
      <c r="K653" s="35"/>
    </row>
    <row r="654" customFormat="false" ht="15" hidden="false" customHeight="false" outlineLevel="0" collapsed="false">
      <c r="B654" s="1" t="s">
        <v>446</v>
      </c>
      <c r="C654" s="1" t="s">
        <v>21</v>
      </c>
      <c r="D654" s="1" t="s">
        <v>447</v>
      </c>
      <c r="E654" s="32" t="n">
        <v>1</v>
      </c>
      <c r="G654" s="1" t="s">
        <v>177</v>
      </c>
      <c r="H654" s="33" t="n">
        <v>8.73</v>
      </c>
      <c r="I654" s="1" t="s">
        <v>178</v>
      </c>
      <c r="J654" s="34" t="n">
        <f aca="false">ROUND(E654* H654,5)</f>
        <v>8.73</v>
      </c>
      <c r="K654" s="35"/>
    </row>
    <row r="655" customFormat="false" ht="15" hidden="false" customHeight="false" outlineLevel="0" collapsed="false">
      <c r="B655" s="1" t="s">
        <v>448</v>
      </c>
      <c r="C655" s="1" t="s">
        <v>21</v>
      </c>
      <c r="D655" s="1" t="s">
        <v>449</v>
      </c>
      <c r="E655" s="32" t="n">
        <v>1</v>
      </c>
      <c r="G655" s="1" t="s">
        <v>177</v>
      </c>
      <c r="H655" s="33" t="n">
        <v>38.86</v>
      </c>
      <c r="I655" s="1" t="s">
        <v>178</v>
      </c>
      <c r="J655" s="34" t="n">
        <f aca="false">ROUND(E655* H655,5)</f>
        <v>38.86</v>
      </c>
      <c r="K655" s="35"/>
    </row>
    <row r="656" customFormat="false" ht="15" hidden="false" customHeight="false" outlineLevel="0" collapsed="false">
      <c r="B656" s="1" t="s">
        <v>450</v>
      </c>
      <c r="C656" s="1" t="s">
        <v>18</v>
      </c>
      <c r="D656" s="1" t="s">
        <v>451</v>
      </c>
      <c r="E656" s="32" t="n">
        <v>1</v>
      </c>
      <c r="G656" s="1" t="s">
        <v>177</v>
      </c>
      <c r="H656" s="33" t="n">
        <v>10.23</v>
      </c>
      <c r="I656" s="1" t="s">
        <v>178</v>
      </c>
      <c r="J656" s="34" t="n">
        <f aca="false">ROUND(E656* H656,5)</f>
        <v>10.23</v>
      </c>
      <c r="K656" s="35"/>
    </row>
    <row r="657" customFormat="false" ht="15" hidden="false" customHeight="false" outlineLevel="0" collapsed="false">
      <c r="B657" s="1" t="s">
        <v>452</v>
      </c>
      <c r="C657" s="1" t="s">
        <v>18</v>
      </c>
      <c r="D657" s="1" t="s">
        <v>453</v>
      </c>
      <c r="E657" s="32" t="n">
        <v>1</v>
      </c>
      <c r="G657" s="1" t="s">
        <v>177</v>
      </c>
      <c r="H657" s="33" t="n">
        <v>5.1</v>
      </c>
      <c r="I657" s="1" t="s">
        <v>178</v>
      </c>
      <c r="J657" s="34" t="n">
        <f aca="false">ROUND(E657* H657,5)</f>
        <v>5.1</v>
      </c>
      <c r="K657" s="35"/>
    </row>
    <row r="658" customFormat="false" ht="15" hidden="false" customHeight="false" outlineLevel="0" collapsed="false">
      <c r="D658" s="36" t="s">
        <v>189</v>
      </c>
      <c r="E658" s="35"/>
      <c r="H658" s="35"/>
      <c r="K658" s="33" t="n">
        <f aca="false">SUM(J654:J657)</f>
        <v>62.92</v>
      </c>
    </row>
    <row r="659" customFormat="false" ht="15" hidden="false" customHeight="false" outlineLevel="0" collapsed="false">
      <c r="E659" s="35"/>
      <c r="H659" s="35"/>
      <c r="K659" s="35"/>
    </row>
    <row r="660" customFormat="false" ht="15" hidden="false" customHeight="false" outlineLevel="0" collapsed="false">
      <c r="D660" s="36" t="s">
        <v>190</v>
      </c>
      <c r="E660" s="35"/>
      <c r="H660" s="35" t="n">
        <v>1.5</v>
      </c>
      <c r="I660" s="1" t="s">
        <v>191</v>
      </c>
      <c r="J660" s="1" t="n">
        <f aca="false">ROUND(H660/100*K652,5)</f>
        <v>0.11775</v>
      </c>
      <c r="K660" s="35"/>
    </row>
    <row r="661" customFormat="false" ht="15" hidden="false" customHeight="false" outlineLevel="0" collapsed="false">
      <c r="D661" s="36" t="s">
        <v>192</v>
      </c>
      <c r="E661" s="35"/>
      <c r="H661" s="35"/>
      <c r="K661" s="37" t="n">
        <f aca="false">SUM(J649:J660)</f>
        <v>70.88773</v>
      </c>
    </row>
    <row r="662" customFormat="false" ht="15" hidden="false" customHeight="false" outlineLevel="0" collapsed="false">
      <c r="D662" s="36" t="s">
        <v>193</v>
      </c>
      <c r="E662" s="35"/>
      <c r="H662" s="35" t="n">
        <v>17.5</v>
      </c>
      <c r="I662" s="1" t="s">
        <v>191</v>
      </c>
      <c r="K662" s="33" t="n">
        <f aca="false">ROUND(H662/100*K661,5)</f>
        <v>12.40535</v>
      </c>
    </row>
    <row r="663" customFormat="false" ht="15" hidden="false" customHeight="false" outlineLevel="0" collapsed="false">
      <c r="D663" s="36" t="s">
        <v>194</v>
      </c>
      <c r="E663" s="35"/>
      <c r="H663" s="35"/>
      <c r="K663" s="37" t="n">
        <f aca="false">SUM(K661:K662)</f>
        <v>83.29308</v>
      </c>
    </row>
    <row r="665" s="1" customFormat="true" ht="45" hidden="false" customHeight="true" outlineLevel="0" collapsed="false">
      <c r="A665" s="20" t="s">
        <v>454</v>
      </c>
      <c r="B665" s="20" t="s">
        <v>56</v>
      </c>
      <c r="C665" s="26" t="s">
        <v>18</v>
      </c>
      <c r="D665" s="27" t="s">
        <v>57</v>
      </c>
      <c r="E665" s="27"/>
      <c r="F665" s="27"/>
      <c r="G665" s="26"/>
      <c r="H665" s="28" t="s">
        <v>170</v>
      </c>
      <c r="I665" s="29" t="n">
        <v>1</v>
      </c>
      <c r="J665" s="29"/>
      <c r="K665" s="30" t="n">
        <f aca="false">ROUND(K671,2)</f>
        <v>530.16</v>
      </c>
      <c r="L665" s="27" t="s">
        <v>455</v>
      </c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customFormat="false" ht="15" hidden="false" customHeight="false" outlineLevel="0" collapsed="false">
      <c r="B666" s="31" t="s">
        <v>172</v>
      </c>
    </row>
    <row r="667" customFormat="false" ht="15" hidden="false" customHeight="false" outlineLevel="0" collapsed="false">
      <c r="B667" s="1" t="s">
        <v>456</v>
      </c>
      <c r="C667" s="1" t="s">
        <v>174</v>
      </c>
      <c r="D667" s="1" t="s">
        <v>457</v>
      </c>
      <c r="E667" s="32" t="n">
        <v>10</v>
      </c>
      <c r="F667" s="1" t="s">
        <v>176</v>
      </c>
      <c r="G667" s="1" t="s">
        <v>177</v>
      </c>
      <c r="H667" s="33" t="n">
        <v>45.12</v>
      </c>
      <c r="I667" s="1" t="s">
        <v>178</v>
      </c>
      <c r="J667" s="34" t="n">
        <f aca="false">ROUND(E667/I665* H667,5)</f>
        <v>451.2</v>
      </c>
      <c r="K667" s="35"/>
    </row>
    <row r="668" customFormat="false" ht="15" hidden="false" customHeight="false" outlineLevel="0" collapsed="false">
      <c r="D668" s="36" t="s">
        <v>181</v>
      </c>
      <c r="E668" s="35"/>
      <c r="H668" s="35"/>
      <c r="K668" s="33" t="n">
        <f aca="false">SUM(J667)</f>
        <v>451.2</v>
      </c>
    </row>
    <row r="669" customFormat="false" ht="15" hidden="false" customHeight="false" outlineLevel="0" collapsed="false">
      <c r="D669" s="36" t="s">
        <v>192</v>
      </c>
      <c r="E669" s="35"/>
      <c r="H669" s="35"/>
      <c r="K669" s="37" t="n">
        <f aca="false">SUM(J666:J668)</f>
        <v>451.2</v>
      </c>
    </row>
    <row r="670" customFormat="false" ht="15" hidden="false" customHeight="false" outlineLevel="0" collapsed="false">
      <c r="D670" s="36" t="s">
        <v>193</v>
      </c>
      <c r="E670" s="35"/>
      <c r="H670" s="35" t="n">
        <v>17.5</v>
      </c>
      <c r="I670" s="1" t="s">
        <v>191</v>
      </c>
      <c r="K670" s="33" t="n">
        <f aca="false">ROUND(H670/100*K669,5)</f>
        <v>78.96</v>
      </c>
    </row>
    <row r="671" customFormat="false" ht="15" hidden="false" customHeight="false" outlineLevel="0" collapsed="false">
      <c r="D671" s="36" t="s">
        <v>194</v>
      </c>
      <c r="E671" s="35"/>
      <c r="H671" s="35"/>
      <c r="K671" s="37" t="n">
        <f aca="false">SUM(K669:K670)</f>
        <v>530.16</v>
      </c>
    </row>
    <row r="673" s="1" customFormat="true" ht="45" hidden="false" customHeight="true" outlineLevel="0" collapsed="false">
      <c r="A673" s="20" t="s">
        <v>458</v>
      </c>
      <c r="B673" s="20" t="s">
        <v>58</v>
      </c>
      <c r="C673" s="26" t="s">
        <v>18</v>
      </c>
      <c r="D673" s="27" t="s">
        <v>59</v>
      </c>
      <c r="E673" s="27"/>
      <c r="F673" s="27"/>
      <c r="G673" s="26"/>
      <c r="H673" s="28" t="s">
        <v>170</v>
      </c>
      <c r="I673" s="29" t="n">
        <v>1</v>
      </c>
      <c r="J673" s="29"/>
      <c r="K673" s="30" t="n">
        <f aca="false">ROUND(K675,2)</f>
        <v>0</v>
      </c>
      <c r="L673" s="27" t="s">
        <v>459</v>
      </c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customFormat="false" ht="15" hidden="false" customHeight="false" outlineLevel="0" collapsed="false">
      <c r="D674" s="36" t="s">
        <v>192</v>
      </c>
      <c r="E674" s="35"/>
      <c r="H674" s="35"/>
      <c r="K674" s="37" t="n">
        <f aca="false">SUM(J673)</f>
        <v>0</v>
      </c>
    </row>
    <row r="675" customFormat="false" ht="15" hidden="false" customHeight="false" outlineLevel="0" collapsed="false">
      <c r="D675" s="36" t="s">
        <v>194</v>
      </c>
      <c r="E675" s="35"/>
      <c r="H675" s="35"/>
      <c r="K675" s="37" t="n">
        <f aca="false">SUM(K674)</f>
        <v>0</v>
      </c>
    </row>
    <row r="677" customFormat="false" ht="15" hidden="false" customHeight="false" outlineLevel="0" collapsed="false">
      <c r="A677" s="25" t="s">
        <v>167</v>
      </c>
      <c r="B677" s="25"/>
    </row>
    <row r="678" s="1" customFormat="true" ht="45" hidden="false" customHeight="true" outlineLevel="0" collapsed="false">
      <c r="A678" s="20" t="s">
        <v>460</v>
      </c>
      <c r="B678" s="20" t="s">
        <v>113</v>
      </c>
      <c r="C678" s="26" t="s">
        <v>18</v>
      </c>
      <c r="D678" s="27" t="s">
        <v>114</v>
      </c>
      <c r="E678" s="27"/>
      <c r="F678" s="27"/>
      <c r="G678" s="26"/>
      <c r="H678" s="28" t="s">
        <v>170</v>
      </c>
      <c r="I678" s="29" t="n">
        <v>1</v>
      </c>
      <c r="J678" s="29"/>
      <c r="K678" s="30" t="n">
        <f aca="false">ROUND(K696,2)</f>
        <v>15630.05</v>
      </c>
      <c r="L678" s="27" t="s">
        <v>461</v>
      </c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customFormat="false" ht="15" hidden="false" customHeight="false" outlineLevel="0" collapsed="false">
      <c r="B679" s="31" t="s">
        <v>172</v>
      </c>
    </row>
    <row r="680" customFormat="false" ht="15" hidden="false" customHeight="false" outlineLevel="0" collapsed="false">
      <c r="B680" s="1" t="s">
        <v>246</v>
      </c>
      <c r="C680" s="1" t="s">
        <v>174</v>
      </c>
      <c r="D680" s="1" t="s">
        <v>247</v>
      </c>
      <c r="E680" s="32" t="n">
        <v>3</v>
      </c>
      <c r="F680" s="1" t="s">
        <v>176</v>
      </c>
      <c r="G680" s="1" t="s">
        <v>177</v>
      </c>
      <c r="H680" s="33" t="n">
        <v>25.36</v>
      </c>
      <c r="I680" s="1" t="s">
        <v>178</v>
      </c>
      <c r="J680" s="34" t="n">
        <f aca="false">ROUND(E680/I678* H680,5)</f>
        <v>76.08</v>
      </c>
      <c r="K680" s="35"/>
    </row>
    <row r="681" customFormat="false" ht="15" hidden="false" customHeight="false" outlineLevel="0" collapsed="false">
      <c r="B681" s="1" t="s">
        <v>248</v>
      </c>
      <c r="C681" s="1" t="s">
        <v>174</v>
      </c>
      <c r="D681" s="1" t="s">
        <v>249</v>
      </c>
      <c r="E681" s="32" t="n">
        <v>3</v>
      </c>
      <c r="F681" s="1" t="s">
        <v>176</v>
      </c>
      <c r="G681" s="1" t="s">
        <v>177</v>
      </c>
      <c r="H681" s="33" t="n">
        <v>29.57</v>
      </c>
      <c r="I681" s="1" t="s">
        <v>178</v>
      </c>
      <c r="J681" s="34" t="n">
        <f aca="false">ROUND(E681/I678* H681,5)</f>
        <v>88.71</v>
      </c>
      <c r="K681" s="35"/>
    </row>
    <row r="682" customFormat="false" ht="15" hidden="false" customHeight="false" outlineLevel="0" collapsed="false">
      <c r="D682" s="36" t="s">
        <v>181</v>
      </c>
      <c r="E682" s="35"/>
      <c r="H682" s="35"/>
      <c r="K682" s="33" t="n">
        <f aca="false">SUM(J680:J681)</f>
        <v>164.79</v>
      </c>
    </row>
    <row r="683" customFormat="false" ht="15" hidden="false" customHeight="false" outlineLevel="0" collapsed="false">
      <c r="B683" s="31" t="s">
        <v>182</v>
      </c>
      <c r="E683" s="35"/>
      <c r="H683" s="35"/>
      <c r="K683" s="35"/>
    </row>
    <row r="684" customFormat="false" ht="15" hidden="false" customHeight="false" outlineLevel="0" collapsed="false">
      <c r="B684" s="1" t="s">
        <v>462</v>
      </c>
      <c r="C684" s="1" t="s">
        <v>394</v>
      </c>
      <c r="D684" s="1" t="s">
        <v>463</v>
      </c>
      <c r="E684" s="32" t="n">
        <v>1</v>
      </c>
      <c r="G684" s="1" t="s">
        <v>177</v>
      </c>
      <c r="H684" s="33" t="n">
        <v>13010</v>
      </c>
      <c r="I684" s="1" t="s">
        <v>178</v>
      </c>
      <c r="J684" s="34" t="n">
        <f aca="false">ROUND(E684* H684,5)</f>
        <v>13010</v>
      </c>
      <c r="K684" s="35"/>
    </row>
    <row r="685" customFormat="false" ht="15" hidden="false" customHeight="false" outlineLevel="0" collapsed="false">
      <c r="B685" s="1" t="s">
        <v>464</v>
      </c>
      <c r="C685" s="1" t="s">
        <v>18</v>
      </c>
      <c r="D685" s="1" t="s">
        <v>465</v>
      </c>
      <c r="E685" s="32" t="n">
        <v>4</v>
      </c>
      <c r="G685" s="1" t="s">
        <v>177</v>
      </c>
      <c r="H685" s="33" t="n">
        <v>2.56</v>
      </c>
      <c r="I685" s="1" t="s">
        <v>178</v>
      </c>
      <c r="J685" s="34" t="n">
        <f aca="false">ROUND(E685* H685,5)</f>
        <v>10.24</v>
      </c>
      <c r="K685" s="35"/>
    </row>
    <row r="686" customFormat="false" ht="15" hidden="false" customHeight="false" outlineLevel="0" collapsed="false">
      <c r="B686" s="1" t="s">
        <v>466</v>
      </c>
      <c r="C686" s="1" t="s">
        <v>18</v>
      </c>
      <c r="D686" s="1" t="s">
        <v>467</v>
      </c>
      <c r="E686" s="32" t="n">
        <v>1</v>
      </c>
      <c r="G686" s="1" t="s">
        <v>177</v>
      </c>
      <c r="H686" s="33" t="n">
        <v>12.14</v>
      </c>
      <c r="I686" s="1" t="s">
        <v>178</v>
      </c>
      <c r="J686" s="34" t="n">
        <f aca="false">ROUND(E686* H686,5)</f>
        <v>12.14</v>
      </c>
      <c r="K686" s="35"/>
    </row>
    <row r="687" customFormat="false" ht="15" hidden="false" customHeight="false" outlineLevel="0" collapsed="false">
      <c r="D687" s="36" t="s">
        <v>189</v>
      </c>
      <c r="E687" s="35"/>
      <c r="H687" s="35"/>
      <c r="K687" s="33" t="n">
        <f aca="false">SUM(J684:J686)</f>
        <v>13032.38</v>
      </c>
    </row>
    <row r="688" customFormat="false" ht="15" hidden="false" customHeight="false" outlineLevel="0" collapsed="false">
      <c r="B688" s="31" t="s">
        <v>167</v>
      </c>
      <c r="E688" s="35"/>
      <c r="H688" s="35"/>
      <c r="K688" s="35"/>
    </row>
    <row r="689" customFormat="false" ht="15" hidden="false" customHeight="false" outlineLevel="0" collapsed="false">
      <c r="B689" s="1" t="s">
        <v>195</v>
      </c>
      <c r="C689" s="1" t="s">
        <v>21</v>
      </c>
      <c r="D689" s="1" t="s">
        <v>196</v>
      </c>
      <c r="E689" s="32" t="n">
        <v>25</v>
      </c>
      <c r="G689" s="1" t="s">
        <v>177</v>
      </c>
      <c r="H689" s="33" t="n">
        <v>2.40305</v>
      </c>
      <c r="I689" s="1" t="s">
        <v>178</v>
      </c>
      <c r="J689" s="34" t="n">
        <f aca="false">ROUND(E689* H689,5)</f>
        <v>60.07625</v>
      </c>
      <c r="K689" s="35"/>
    </row>
    <row r="690" customFormat="false" ht="15" hidden="false" customHeight="false" outlineLevel="0" collapsed="false">
      <c r="B690" s="1" t="s">
        <v>223</v>
      </c>
      <c r="C690" s="1" t="s">
        <v>21</v>
      </c>
      <c r="D690" s="1" t="s">
        <v>224</v>
      </c>
      <c r="E690" s="32" t="n">
        <v>25</v>
      </c>
      <c r="G690" s="1" t="s">
        <v>177</v>
      </c>
      <c r="H690" s="33" t="n">
        <v>1.69792</v>
      </c>
      <c r="I690" s="1" t="s">
        <v>178</v>
      </c>
      <c r="J690" s="34" t="n">
        <f aca="false">ROUND(E690* H690,5)</f>
        <v>42.448</v>
      </c>
      <c r="K690" s="35"/>
    </row>
    <row r="691" customFormat="false" ht="15" hidden="false" customHeight="false" outlineLevel="0" collapsed="false">
      <c r="D691" s="36" t="s">
        <v>468</v>
      </c>
      <c r="E691" s="35"/>
      <c r="H691" s="35"/>
      <c r="K691" s="33" t="n">
        <f aca="false">SUM(J689:J690)</f>
        <v>102.52425</v>
      </c>
    </row>
    <row r="692" customFormat="false" ht="15" hidden="false" customHeight="false" outlineLevel="0" collapsed="false">
      <c r="E692" s="35"/>
      <c r="H692" s="35"/>
      <c r="K692" s="35"/>
    </row>
    <row r="693" customFormat="false" ht="15" hidden="false" customHeight="false" outlineLevel="0" collapsed="false">
      <c r="D693" s="36" t="s">
        <v>190</v>
      </c>
      <c r="E693" s="35"/>
      <c r="H693" s="35" t="n">
        <v>1.5</v>
      </c>
      <c r="I693" s="1" t="s">
        <v>191</v>
      </c>
      <c r="J693" s="1" t="n">
        <f aca="false">ROUND(H693/100*K682,5)</f>
        <v>2.47185</v>
      </c>
      <c r="K693" s="35"/>
    </row>
    <row r="694" customFormat="false" ht="15" hidden="false" customHeight="false" outlineLevel="0" collapsed="false">
      <c r="D694" s="36" t="s">
        <v>192</v>
      </c>
      <c r="E694" s="35"/>
      <c r="H694" s="35"/>
      <c r="K694" s="37" t="n">
        <f aca="false">SUM(J679:J693)</f>
        <v>13302.1661</v>
      </c>
    </row>
    <row r="695" customFormat="false" ht="15" hidden="false" customHeight="false" outlineLevel="0" collapsed="false">
      <c r="D695" s="36" t="s">
        <v>193</v>
      </c>
      <c r="E695" s="35"/>
      <c r="H695" s="35" t="n">
        <v>17.5</v>
      </c>
      <c r="I695" s="1" t="s">
        <v>191</v>
      </c>
      <c r="K695" s="33" t="n">
        <f aca="false">ROUND(H695/100*K694,5)</f>
        <v>2327.87907</v>
      </c>
    </row>
    <row r="696" customFormat="false" ht="15" hidden="false" customHeight="false" outlineLevel="0" collapsed="false">
      <c r="D696" s="36" t="s">
        <v>194</v>
      </c>
      <c r="E696" s="35"/>
      <c r="H696" s="35"/>
      <c r="K696" s="37" t="n">
        <f aca="false">SUM(K694:K695)</f>
        <v>15630.04517</v>
      </c>
    </row>
    <row r="698" s="1" customFormat="true" ht="45" hidden="false" customHeight="true" outlineLevel="0" collapsed="false">
      <c r="A698" s="20" t="s">
        <v>469</v>
      </c>
      <c r="B698" s="20" t="s">
        <v>36</v>
      </c>
      <c r="C698" s="26" t="s">
        <v>18</v>
      </c>
      <c r="D698" s="27" t="s">
        <v>37</v>
      </c>
      <c r="E698" s="27"/>
      <c r="F698" s="27"/>
      <c r="G698" s="26"/>
      <c r="H698" s="28" t="s">
        <v>170</v>
      </c>
      <c r="I698" s="29" t="n">
        <v>1</v>
      </c>
      <c r="J698" s="29"/>
      <c r="K698" s="30" t="n">
        <f aca="false">ROUND(K723,2)</f>
        <v>8025.65</v>
      </c>
      <c r="L698" s="27" t="s">
        <v>470</v>
      </c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customFormat="false" ht="15" hidden="false" customHeight="false" outlineLevel="0" collapsed="false">
      <c r="B699" s="31" t="s">
        <v>172</v>
      </c>
    </row>
    <row r="700" customFormat="false" ht="15" hidden="false" customHeight="false" outlineLevel="0" collapsed="false">
      <c r="B700" s="1" t="s">
        <v>248</v>
      </c>
      <c r="C700" s="1" t="s">
        <v>174</v>
      </c>
      <c r="D700" s="1" t="s">
        <v>249</v>
      </c>
      <c r="E700" s="32" t="n">
        <v>6</v>
      </c>
      <c r="F700" s="1" t="s">
        <v>176</v>
      </c>
      <c r="G700" s="1" t="s">
        <v>177</v>
      </c>
      <c r="H700" s="33" t="n">
        <v>29.57</v>
      </c>
      <c r="I700" s="1" t="s">
        <v>178</v>
      </c>
      <c r="J700" s="34" t="n">
        <f aca="false">ROUND(E700/I698* H700,5)</f>
        <v>177.42</v>
      </c>
      <c r="K700" s="35"/>
    </row>
    <row r="701" customFormat="false" ht="15" hidden="false" customHeight="false" outlineLevel="0" collapsed="false">
      <c r="B701" s="1" t="s">
        <v>246</v>
      </c>
      <c r="C701" s="1" t="s">
        <v>174</v>
      </c>
      <c r="D701" s="1" t="s">
        <v>247</v>
      </c>
      <c r="E701" s="32" t="n">
        <v>6</v>
      </c>
      <c r="F701" s="1" t="s">
        <v>176</v>
      </c>
      <c r="G701" s="1" t="s">
        <v>177</v>
      </c>
      <c r="H701" s="33" t="n">
        <v>25.36</v>
      </c>
      <c r="I701" s="1" t="s">
        <v>178</v>
      </c>
      <c r="J701" s="34" t="n">
        <f aca="false">ROUND(E701/I698* H701,5)</f>
        <v>152.16</v>
      </c>
      <c r="K701" s="35"/>
    </row>
    <row r="702" customFormat="false" ht="15" hidden="false" customHeight="false" outlineLevel="0" collapsed="false">
      <c r="D702" s="36" t="s">
        <v>181</v>
      </c>
      <c r="E702" s="35"/>
      <c r="H702" s="35"/>
      <c r="K702" s="33" t="n">
        <f aca="false">SUM(J700:J701)</f>
        <v>329.58</v>
      </c>
    </row>
    <row r="703" customFormat="false" ht="15" hidden="false" customHeight="false" outlineLevel="0" collapsed="false">
      <c r="B703" s="31" t="s">
        <v>182</v>
      </c>
      <c r="E703" s="35"/>
      <c r="H703" s="35"/>
      <c r="K703" s="35"/>
    </row>
    <row r="704" customFormat="false" ht="15" hidden="false" customHeight="false" outlineLevel="0" collapsed="false">
      <c r="B704" s="1" t="s">
        <v>471</v>
      </c>
      <c r="C704" s="1" t="s">
        <v>394</v>
      </c>
      <c r="D704" s="1" t="s">
        <v>472</v>
      </c>
      <c r="E704" s="32" t="n">
        <v>1</v>
      </c>
      <c r="G704" s="1" t="s">
        <v>177</v>
      </c>
      <c r="H704" s="33" t="n">
        <v>5810</v>
      </c>
      <c r="I704" s="1" t="s">
        <v>178</v>
      </c>
      <c r="J704" s="34" t="n">
        <f aca="false">ROUND(E704* H704,5)</f>
        <v>5810</v>
      </c>
      <c r="K704" s="35"/>
    </row>
    <row r="705" customFormat="false" ht="15" hidden="false" customHeight="false" outlineLevel="0" collapsed="false">
      <c r="B705" s="1" t="s">
        <v>464</v>
      </c>
      <c r="C705" s="1" t="s">
        <v>18</v>
      </c>
      <c r="D705" s="1" t="s">
        <v>465</v>
      </c>
      <c r="E705" s="32" t="n">
        <v>4</v>
      </c>
      <c r="G705" s="1" t="s">
        <v>177</v>
      </c>
      <c r="H705" s="33" t="n">
        <v>2.56</v>
      </c>
      <c r="I705" s="1" t="s">
        <v>178</v>
      </c>
      <c r="J705" s="34" t="n">
        <f aca="false">ROUND(E705* H705,5)</f>
        <v>10.24</v>
      </c>
      <c r="K705" s="35"/>
    </row>
    <row r="706" customFormat="false" ht="15" hidden="false" customHeight="false" outlineLevel="0" collapsed="false">
      <c r="B706" s="1" t="s">
        <v>466</v>
      </c>
      <c r="C706" s="1" t="s">
        <v>18</v>
      </c>
      <c r="D706" s="1" t="s">
        <v>467</v>
      </c>
      <c r="E706" s="32" t="n">
        <v>1</v>
      </c>
      <c r="G706" s="1" t="s">
        <v>177</v>
      </c>
      <c r="H706" s="33" t="n">
        <v>12.14</v>
      </c>
      <c r="I706" s="1" t="s">
        <v>178</v>
      </c>
      <c r="J706" s="34" t="n">
        <f aca="false">ROUND(E706* H706,5)</f>
        <v>12.14</v>
      </c>
      <c r="K706" s="35"/>
    </row>
    <row r="707" customFormat="false" ht="15" hidden="false" customHeight="false" outlineLevel="0" collapsed="false">
      <c r="B707" s="1" t="s">
        <v>473</v>
      </c>
      <c r="C707" s="1" t="s">
        <v>394</v>
      </c>
      <c r="D707" s="1" t="s">
        <v>474</v>
      </c>
      <c r="E707" s="32" t="n">
        <v>1</v>
      </c>
      <c r="G707" s="1" t="s">
        <v>177</v>
      </c>
      <c r="H707" s="33" t="n">
        <v>154</v>
      </c>
      <c r="I707" s="1" t="s">
        <v>178</v>
      </c>
      <c r="J707" s="34" t="n">
        <f aca="false">ROUND(E707* H707,5)</f>
        <v>154</v>
      </c>
      <c r="K707" s="35"/>
    </row>
    <row r="708" customFormat="false" ht="15" hidden="false" customHeight="false" outlineLevel="0" collapsed="false">
      <c r="D708" s="36" t="s">
        <v>189</v>
      </c>
      <c r="E708" s="35"/>
      <c r="H708" s="35"/>
      <c r="K708" s="33" t="n">
        <f aca="false">SUM(J704:J707)</f>
        <v>5986.38</v>
      </c>
    </row>
    <row r="709" customFormat="false" ht="15" hidden="false" customHeight="false" outlineLevel="0" collapsed="false">
      <c r="B709" s="31" t="s">
        <v>167</v>
      </c>
      <c r="E709" s="35"/>
      <c r="H709" s="35"/>
      <c r="K709" s="35"/>
    </row>
    <row r="710" customFormat="false" ht="15" hidden="false" customHeight="false" outlineLevel="0" collapsed="false">
      <c r="B710" s="1" t="s">
        <v>213</v>
      </c>
      <c r="C710" s="1" t="s">
        <v>18</v>
      </c>
      <c r="D710" s="1" t="s">
        <v>214</v>
      </c>
      <c r="E710" s="32" t="n">
        <v>2</v>
      </c>
      <c r="G710" s="1" t="s">
        <v>177</v>
      </c>
      <c r="H710" s="33" t="n">
        <v>193.20631</v>
      </c>
      <c r="I710" s="1" t="s">
        <v>178</v>
      </c>
      <c r="J710" s="34" t="n">
        <f aca="false">ROUND(E710* H710,5)</f>
        <v>386.41262</v>
      </c>
      <c r="K710" s="35"/>
    </row>
    <row r="711" customFormat="false" ht="15" hidden="false" customHeight="false" outlineLevel="0" collapsed="false">
      <c r="B711" s="1" t="s">
        <v>218</v>
      </c>
      <c r="C711" s="1" t="s">
        <v>18</v>
      </c>
      <c r="D711" s="1" t="s">
        <v>219</v>
      </c>
      <c r="E711" s="32" t="n">
        <v>2</v>
      </c>
      <c r="G711" s="1" t="s">
        <v>177</v>
      </c>
      <c r="H711" s="33" t="n">
        <v>15.7061</v>
      </c>
      <c r="I711" s="1" t="s">
        <v>178</v>
      </c>
      <c r="J711" s="34" t="n">
        <f aca="false">ROUND(E711* H711,5)</f>
        <v>31.4122</v>
      </c>
      <c r="K711" s="35"/>
    </row>
    <row r="712" customFormat="false" ht="15" hidden="false" customHeight="false" outlineLevel="0" collapsed="false">
      <c r="B712" s="1" t="s">
        <v>204</v>
      </c>
      <c r="C712" s="1" t="s">
        <v>18</v>
      </c>
      <c r="D712" s="1" t="s">
        <v>205</v>
      </c>
      <c r="E712" s="32" t="n">
        <v>4</v>
      </c>
      <c r="G712" s="1" t="s">
        <v>177</v>
      </c>
      <c r="H712" s="33" t="n">
        <v>14.9761</v>
      </c>
      <c r="I712" s="1" t="s">
        <v>178</v>
      </c>
      <c r="J712" s="34" t="n">
        <f aca="false">ROUND(E712* H712,5)</f>
        <v>59.9044</v>
      </c>
      <c r="K712" s="35"/>
    </row>
    <row r="713" customFormat="false" ht="15" hidden="false" customHeight="false" outlineLevel="0" collapsed="false">
      <c r="B713" s="1" t="s">
        <v>195</v>
      </c>
      <c r="C713" s="1" t="s">
        <v>21</v>
      </c>
      <c r="D713" s="1" t="s">
        <v>196</v>
      </c>
      <c r="E713" s="32" t="n">
        <v>7</v>
      </c>
      <c r="G713" s="1" t="s">
        <v>177</v>
      </c>
      <c r="H713" s="33" t="n">
        <v>2.40305</v>
      </c>
      <c r="I713" s="1" t="s">
        <v>178</v>
      </c>
      <c r="J713" s="34" t="n">
        <f aca="false">ROUND(E713* H713,5)</f>
        <v>16.82135</v>
      </c>
      <c r="K713" s="35"/>
    </row>
    <row r="714" customFormat="false" ht="15" hidden="false" customHeight="false" outlineLevel="0" collapsed="false">
      <c r="B714" s="1" t="s">
        <v>223</v>
      </c>
      <c r="C714" s="1" t="s">
        <v>21</v>
      </c>
      <c r="D714" s="1" t="s">
        <v>224</v>
      </c>
      <c r="E714" s="32" t="n">
        <v>7</v>
      </c>
      <c r="G714" s="1" t="s">
        <v>177</v>
      </c>
      <c r="H714" s="33" t="n">
        <v>1.69792</v>
      </c>
      <c r="I714" s="1" t="s">
        <v>178</v>
      </c>
      <c r="J714" s="34" t="n">
        <f aca="false">ROUND(E714* H714,5)</f>
        <v>11.88544</v>
      </c>
      <c r="K714" s="35"/>
    </row>
    <row r="715" customFormat="false" ht="15" hidden="false" customHeight="false" outlineLevel="0" collapsed="false">
      <c r="D715" s="36" t="s">
        <v>468</v>
      </c>
      <c r="E715" s="35"/>
      <c r="H715" s="35"/>
      <c r="K715" s="33" t="n">
        <f aca="false">SUM(J710:J714)</f>
        <v>506.43601</v>
      </c>
    </row>
    <row r="716" customFormat="false" ht="15" hidden="false" customHeight="false" outlineLevel="0" collapsed="false">
      <c r="B716" s="31" t="s">
        <v>475</v>
      </c>
      <c r="E716" s="35"/>
      <c r="H716" s="35"/>
      <c r="K716" s="35"/>
    </row>
    <row r="717" customFormat="false" ht="15" hidden="false" customHeight="false" outlineLevel="0" collapsed="false">
      <c r="B717" s="1" t="s">
        <v>476</v>
      </c>
      <c r="C717" s="1" t="s">
        <v>18</v>
      </c>
      <c r="D717" s="1" t="s">
        <v>477</v>
      </c>
      <c r="E717" s="32" t="n">
        <v>1</v>
      </c>
      <c r="G717" s="1" t="s">
        <v>177</v>
      </c>
      <c r="H717" s="33" t="n">
        <v>3</v>
      </c>
      <c r="I717" s="1" t="s">
        <v>178</v>
      </c>
      <c r="J717" s="34" t="n">
        <f aca="false">ROUND(E717* H717,5)</f>
        <v>3</v>
      </c>
      <c r="K717" s="35"/>
    </row>
    <row r="718" customFormat="false" ht="15" hidden="false" customHeight="false" outlineLevel="0" collapsed="false">
      <c r="D718" s="36" t="s">
        <v>478</v>
      </c>
      <c r="E718" s="35"/>
      <c r="H718" s="35"/>
      <c r="K718" s="33" t="n">
        <f aca="false">SUM(J717)</f>
        <v>3</v>
      </c>
    </row>
    <row r="719" customFormat="false" ht="15" hidden="false" customHeight="false" outlineLevel="0" collapsed="false">
      <c r="E719" s="35"/>
      <c r="H719" s="35"/>
      <c r="K719" s="35"/>
    </row>
    <row r="720" customFormat="false" ht="15" hidden="false" customHeight="false" outlineLevel="0" collapsed="false">
      <c r="D720" s="36" t="s">
        <v>190</v>
      </c>
      <c r="E720" s="35"/>
      <c r="H720" s="35" t="n">
        <v>1.5</v>
      </c>
      <c r="I720" s="1" t="s">
        <v>191</v>
      </c>
      <c r="J720" s="1" t="n">
        <f aca="false">ROUND(H720/100*K702,5)</f>
        <v>4.9437</v>
      </c>
      <c r="K720" s="35"/>
    </row>
    <row r="721" customFormat="false" ht="15" hidden="false" customHeight="false" outlineLevel="0" collapsed="false">
      <c r="D721" s="36" t="s">
        <v>192</v>
      </c>
      <c r="E721" s="35"/>
      <c r="H721" s="35"/>
      <c r="K721" s="37" t="n">
        <f aca="false">SUM(J699:J720)</f>
        <v>6830.33971</v>
      </c>
    </row>
    <row r="722" customFormat="false" ht="15" hidden="false" customHeight="false" outlineLevel="0" collapsed="false">
      <c r="D722" s="36" t="s">
        <v>193</v>
      </c>
      <c r="E722" s="35"/>
      <c r="H722" s="35" t="n">
        <v>17.5</v>
      </c>
      <c r="I722" s="1" t="s">
        <v>191</v>
      </c>
      <c r="K722" s="33" t="n">
        <f aca="false">ROUND(H722/100*K721,5)</f>
        <v>1195.30945</v>
      </c>
    </row>
    <row r="723" customFormat="false" ht="15" hidden="false" customHeight="false" outlineLevel="0" collapsed="false">
      <c r="D723" s="36" t="s">
        <v>194</v>
      </c>
      <c r="E723" s="35"/>
      <c r="H723" s="35"/>
      <c r="K723" s="37" t="n">
        <f aca="false">SUM(K721:K722)</f>
        <v>8025.64916</v>
      </c>
    </row>
    <row r="725" s="1" customFormat="true" ht="45" hidden="false" customHeight="true" outlineLevel="0" collapsed="false">
      <c r="A725" s="20" t="s">
        <v>479</v>
      </c>
      <c r="B725" s="20" t="s">
        <v>91</v>
      </c>
      <c r="C725" s="26" t="s">
        <v>18</v>
      </c>
      <c r="D725" s="27" t="s">
        <v>92</v>
      </c>
      <c r="E725" s="27"/>
      <c r="F725" s="27"/>
      <c r="G725" s="26"/>
      <c r="H725" s="28" t="s">
        <v>170</v>
      </c>
      <c r="I725" s="29" t="n">
        <v>1</v>
      </c>
      <c r="J725" s="29"/>
      <c r="K725" s="30" t="n">
        <f aca="false">ROUND(K743,2)</f>
        <v>10988.8</v>
      </c>
      <c r="L725" s="27" t="s">
        <v>480</v>
      </c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customFormat="false" ht="15" hidden="false" customHeight="false" outlineLevel="0" collapsed="false">
      <c r="B726" s="31" t="s">
        <v>172</v>
      </c>
    </row>
    <row r="727" customFormat="false" ht="15" hidden="false" customHeight="false" outlineLevel="0" collapsed="false">
      <c r="B727" s="1" t="s">
        <v>248</v>
      </c>
      <c r="C727" s="1" t="s">
        <v>174</v>
      </c>
      <c r="D727" s="1" t="s">
        <v>249</v>
      </c>
      <c r="E727" s="32" t="n">
        <v>3</v>
      </c>
      <c r="F727" s="1" t="s">
        <v>176</v>
      </c>
      <c r="G727" s="1" t="s">
        <v>177</v>
      </c>
      <c r="H727" s="33" t="n">
        <v>29.57</v>
      </c>
      <c r="I727" s="1" t="s">
        <v>178</v>
      </c>
      <c r="J727" s="34" t="n">
        <f aca="false">ROUND(E727/I725* H727,5)</f>
        <v>88.71</v>
      </c>
      <c r="K727" s="35"/>
    </row>
    <row r="728" customFormat="false" ht="15" hidden="false" customHeight="false" outlineLevel="0" collapsed="false">
      <c r="B728" s="1" t="s">
        <v>246</v>
      </c>
      <c r="C728" s="1" t="s">
        <v>174</v>
      </c>
      <c r="D728" s="1" t="s">
        <v>247</v>
      </c>
      <c r="E728" s="32" t="n">
        <v>3</v>
      </c>
      <c r="F728" s="1" t="s">
        <v>176</v>
      </c>
      <c r="G728" s="1" t="s">
        <v>177</v>
      </c>
      <c r="H728" s="33" t="n">
        <v>25.36</v>
      </c>
      <c r="I728" s="1" t="s">
        <v>178</v>
      </c>
      <c r="J728" s="34" t="n">
        <f aca="false">ROUND(E728/I725* H728,5)</f>
        <v>76.08</v>
      </c>
      <c r="K728" s="35"/>
    </row>
    <row r="729" customFormat="false" ht="15" hidden="false" customHeight="false" outlineLevel="0" collapsed="false">
      <c r="D729" s="36" t="s">
        <v>181</v>
      </c>
      <c r="E729" s="35"/>
      <c r="H729" s="35"/>
      <c r="K729" s="33" t="n">
        <f aca="false">SUM(J727:J728)</f>
        <v>164.79</v>
      </c>
    </row>
    <row r="730" customFormat="false" ht="15" hidden="false" customHeight="false" outlineLevel="0" collapsed="false">
      <c r="B730" s="31" t="s">
        <v>182</v>
      </c>
      <c r="E730" s="35"/>
      <c r="H730" s="35"/>
      <c r="K730" s="35"/>
    </row>
    <row r="731" customFormat="false" ht="15" hidden="false" customHeight="false" outlineLevel="0" collapsed="false">
      <c r="B731" s="1" t="s">
        <v>481</v>
      </c>
      <c r="C731" s="1" t="s">
        <v>394</v>
      </c>
      <c r="D731" s="1" t="s">
        <v>482</v>
      </c>
      <c r="E731" s="32" t="n">
        <v>1</v>
      </c>
      <c r="G731" s="1" t="s">
        <v>177</v>
      </c>
      <c r="H731" s="33" t="n">
        <v>9060</v>
      </c>
      <c r="I731" s="1" t="s">
        <v>178</v>
      </c>
      <c r="J731" s="34" t="n">
        <f aca="false">ROUND(E731* H731,5)</f>
        <v>9060</v>
      </c>
      <c r="K731" s="35"/>
    </row>
    <row r="732" customFormat="false" ht="15" hidden="false" customHeight="false" outlineLevel="0" collapsed="false">
      <c r="B732" s="1" t="s">
        <v>466</v>
      </c>
      <c r="C732" s="1" t="s">
        <v>18</v>
      </c>
      <c r="D732" s="1" t="s">
        <v>467</v>
      </c>
      <c r="E732" s="32" t="n">
        <v>1</v>
      </c>
      <c r="G732" s="1" t="s">
        <v>177</v>
      </c>
      <c r="H732" s="33" t="n">
        <v>12.14</v>
      </c>
      <c r="I732" s="1" t="s">
        <v>178</v>
      </c>
      <c r="J732" s="34" t="n">
        <f aca="false">ROUND(E732* H732,5)</f>
        <v>12.14</v>
      </c>
      <c r="K732" s="35"/>
    </row>
    <row r="733" customFormat="false" ht="15" hidden="false" customHeight="false" outlineLevel="0" collapsed="false">
      <c r="B733" s="1" t="s">
        <v>464</v>
      </c>
      <c r="C733" s="1" t="s">
        <v>18</v>
      </c>
      <c r="D733" s="1" t="s">
        <v>465</v>
      </c>
      <c r="E733" s="32" t="n">
        <v>4</v>
      </c>
      <c r="G733" s="1" t="s">
        <v>177</v>
      </c>
      <c r="H733" s="33" t="n">
        <v>2.56</v>
      </c>
      <c r="I733" s="1" t="s">
        <v>178</v>
      </c>
      <c r="J733" s="34" t="n">
        <f aca="false">ROUND(E733* H733,5)</f>
        <v>10.24</v>
      </c>
      <c r="K733" s="35"/>
    </row>
    <row r="734" customFormat="false" ht="15" hidden="false" customHeight="false" outlineLevel="0" collapsed="false">
      <c r="D734" s="36" t="s">
        <v>189</v>
      </c>
      <c r="E734" s="35"/>
      <c r="H734" s="35"/>
      <c r="K734" s="33" t="n">
        <f aca="false">SUM(J731:J733)</f>
        <v>9082.38</v>
      </c>
    </row>
    <row r="735" customFormat="false" ht="15" hidden="false" customHeight="false" outlineLevel="0" collapsed="false">
      <c r="B735" s="31" t="s">
        <v>167</v>
      </c>
      <c r="E735" s="35"/>
      <c r="H735" s="35"/>
      <c r="K735" s="35"/>
    </row>
    <row r="736" customFormat="false" ht="15" hidden="false" customHeight="false" outlineLevel="0" collapsed="false">
      <c r="B736" s="1" t="s">
        <v>223</v>
      </c>
      <c r="C736" s="1" t="s">
        <v>21</v>
      </c>
      <c r="D736" s="1" t="s">
        <v>224</v>
      </c>
      <c r="E736" s="32" t="n">
        <v>25</v>
      </c>
      <c r="G736" s="1" t="s">
        <v>177</v>
      </c>
      <c r="H736" s="33" t="n">
        <v>1.69792</v>
      </c>
      <c r="I736" s="1" t="s">
        <v>178</v>
      </c>
      <c r="J736" s="34" t="n">
        <f aca="false">ROUND(E736* H736,5)</f>
        <v>42.448</v>
      </c>
      <c r="K736" s="35"/>
    </row>
    <row r="737" customFormat="false" ht="15" hidden="false" customHeight="false" outlineLevel="0" collapsed="false">
      <c r="B737" s="1" t="s">
        <v>195</v>
      </c>
      <c r="C737" s="1" t="s">
        <v>21</v>
      </c>
      <c r="D737" s="1" t="s">
        <v>196</v>
      </c>
      <c r="E737" s="32" t="n">
        <v>25</v>
      </c>
      <c r="G737" s="1" t="s">
        <v>177</v>
      </c>
      <c r="H737" s="33" t="n">
        <v>2.40305</v>
      </c>
      <c r="I737" s="1" t="s">
        <v>178</v>
      </c>
      <c r="J737" s="34" t="n">
        <f aca="false">ROUND(E737* H737,5)</f>
        <v>60.07625</v>
      </c>
      <c r="K737" s="35"/>
    </row>
    <row r="738" customFormat="false" ht="15" hidden="false" customHeight="false" outlineLevel="0" collapsed="false">
      <c r="D738" s="36" t="s">
        <v>468</v>
      </c>
      <c r="E738" s="35"/>
      <c r="H738" s="35"/>
      <c r="K738" s="33" t="n">
        <f aca="false">SUM(J736:J737)</f>
        <v>102.52425</v>
      </c>
    </row>
    <row r="739" customFormat="false" ht="15" hidden="false" customHeight="false" outlineLevel="0" collapsed="false">
      <c r="E739" s="35"/>
      <c r="H739" s="35"/>
      <c r="K739" s="35"/>
    </row>
    <row r="740" customFormat="false" ht="15" hidden="false" customHeight="false" outlineLevel="0" collapsed="false">
      <c r="D740" s="36" t="s">
        <v>190</v>
      </c>
      <c r="E740" s="35"/>
      <c r="H740" s="35" t="n">
        <v>1.5</v>
      </c>
      <c r="I740" s="1" t="s">
        <v>191</v>
      </c>
      <c r="J740" s="1" t="n">
        <f aca="false">ROUND(H740/100*K729,5)</f>
        <v>2.47185</v>
      </c>
      <c r="K740" s="35"/>
    </row>
    <row r="741" customFormat="false" ht="15" hidden="false" customHeight="false" outlineLevel="0" collapsed="false">
      <c r="D741" s="36" t="s">
        <v>192</v>
      </c>
      <c r="E741" s="35"/>
      <c r="H741" s="35"/>
      <c r="K741" s="37" t="n">
        <f aca="false">SUM(J726:J740)</f>
        <v>9352.1661</v>
      </c>
    </row>
    <row r="742" customFormat="false" ht="15" hidden="false" customHeight="false" outlineLevel="0" collapsed="false">
      <c r="D742" s="36" t="s">
        <v>193</v>
      </c>
      <c r="E742" s="35"/>
      <c r="H742" s="35" t="n">
        <v>17.5</v>
      </c>
      <c r="I742" s="1" t="s">
        <v>191</v>
      </c>
      <c r="K742" s="33" t="n">
        <f aca="false">ROUND(H742/100*K741,5)</f>
        <v>1636.62907</v>
      </c>
    </row>
    <row r="743" customFormat="false" ht="15" hidden="false" customHeight="false" outlineLevel="0" collapsed="false">
      <c r="D743" s="36" t="s">
        <v>194</v>
      </c>
      <c r="E743" s="35"/>
      <c r="H743" s="35"/>
      <c r="K743" s="37" t="n">
        <f aca="false">SUM(K741:K742)</f>
        <v>10988.79517</v>
      </c>
    </row>
    <row r="745" s="1" customFormat="true" ht="45" hidden="false" customHeight="true" outlineLevel="0" collapsed="false">
      <c r="A745" s="20" t="s">
        <v>483</v>
      </c>
      <c r="B745" s="20" t="s">
        <v>131</v>
      </c>
      <c r="C745" s="26" t="s">
        <v>18</v>
      </c>
      <c r="D745" s="27" t="s">
        <v>132</v>
      </c>
      <c r="E745" s="27"/>
      <c r="F745" s="27"/>
      <c r="G745" s="26"/>
      <c r="H745" s="28" t="s">
        <v>170</v>
      </c>
      <c r="I745" s="29" t="n">
        <v>1</v>
      </c>
      <c r="J745" s="29"/>
      <c r="K745" s="30" t="n">
        <f aca="false">ROUND(K766,2)</f>
        <v>15683.6</v>
      </c>
      <c r="L745" s="27" t="s">
        <v>461</v>
      </c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customFormat="false" ht="15" hidden="false" customHeight="false" outlineLevel="0" collapsed="false">
      <c r="B746" s="31" t="s">
        <v>172</v>
      </c>
    </row>
    <row r="747" customFormat="false" ht="15" hidden="false" customHeight="false" outlineLevel="0" collapsed="false">
      <c r="B747" s="1" t="s">
        <v>248</v>
      </c>
      <c r="C747" s="1" t="s">
        <v>174</v>
      </c>
      <c r="D747" s="1" t="s">
        <v>249</v>
      </c>
      <c r="E747" s="32" t="n">
        <v>3</v>
      </c>
      <c r="F747" s="1" t="s">
        <v>176</v>
      </c>
      <c r="G747" s="1" t="s">
        <v>177</v>
      </c>
      <c r="H747" s="33" t="n">
        <v>29.57</v>
      </c>
      <c r="I747" s="1" t="s">
        <v>178</v>
      </c>
      <c r="J747" s="34" t="n">
        <f aca="false">ROUND(E747/I745* H747,5)</f>
        <v>88.71</v>
      </c>
      <c r="K747" s="35"/>
    </row>
    <row r="748" customFormat="false" ht="15" hidden="false" customHeight="false" outlineLevel="0" collapsed="false">
      <c r="B748" s="1" t="s">
        <v>246</v>
      </c>
      <c r="C748" s="1" t="s">
        <v>174</v>
      </c>
      <c r="D748" s="1" t="s">
        <v>247</v>
      </c>
      <c r="E748" s="32" t="n">
        <v>3</v>
      </c>
      <c r="F748" s="1" t="s">
        <v>176</v>
      </c>
      <c r="G748" s="1" t="s">
        <v>177</v>
      </c>
      <c r="H748" s="33" t="n">
        <v>25.36</v>
      </c>
      <c r="I748" s="1" t="s">
        <v>178</v>
      </c>
      <c r="J748" s="34" t="n">
        <f aca="false">ROUND(E748/I745* H748,5)</f>
        <v>76.08</v>
      </c>
      <c r="K748" s="35"/>
    </row>
    <row r="749" customFormat="false" ht="15" hidden="false" customHeight="false" outlineLevel="0" collapsed="false">
      <c r="D749" s="36" t="s">
        <v>181</v>
      </c>
      <c r="E749" s="35"/>
      <c r="H749" s="35"/>
      <c r="K749" s="33" t="n">
        <f aca="false">SUM(J747:J748)</f>
        <v>164.79</v>
      </c>
    </row>
    <row r="750" customFormat="false" ht="15" hidden="false" customHeight="false" outlineLevel="0" collapsed="false">
      <c r="B750" s="31" t="s">
        <v>239</v>
      </c>
      <c r="E750" s="35"/>
      <c r="H750" s="35"/>
      <c r="K750" s="35"/>
    </row>
    <row r="751" customFormat="false" ht="15" hidden="false" customHeight="false" outlineLevel="0" collapsed="false">
      <c r="B751" s="1" t="s">
        <v>240</v>
      </c>
      <c r="C751" s="1" t="s">
        <v>174</v>
      </c>
      <c r="D751" s="1" t="s">
        <v>241</v>
      </c>
      <c r="E751" s="32" t="n">
        <v>1</v>
      </c>
      <c r="F751" s="1" t="s">
        <v>176</v>
      </c>
      <c r="G751" s="1" t="s">
        <v>177</v>
      </c>
      <c r="H751" s="33" t="n">
        <v>45.58</v>
      </c>
      <c r="I751" s="1" t="s">
        <v>178</v>
      </c>
      <c r="J751" s="34" t="n">
        <f aca="false">ROUND(E751/I745* H751,5)</f>
        <v>45.58</v>
      </c>
      <c r="K751" s="35"/>
    </row>
    <row r="752" customFormat="false" ht="15" hidden="false" customHeight="false" outlineLevel="0" collapsed="false">
      <c r="D752" s="36" t="s">
        <v>242</v>
      </c>
      <c r="E752" s="35"/>
      <c r="H752" s="35"/>
      <c r="K752" s="33" t="n">
        <f aca="false">SUM(J751)</f>
        <v>45.58</v>
      </c>
    </row>
    <row r="753" customFormat="false" ht="15" hidden="false" customHeight="false" outlineLevel="0" collapsed="false">
      <c r="B753" s="31" t="s">
        <v>182</v>
      </c>
      <c r="E753" s="35"/>
      <c r="H753" s="35"/>
      <c r="K753" s="35"/>
    </row>
    <row r="754" customFormat="false" ht="15" hidden="false" customHeight="false" outlineLevel="0" collapsed="false">
      <c r="B754" s="1" t="s">
        <v>466</v>
      </c>
      <c r="C754" s="1" t="s">
        <v>18</v>
      </c>
      <c r="D754" s="1" t="s">
        <v>467</v>
      </c>
      <c r="E754" s="32" t="n">
        <v>1</v>
      </c>
      <c r="G754" s="1" t="s">
        <v>177</v>
      </c>
      <c r="H754" s="33" t="n">
        <v>12.14</v>
      </c>
      <c r="I754" s="1" t="s">
        <v>178</v>
      </c>
      <c r="J754" s="34" t="n">
        <f aca="false">ROUND(E754* H754,5)</f>
        <v>12.14</v>
      </c>
      <c r="K754" s="35"/>
    </row>
    <row r="755" customFormat="false" ht="15" hidden="false" customHeight="false" outlineLevel="0" collapsed="false">
      <c r="B755" s="1" t="s">
        <v>464</v>
      </c>
      <c r="C755" s="1" t="s">
        <v>18</v>
      </c>
      <c r="D755" s="1" t="s">
        <v>465</v>
      </c>
      <c r="E755" s="32" t="n">
        <v>4</v>
      </c>
      <c r="G755" s="1" t="s">
        <v>177</v>
      </c>
      <c r="H755" s="33" t="n">
        <v>2.56</v>
      </c>
      <c r="I755" s="1" t="s">
        <v>178</v>
      </c>
      <c r="J755" s="34" t="n">
        <f aca="false">ROUND(E755* H755,5)</f>
        <v>10.24</v>
      </c>
      <c r="K755" s="35"/>
    </row>
    <row r="756" customFormat="false" ht="15" hidden="false" customHeight="false" outlineLevel="0" collapsed="false">
      <c r="B756" s="1" t="s">
        <v>462</v>
      </c>
      <c r="C756" s="1" t="s">
        <v>394</v>
      </c>
      <c r="D756" s="1" t="s">
        <v>463</v>
      </c>
      <c r="E756" s="32" t="n">
        <v>1</v>
      </c>
      <c r="G756" s="1" t="s">
        <v>177</v>
      </c>
      <c r="H756" s="33" t="n">
        <v>13010</v>
      </c>
      <c r="I756" s="1" t="s">
        <v>178</v>
      </c>
      <c r="J756" s="34" t="n">
        <f aca="false">ROUND(E756* H756,5)</f>
        <v>13010</v>
      </c>
      <c r="K756" s="35"/>
    </row>
    <row r="757" customFormat="false" ht="15" hidden="false" customHeight="false" outlineLevel="0" collapsed="false">
      <c r="D757" s="36" t="s">
        <v>189</v>
      </c>
      <c r="E757" s="35"/>
      <c r="H757" s="35"/>
      <c r="K757" s="33" t="n">
        <f aca="false">SUM(J754:J756)</f>
        <v>13032.38</v>
      </c>
    </row>
    <row r="758" customFormat="false" ht="15" hidden="false" customHeight="false" outlineLevel="0" collapsed="false">
      <c r="B758" s="31" t="s">
        <v>167</v>
      </c>
      <c r="E758" s="35"/>
      <c r="H758" s="35"/>
      <c r="K758" s="35"/>
    </row>
    <row r="759" customFormat="false" ht="15" hidden="false" customHeight="false" outlineLevel="0" collapsed="false">
      <c r="B759" s="1" t="s">
        <v>195</v>
      </c>
      <c r="C759" s="1" t="s">
        <v>21</v>
      </c>
      <c r="D759" s="1" t="s">
        <v>196</v>
      </c>
      <c r="E759" s="32" t="n">
        <v>25</v>
      </c>
      <c r="G759" s="1" t="s">
        <v>177</v>
      </c>
      <c r="H759" s="33" t="n">
        <v>2.40305</v>
      </c>
      <c r="I759" s="1" t="s">
        <v>178</v>
      </c>
      <c r="J759" s="34" t="n">
        <f aca="false">ROUND(E759* H759,5)</f>
        <v>60.07625</v>
      </c>
      <c r="K759" s="35"/>
    </row>
    <row r="760" customFormat="false" ht="15" hidden="false" customHeight="false" outlineLevel="0" collapsed="false">
      <c r="B760" s="1" t="s">
        <v>223</v>
      </c>
      <c r="C760" s="1" t="s">
        <v>21</v>
      </c>
      <c r="D760" s="1" t="s">
        <v>224</v>
      </c>
      <c r="E760" s="32" t="n">
        <v>25</v>
      </c>
      <c r="G760" s="1" t="s">
        <v>177</v>
      </c>
      <c r="H760" s="33" t="n">
        <v>1.69792</v>
      </c>
      <c r="I760" s="1" t="s">
        <v>178</v>
      </c>
      <c r="J760" s="34" t="n">
        <f aca="false">ROUND(E760* H760,5)</f>
        <v>42.448</v>
      </c>
      <c r="K760" s="35"/>
    </row>
    <row r="761" customFormat="false" ht="15" hidden="false" customHeight="false" outlineLevel="0" collapsed="false">
      <c r="D761" s="36" t="s">
        <v>468</v>
      </c>
      <c r="E761" s="35"/>
      <c r="H761" s="35"/>
      <c r="K761" s="33" t="n">
        <f aca="false">SUM(J759:J760)</f>
        <v>102.52425</v>
      </c>
    </row>
    <row r="762" customFormat="false" ht="15" hidden="false" customHeight="false" outlineLevel="0" collapsed="false">
      <c r="E762" s="35"/>
      <c r="H762" s="35"/>
      <c r="K762" s="35"/>
    </row>
    <row r="763" customFormat="false" ht="15" hidden="false" customHeight="false" outlineLevel="0" collapsed="false">
      <c r="D763" s="36" t="s">
        <v>190</v>
      </c>
      <c r="E763" s="35"/>
      <c r="H763" s="35" t="n">
        <v>1.5</v>
      </c>
      <c r="I763" s="1" t="s">
        <v>191</v>
      </c>
      <c r="J763" s="1" t="n">
        <f aca="false">ROUND(H763/100*K749,5)</f>
        <v>2.47185</v>
      </c>
      <c r="K763" s="35"/>
    </row>
    <row r="764" customFormat="false" ht="15" hidden="false" customHeight="false" outlineLevel="0" collapsed="false">
      <c r="D764" s="36" t="s">
        <v>192</v>
      </c>
      <c r="E764" s="35"/>
      <c r="H764" s="35"/>
      <c r="K764" s="37" t="n">
        <f aca="false">SUM(J746:J763)</f>
        <v>13347.7461</v>
      </c>
    </row>
    <row r="765" customFormat="false" ht="15" hidden="false" customHeight="false" outlineLevel="0" collapsed="false">
      <c r="D765" s="36" t="s">
        <v>193</v>
      </c>
      <c r="E765" s="35"/>
      <c r="H765" s="35" t="n">
        <v>17.5</v>
      </c>
      <c r="I765" s="1" t="s">
        <v>191</v>
      </c>
      <c r="K765" s="33" t="n">
        <f aca="false">ROUND(H765/100*K764,5)</f>
        <v>2335.85557</v>
      </c>
    </row>
    <row r="766" customFormat="false" ht="15" hidden="false" customHeight="false" outlineLevel="0" collapsed="false">
      <c r="D766" s="36" t="s">
        <v>194</v>
      </c>
      <c r="E766" s="35"/>
      <c r="H766" s="35"/>
      <c r="K766" s="37" t="n">
        <f aca="false">SUM(K764:K765)</f>
        <v>15683.60167</v>
      </c>
    </row>
    <row r="768" s="1" customFormat="true" ht="45" hidden="false" customHeight="true" outlineLevel="0" collapsed="false">
      <c r="A768" s="20" t="s">
        <v>484</v>
      </c>
      <c r="B768" s="20" t="s">
        <v>64</v>
      </c>
      <c r="C768" s="26" t="s">
        <v>18</v>
      </c>
      <c r="D768" s="27" t="s">
        <v>65</v>
      </c>
      <c r="E768" s="27"/>
      <c r="F768" s="27"/>
      <c r="G768" s="26"/>
      <c r="H768" s="28" t="s">
        <v>170</v>
      </c>
      <c r="I768" s="29" t="n">
        <v>1</v>
      </c>
      <c r="J768" s="29"/>
      <c r="K768" s="30" t="n">
        <f aca="false">ROUND(K789,2)</f>
        <v>4638.6</v>
      </c>
      <c r="L768" s="27" t="s">
        <v>485</v>
      </c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customFormat="false" ht="15" hidden="false" customHeight="false" outlineLevel="0" collapsed="false">
      <c r="B769" s="31" t="s">
        <v>172</v>
      </c>
    </row>
    <row r="770" customFormat="false" ht="15" hidden="false" customHeight="false" outlineLevel="0" collapsed="false">
      <c r="B770" s="1" t="s">
        <v>248</v>
      </c>
      <c r="C770" s="1" t="s">
        <v>174</v>
      </c>
      <c r="D770" s="1" t="s">
        <v>249</v>
      </c>
      <c r="E770" s="32" t="n">
        <v>3</v>
      </c>
      <c r="F770" s="1" t="s">
        <v>176</v>
      </c>
      <c r="G770" s="1" t="s">
        <v>177</v>
      </c>
      <c r="H770" s="33" t="n">
        <v>29.57</v>
      </c>
      <c r="I770" s="1" t="s">
        <v>178</v>
      </c>
      <c r="J770" s="34" t="n">
        <f aca="false">ROUND(E770/I768* H770,5)</f>
        <v>88.71</v>
      </c>
      <c r="K770" s="35"/>
    </row>
    <row r="771" customFormat="false" ht="15" hidden="false" customHeight="false" outlineLevel="0" collapsed="false">
      <c r="B771" s="1" t="s">
        <v>246</v>
      </c>
      <c r="C771" s="1" t="s">
        <v>174</v>
      </c>
      <c r="D771" s="1" t="s">
        <v>247</v>
      </c>
      <c r="E771" s="32" t="n">
        <v>3</v>
      </c>
      <c r="F771" s="1" t="s">
        <v>176</v>
      </c>
      <c r="G771" s="1" t="s">
        <v>177</v>
      </c>
      <c r="H771" s="33" t="n">
        <v>25.36</v>
      </c>
      <c r="I771" s="1" t="s">
        <v>178</v>
      </c>
      <c r="J771" s="34" t="n">
        <f aca="false">ROUND(E771/I768* H771,5)</f>
        <v>76.08</v>
      </c>
      <c r="K771" s="35"/>
    </row>
    <row r="772" customFormat="false" ht="15" hidden="false" customHeight="false" outlineLevel="0" collapsed="false">
      <c r="D772" s="36" t="s">
        <v>181</v>
      </c>
      <c r="E772" s="35"/>
      <c r="H772" s="35"/>
      <c r="K772" s="33" t="n">
        <f aca="false">SUM(J770:J771)</f>
        <v>164.79</v>
      </c>
    </row>
    <row r="773" customFormat="false" ht="15" hidden="false" customHeight="false" outlineLevel="0" collapsed="false">
      <c r="B773" s="31" t="s">
        <v>239</v>
      </c>
      <c r="E773" s="35"/>
      <c r="H773" s="35"/>
      <c r="K773" s="35"/>
    </row>
    <row r="774" customFormat="false" ht="15" hidden="false" customHeight="false" outlineLevel="0" collapsed="false">
      <c r="B774" s="1" t="s">
        <v>240</v>
      </c>
      <c r="C774" s="1" t="s">
        <v>174</v>
      </c>
      <c r="D774" s="1" t="s">
        <v>241</v>
      </c>
      <c r="E774" s="32" t="n">
        <v>1</v>
      </c>
      <c r="F774" s="1" t="s">
        <v>176</v>
      </c>
      <c r="G774" s="1" t="s">
        <v>177</v>
      </c>
      <c r="H774" s="33" t="n">
        <v>45.58</v>
      </c>
      <c r="I774" s="1" t="s">
        <v>178</v>
      </c>
      <c r="J774" s="34" t="n">
        <f aca="false">ROUND(E774/I768* H774,5)</f>
        <v>45.58</v>
      </c>
      <c r="K774" s="35"/>
    </row>
    <row r="775" customFormat="false" ht="15" hidden="false" customHeight="false" outlineLevel="0" collapsed="false">
      <c r="D775" s="36" t="s">
        <v>242</v>
      </c>
      <c r="E775" s="35"/>
      <c r="H775" s="35"/>
      <c r="K775" s="33" t="n">
        <f aca="false">SUM(J774)</f>
        <v>45.58</v>
      </c>
    </row>
    <row r="776" customFormat="false" ht="15" hidden="false" customHeight="false" outlineLevel="0" collapsed="false">
      <c r="B776" s="31" t="s">
        <v>182</v>
      </c>
      <c r="E776" s="35"/>
      <c r="H776" s="35"/>
      <c r="K776" s="35"/>
    </row>
    <row r="777" customFormat="false" ht="15" hidden="false" customHeight="false" outlineLevel="0" collapsed="false">
      <c r="B777" s="1" t="s">
        <v>486</v>
      </c>
      <c r="C777" s="1" t="s">
        <v>394</v>
      </c>
      <c r="D777" s="1" t="s">
        <v>487</v>
      </c>
      <c r="E777" s="32" t="n">
        <v>1</v>
      </c>
      <c r="G777" s="1" t="s">
        <v>177</v>
      </c>
      <c r="H777" s="33" t="n">
        <v>3610</v>
      </c>
      <c r="I777" s="1" t="s">
        <v>178</v>
      </c>
      <c r="J777" s="34" t="n">
        <f aca="false">ROUND(E777* H777,5)</f>
        <v>3610</v>
      </c>
      <c r="K777" s="35"/>
    </row>
    <row r="778" customFormat="false" ht="15" hidden="false" customHeight="false" outlineLevel="0" collapsed="false">
      <c r="B778" s="1" t="s">
        <v>464</v>
      </c>
      <c r="C778" s="1" t="s">
        <v>18</v>
      </c>
      <c r="D778" s="1" t="s">
        <v>465</v>
      </c>
      <c r="E778" s="32" t="n">
        <v>4</v>
      </c>
      <c r="G778" s="1" t="s">
        <v>177</v>
      </c>
      <c r="H778" s="33" t="n">
        <v>2.56</v>
      </c>
      <c r="I778" s="1" t="s">
        <v>178</v>
      </c>
      <c r="J778" s="34" t="n">
        <f aca="false">ROUND(E778* H778,5)</f>
        <v>10.24</v>
      </c>
      <c r="K778" s="35"/>
    </row>
    <row r="779" customFormat="false" ht="15" hidden="false" customHeight="false" outlineLevel="0" collapsed="false">
      <c r="B779" s="1" t="s">
        <v>466</v>
      </c>
      <c r="C779" s="1" t="s">
        <v>18</v>
      </c>
      <c r="D779" s="1" t="s">
        <v>467</v>
      </c>
      <c r="E779" s="32" t="n">
        <v>1</v>
      </c>
      <c r="G779" s="1" t="s">
        <v>177</v>
      </c>
      <c r="H779" s="33" t="n">
        <v>12.14</v>
      </c>
      <c r="I779" s="1" t="s">
        <v>178</v>
      </c>
      <c r="J779" s="34" t="n">
        <f aca="false">ROUND(E779* H779,5)</f>
        <v>12.14</v>
      </c>
      <c r="K779" s="35"/>
    </row>
    <row r="780" customFormat="false" ht="15" hidden="false" customHeight="false" outlineLevel="0" collapsed="false">
      <c r="D780" s="36" t="s">
        <v>189</v>
      </c>
      <c r="E780" s="35"/>
      <c r="H780" s="35"/>
      <c r="K780" s="33" t="n">
        <f aca="false">SUM(J777:J779)</f>
        <v>3632.38</v>
      </c>
    </row>
    <row r="781" customFormat="false" ht="15" hidden="false" customHeight="false" outlineLevel="0" collapsed="false">
      <c r="B781" s="31" t="s">
        <v>167</v>
      </c>
      <c r="E781" s="35"/>
      <c r="H781" s="35"/>
      <c r="K781" s="35"/>
    </row>
    <row r="782" customFormat="false" ht="15" hidden="false" customHeight="false" outlineLevel="0" collapsed="false">
      <c r="B782" s="1" t="s">
        <v>195</v>
      </c>
      <c r="C782" s="1" t="s">
        <v>21</v>
      </c>
      <c r="D782" s="1" t="s">
        <v>196</v>
      </c>
      <c r="E782" s="32" t="n">
        <v>25</v>
      </c>
      <c r="G782" s="1" t="s">
        <v>177</v>
      </c>
      <c r="H782" s="33" t="n">
        <v>2.40305</v>
      </c>
      <c r="I782" s="1" t="s">
        <v>178</v>
      </c>
      <c r="J782" s="34" t="n">
        <f aca="false">ROUND(E782* H782,5)</f>
        <v>60.07625</v>
      </c>
      <c r="K782" s="35"/>
    </row>
    <row r="783" customFormat="false" ht="15" hidden="false" customHeight="false" outlineLevel="0" collapsed="false">
      <c r="B783" s="1" t="s">
        <v>223</v>
      </c>
      <c r="C783" s="1" t="s">
        <v>21</v>
      </c>
      <c r="D783" s="1" t="s">
        <v>224</v>
      </c>
      <c r="E783" s="32" t="n">
        <v>25</v>
      </c>
      <c r="G783" s="1" t="s">
        <v>177</v>
      </c>
      <c r="H783" s="33" t="n">
        <v>1.69792</v>
      </c>
      <c r="I783" s="1" t="s">
        <v>178</v>
      </c>
      <c r="J783" s="34" t="n">
        <f aca="false">ROUND(E783* H783,5)</f>
        <v>42.448</v>
      </c>
      <c r="K783" s="35"/>
    </row>
    <row r="784" customFormat="false" ht="15" hidden="false" customHeight="false" outlineLevel="0" collapsed="false">
      <c r="D784" s="36" t="s">
        <v>468</v>
      </c>
      <c r="E784" s="35"/>
      <c r="H784" s="35"/>
      <c r="K784" s="33" t="n">
        <f aca="false">SUM(J782:J783)</f>
        <v>102.52425</v>
      </c>
    </row>
    <row r="785" customFormat="false" ht="15" hidden="false" customHeight="false" outlineLevel="0" collapsed="false">
      <c r="E785" s="35"/>
      <c r="H785" s="35"/>
      <c r="K785" s="35"/>
    </row>
    <row r="786" customFormat="false" ht="15" hidden="false" customHeight="false" outlineLevel="0" collapsed="false">
      <c r="D786" s="36" t="s">
        <v>190</v>
      </c>
      <c r="E786" s="35"/>
      <c r="H786" s="35" t="n">
        <v>1.5</v>
      </c>
      <c r="I786" s="1" t="s">
        <v>191</v>
      </c>
      <c r="J786" s="1" t="n">
        <f aca="false">ROUND(H786/100*K772,5)</f>
        <v>2.47185</v>
      </c>
      <c r="K786" s="35"/>
    </row>
    <row r="787" customFormat="false" ht="15" hidden="false" customHeight="false" outlineLevel="0" collapsed="false">
      <c r="D787" s="36" t="s">
        <v>192</v>
      </c>
      <c r="E787" s="35"/>
      <c r="H787" s="35"/>
      <c r="K787" s="37" t="n">
        <f aca="false">SUM(J769:J786)</f>
        <v>3947.7461</v>
      </c>
    </row>
    <row r="788" customFormat="false" ht="15" hidden="false" customHeight="false" outlineLevel="0" collapsed="false">
      <c r="D788" s="36" t="s">
        <v>193</v>
      </c>
      <c r="E788" s="35"/>
      <c r="H788" s="35" t="n">
        <v>17.5</v>
      </c>
      <c r="I788" s="1" t="s">
        <v>191</v>
      </c>
      <c r="K788" s="33" t="n">
        <f aca="false">ROUND(H788/100*K787,5)</f>
        <v>690.85557</v>
      </c>
    </row>
    <row r="789" customFormat="false" ht="15" hidden="false" customHeight="false" outlineLevel="0" collapsed="false">
      <c r="D789" s="36" t="s">
        <v>194</v>
      </c>
      <c r="E789" s="35"/>
      <c r="H789" s="35"/>
      <c r="K789" s="37" t="n">
        <f aca="false">SUM(K787:K788)</f>
        <v>4638.60167</v>
      </c>
    </row>
    <row r="791" s="1" customFormat="true" ht="45" hidden="false" customHeight="true" outlineLevel="0" collapsed="false">
      <c r="A791" s="20" t="s">
        <v>488</v>
      </c>
      <c r="B791" s="20" t="s">
        <v>68</v>
      </c>
      <c r="C791" s="26" t="s">
        <v>18</v>
      </c>
      <c r="D791" s="27" t="s">
        <v>69</v>
      </c>
      <c r="E791" s="27"/>
      <c r="F791" s="27"/>
      <c r="G791" s="26"/>
      <c r="H791" s="28" t="s">
        <v>170</v>
      </c>
      <c r="I791" s="29" t="n">
        <v>1</v>
      </c>
      <c r="J791" s="29"/>
      <c r="K791" s="30" t="n">
        <f aca="false">ROUND(K812,2)</f>
        <v>2760.4</v>
      </c>
      <c r="L791" s="27" t="s">
        <v>489</v>
      </c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customFormat="false" ht="15" hidden="false" customHeight="false" outlineLevel="0" collapsed="false">
      <c r="B792" s="31" t="s">
        <v>172</v>
      </c>
    </row>
    <row r="793" customFormat="false" ht="15" hidden="false" customHeight="false" outlineLevel="0" collapsed="false">
      <c r="B793" s="1" t="s">
        <v>248</v>
      </c>
      <c r="C793" s="1" t="s">
        <v>174</v>
      </c>
      <c r="D793" s="1" t="s">
        <v>249</v>
      </c>
      <c r="E793" s="32" t="n">
        <v>9.5</v>
      </c>
      <c r="F793" s="1" t="s">
        <v>176</v>
      </c>
      <c r="G793" s="1" t="s">
        <v>177</v>
      </c>
      <c r="H793" s="33" t="n">
        <v>29.57</v>
      </c>
      <c r="I793" s="1" t="s">
        <v>178</v>
      </c>
      <c r="J793" s="34" t="n">
        <f aca="false">ROUND(E793/I791* H793,5)</f>
        <v>280.915</v>
      </c>
      <c r="K793" s="35"/>
    </row>
    <row r="794" customFormat="false" ht="15" hidden="false" customHeight="false" outlineLevel="0" collapsed="false">
      <c r="B794" s="1" t="s">
        <v>246</v>
      </c>
      <c r="C794" s="1" t="s">
        <v>174</v>
      </c>
      <c r="D794" s="1" t="s">
        <v>247</v>
      </c>
      <c r="E794" s="32" t="n">
        <v>9.5</v>
      </c>
      <c r="F794" s="1" t="s">
        <v>176</v>
      </c>
      <c r="G794" s="1" t="s">
        <v>177</v>
      </c>
      <c r="H794" s="33" t="n">
        <v>25.36</v>
      </c>
      <c r="I794" s="1" t="s">
        <v>178</v>
      </c>
      <c r="J794" s="34" t="n">
        <f aca="false">ROUND(E794/I791* H794,5)</f>
        <v>240.92</v>
      </c>
      <c r="K794" s="35"/>
    </row>
    <row r="795" customFormat="false" ht="15" hidden="false" customHeight="false" outlineLevel="0" collapsed="false">
      <c r="D795" s="36" t="s">
        <v>181</v>
      </c>
      <c r="E795" s="35"/>
      <c r="H795" s="35"/>
      <c r="K795" s="33" t="n">
        <f aca="false">SUM(J793:J794)</f>
        <v>521.835</v>
      </c>
    </row>
    <row r="796" customFormat="false" ht="15" hidden="false" customHeight="false" outlineLevel="0" collapsed="false">
      <c r="B796" s="31" t="s">
        <v>182</v>
      </c>
      <c r="E796" s="35"/>
      <c r="H796" s="35"/>
      <c r="K796" s="35"/>
    </row>
    <row r="797" customFormat="false" ht="15" hidden="false" customHeight="false" outlineLevel="0" collapsed="false">
      <c r="B797" s="1" t="s">
        <v>490</v>
      </c>
      <c r="C797" s="1" t="s">
        <v>18</v>
      </c>
      <c r="D797" s="1" t="s">
        <v>491</v>
      </c>
      <c r="E797" s="32" t="n">
        <v>1</v>
      </c>
      <c r="G797" s="1" t="s">
        <v>177</v>
      </c>
      <c r="H797" s="33" t="n">
        <v>38</v>
      </c>
      <c r="I797" s="1" t="s">
        <v>178</v>
      </c>
      <c r="J797" s="34" t="n">
        <f aca="false">ROUND(E797* H797,5)</f>
        <v>38</v>
      </c>
      <c r="K797" s="35"/>
    </row>
    <row r="798" customFormat="false" ht="15" hidden="false" customHeight="false" outlineLevel="0" collapsed="false">
      <c r="B798" s="1" t="s">
        <v>492</v>
      </c>
      <c r="C798" s="1" t="s">
        <v>394</v>
      </c>
      <c r="D798" s="1" t="s">
        <v>493</v>
      </c>
      <c r="E798" s="32" t="n">
        <v>1</v>
      </c>
      <c r="G798" s="1" t="s">
        <v>177</v>
      </c>
      <c r="H798" s="33" t="n">
        <v>970</v>
      </c>
      <c r="I798" s="1" t="s">
        <v>178</v>
      </c>
      <c r="J798" s="34" t="n">
        <f aca="false">ROUND(E798* H798,5)</f>
        <v>970</v>
      </c>
      <c r="K798" s="35"/>
    </row>
    <row r="799" customFormat="false" ht="15" hidden="false" customHeight="false" outlineLevel="0" collapsed="false">
      <c r="D799" s="36" t="s">
        <v>189</v>
      </c>
      <c r="E799" s="35"/>
      <c r="H799" s="35"/>
      <c r="K799" s="33" t="n">
        <f aca="false">SUM(J797:J798)</f>
        <v>1008</v>
      </c>
    </row>
    <row r="800" customFormat="false" ht="15" hidden="false" customHeight="false" outlineLevel="0" collapsed="false">
      <c r="B800" s="31" t="s">
        <v>167</v>
      </c>
      <c r="E800" s="35"/>
      <c r="H800" s="35"/>
      <c r="K800" s="35"/>
    </row>
    <row r="801" customFormat="false" ht="15" hidden="false" customHeight="false" outlineLevel="0" collapsed="false">
      <c r="B801" s="1" t="s">
        <v>204</v>
      </c>
      <c r="C801" s="1" t="s">
        <v>18</v>
      </c>
      <c r="D801" s="1" t="s">
        <v>205</v>
      </c>
      <c r="E801" s="32" t="n">
        <v>4</v>
      </c>
      <c r="G801" s="1" t="s">
        <v>177</v>
      </c>
      <c r="H801" s="33" t="n">
        <v>14.9761</v>
      </c>
      <c r="I801" s="1" t="s">
        <v>178</v>
      </c>
      <c r="J801" s="34" t="n">
        <f aca="false">ROUND(E801* H801,5)</f>
        <v>59.9044</v>
      </c>
      <c r="K801" s="35"/>
    </row>
    <row r="802" customFormat="false" ht="15" hidden="false" customHeight="false" outlineLevel="0" collapsed="false">
      <c r="B802" s="1" t="s">
        <v>213</v>
      </c>
      <c r="C802" s="1" t="s">
        <v>18</v>
      </c>
      <c r="D802" s="1" t="s">
        <v>214</v>
      </c>
      <c r="E802" s="32" t="n">
        <v>2</v>
      </c>
      <c r="G802" s="1" t="s">
        <v>177</v>
      </c>
      <c r="H802" s="33" t="n">
        <v>193.20631</v>
      </c>
      <c r="I802" s="1" t="s">
        <v>178</v>
      </c>
      <c r="J802" s="34" t="n">
        <f aca="false">ROUND(E802* H802,5)</f>
        <v>386.41262</v>
      </c>
      <c r="K802" s="35"/>
    </row>
    <row r="803" customFormat="false" ht="15" hidden="false" customHeight="false" outlineLevel="0" collapsed="false">
      <c r="B803" s="1" t="s">
        <v>195</v>
      </c>
      <c r="C803" s="1" t="s">
        <v>21</v>
      </c>
      <c r="D803" s="1" t="s">
        <v>196</v>
      </c>
      <c r="E803" s="32" t="n">
        <v>25</v>
      </c>
      <c r="G803" s="1" t="s">
        <v>177</v>
      </c>
      <c r="H803" s="33" t="n">
        <v>2.40305</v>
      </c>
      <c r="I803" s="1" t="s">
        <v>178</v>
      </c>
      <c r="J803" s="34" t="n">
        <f aca="false">ROUND(E803* H803,5)</f>
        <v>60.07625</v>
      </c>
      <c r="K803" s="35"/>
    </row>
    <row r="804" customFormat="false" ht="15" hidden="false" customHeight="false" outlineLevel="0" collapsed="false">
      <c r="B804" s="1" t="s">
        <v>168</v>
      </c>
      <c r="C804" s="1" t="s">
        <v>21</v>
      </c>
      <c r="D804" s="1" t="s">
        <v>169</v>
      </c>
      <c r="E804" s="32" t="n">
        <v>10</v>
      </c>
      <c r="G804" s="1" t="s">
        <v>177</v>
      </c>
      <c r="H804" s="33" t="n">
        <v>23.13565</v>
      </c>
      <c r="I804" s="1" t="s">
        <v>178</v>
      </c>
      <c r="J804" s="34" t="n">
        <f aca="false">ROUND(E804* H804,5)</f>
        <v>231.3565</v>
      </c>
      <c r="K804" s="35"/>
    </row>
    <row r="805" customFormat="false" ht="15" hidden="false" customHeight="false" outlineLevel="0" collapsed="false">
      <c r="B805" s="1" t="s">
        <v>223</v>
      </c>
      <c r="C805" s="1" t="s">
        <v>21</v>
      </c>
      <c r="D805" s="1" t="s">
        <v>224</v>
      </c>
      <c r="E805" s="32" t="n">
        <v>25</v>
      </c>
      <c r="G805" s="1" t="s">
        <v>177</v>
      </c>
      <c r="H805" s="33" t="n">
        <v>1.69792</v>
      </c>
      <c r="I805" s="1" t="s">
        <v>178</v>
      </c>
      <c r="J805" s="34" t="n">
        <f aca="false">ROUND(E805* H805,5)</f>
        <v>42.448</v>
      </c>
      <c r="K805" s="35"/>
    </row>
    <row r="806" customFormat="false" ht="15" hidden="false" customHeight="false" outlineLevel="0" collapsed="false">
      <c r="B806" s="1" t="s">
        <v>218</v>
      </c>
      <c r="C806" s="1" t="s">
        <v>18</v>
      </c>
      <c r="D806" s="1" t="s">
        <v>219</v>
      </c>
      <c r="E806" s="32" t="n">
        <v>2</v>
      </c>
      <c r="G806" s="1" t="s">
        <v>177</v>
      </c>
      <c r="H806" s="33" t="n">
        <v>15.7061</v>
      </c>
      <c r="I806" s="1" t="s">
        <v>178</v>
      </c>
      <c r="J806" s="34" t="n">
        <f aca="false">ROUND(E806* H806,5)</f>
        <v>31.4122</v>
      </c>
      <c r="K806" s="35"/>
    </row>
    <row r="807" customFormat="false" ht="15" hidden="false" customHeight="false" outlineLevel="0" collapsed="false">
      <c r="D807" s="36" t="s">
        <v>468</v>
      </c>
      <c r="E807" s="35"/>
      <c r="H807" s="35"/>
      <c r="K807" s="33" t="n">
        <f aca="false">SUM(J801:J806)</f>
        <v>811.60997</v>
      </c>
    </row>
    <row r="808" customFormat="false" ht="15" hidden="false" customHeight="false" outlineLevel="0" collapsed="false">
      <c r="E808" s="35"/>
      <c r="H808" s="35"/>
      <c r="K808" s="35"/>
    </row>
    <row r="809" customFormat="false" ht="15" hidden="false" customHeight="false" outlineLevel="0" collapsed="false">
      <c r="D809" s="36" t="s">
        <v>190</v>
      </c>
      <c r="E809" s="35"/>
      <c r="H809" s="35" t="n">
        <v>1.5</v>
      </c>
      <c r="I809" s="1" t="s">
        <v>191</v>
      </c>
      <c r="J809" s="1" t="n">
        <f aca="false">ROUND(H809/100*K795,5)</f>
        <v>7.82753</v>
      </c>
      <c r="K809" s="35"/>
    </row>
    <row r="810" customFormat="false" ht="15" hidden="false" customHeight="false" outlineLevel="0" collapsed="false">
      <c r="D810" s="36" t="s">
        <v>192</v>
      </c>
      <c r="E810" s="35"/>
      <c r="H810" s="35"/>
      <c r="K810" s="37" t="n">
        <f aca="false">SUM(J792:J809)</f>
        <v>2349.2725</v>
      </c>
    </row>
    <row r="811" customFormat="false" ht="15" hidden="false" customHeight="false" outlineLevel="0" collapsed="false">
      <c r="D811" s="36" t="s">
        <v>193</v>
      </c>
      <c r="E811" s="35"/>
      <c r="H811" s="35" t="n">
        <v>17.5</v>
      </c>
      <c r="I811" s="1" t="s">
        <v>191</v>
      </c>
      <c r="K811" s="33" t="n">
        <f aca="false">ROUND(H811/100*K810,5)</f>
        <v>411.12269</v>
      </c>
    </row>
    <row r="812" customFormat="false" ht="15" hidden="false" customHeight="false" outlineLevel="0" collapsed="false">
      <c r="D812" s="36" t="s">
        <v>194</v>
      </c>
      <c r="E812" s="35"/>
      <c r="H812" s="35"/>
      <c r="K812" s="37" t="n">
        <f aca="false">SUM(K810:K811)</f>
        <v>2760.39519</v>
      </c>
    </row>
    <row r="814" s="1" customFormat="true" ht="45" hidden="false" customHeight="true" outlineLevel="0" collapsed="false">
      <c r="A814" s="20" t="s">
        <v>494</v>
      </c>
      <c r="B814" s="20" t="s">
        <v>97</v>
      </c>
      <c r="C814" s="26" t="s">
        <v>18</v>
      </c>
      <c r="D814" s="27" t="s">
        <v>98</v>
      </c>
      <c r="E814" s="27"/>
      <c r="F814" s="27"/>
      <c r="G814" s="26"/>
      <c r="H814" s="28" t="s">
        <v>170</v>
      </c>
      <c r="I814" s="29" t="n">
        <v>1</v>
      </c>
      <c r="J814" s="29"/>
      <c r="K814" s="30" t="n">
        <f aca="false">ROUND(K835,2)</f>
        <v>2666.4</v>
      </c>
      <c r="L814" s="27" t="s">
        <v>495</v>
      </c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customFormat="false" ht="15" hidden="false" customHeight="false" outlineLevel="0" collapsed="false">
      <c r="B815" s="31" t="s">
        <v>172</v>
      </c>
    </row>
    <row r="816" customFormat="false" ht="15" hidden="false" customHeight="false" outlineLevel="0" collapsed="false">
      <c r="B816" s="1" t="s">
        <v>246</v>
      </c>
      <c r="C816" s="1" t="s">
        <v>174</v>
      </c>
      <c r="D816" s="1" t="s">
        <v>247</v>
      </c>
      <c r="E816" s="32" t="n">
        <v>9.5</v>
      </c>
      <c r="F816" s="1" t="s">
        <v>176</v>
      </c>
      <c r="G816" s="1" t="s">
        <v>177</v>
      </c>
      <c r="H816" s="33" t="n">
        <v>25.36</v>
      </c>
      <c r="I816" s="1" t="s">
        <v>178</v>
      </c>
      <c r="J816" s="34" t="n">
        <f aca="false">ROUND(E816/I814* H816,5)</f>
        <v>240.92</v>
      </c>
      <c r="K816" s="35"/>
    </row>
    <row r="817" customFormat="false" ht="15" hidden="false" customHeight="false" outlineLevel="0" collapsed="false">
      <c r="B817" s="1" t="s">
        <v>248</v>
      </c>
      <c r="C817" s="1" t="s">
        <v>174</v>
      </c>
      <c r="D817" s="1" t="s">
        <v>249</v>
      </c>
      <c r="E817" s="32" t="n">
        <v>9.5</v>
      </c>
      <c r="F817" s="1" t="s">
        <v>176</v>
      </c>
      <c r="G817" s="1" t="s">
        <v>177</v>
      </c>
      <c r="H817" s="33" t="n">
        <v>29.57</v>
      </c>
      <c r="I817" s="1" t="s">
        <v>178</v>
      </c>
      <c r="J817" s="34" t="n">
        <f aca="false">ROUND(E817/I814* H817,5)</f>
        <v>280.915</v>
      </c>
      <c r="K817" s="35"/>
    </row>
    <row r="818" customFormat="false" ht="15" hidden="false" customHeight="false" outlineLevel="0" collapsed="false">
      <c r="D818" s="36" t="s">
        <v>181</v>
      </c>
      <c r="E818" s="35"/>
      <c r="H818" s="35"/>
      <c r="K818" s="33" t="n">
        <f aca="false">SUM(J816:J817)</f>
        <v>521.835</v>
      </c>
    </row>
    <row r="819" customFormat="false" ht="15" hidden="false" customHeight="false" outlineLevel="0" collapsed="false">
      <c r="B819" s="31" t="s">
        <v>182</v>
      </c>
      <c r="E819" s="35"/>
      <c r="H819" s="35"/>
      <c r="K819" s="35"/>
    </row>
    <row r="820" customFormat="false" ht="15" hidden="false" customHeight="false" outlineLevel="0" collapsed="false">
      <c r="B820" s="1" t="s">
        <v>490</v>
      </c>
      <c r="C820" s="1" t="s">
        <v>18</v>
      </c>
      <c r="D820" s="1" t="s">
        <v>491</v>
      </c>
      <c r="E820" s="32" t="n">
        <v>1</v>
      </c>
      <c r="G820" s="1" t="s">
        <v>177</v>
      </c>
      <c r="H820" s="33" t="n">
        <v>38</v>
      </c>
      <c r="I820" s="1" t="s">
        <v>178</v>
      </c>
      <c r="J820" s="34" t="n">
        <f aca="false">ROUND(E820* H820,5)</f>
        <v>38</v>
      </c>
      <c r="K820" s="35"/>
    </row>
    <row r="821" customFormat="false" ht="124.6" hidden="false" customHeight="false" outlineLevel="0" collapsed="false">
      <c r="B821" s="1" t="s">
        <v>496</v>
      </c>
      <c r="C821" s="1" t="s">
        <v>18</v>
      </c>
      <c r="D821" s="38" t="s">
        <v>497</v>
      </c>
      <c r="E821" s="32" t="n">
        <v>1</v>
      </c>
      <c r="G821" s="1" t="s">
        <v>177</v>
      </c>
      <c r="H821" s="33" t="n">
        <v>890</v>
      </c>
      <c r="I821" s="1" t="s">
        <v>178</v>
      </c>
      <c r="J821" s="34" t="n">
        <f aca="false">ROUND(E821* H821,5)</f>
        <v>890</v>
      </c>
      <c r="K821" s="35"/>
    </row>
    <row r="822" customFormat="false" ht="15" hidden="false" customHeight="false" outlineLevel="0" collapsed="false">
      <c r="D822" s="36" t="s">
        <v>189</v>
      </c>
      <c r="E822" s="35"/>
      <c r="H822" s="35"/>
      <c r="K822" s="33" t="n">
        <f aca="false">SUM(J820:J821)</f>
        <v>928</v>
      </c>
    </row>
    <row r="823" customFormat="false" ht="15" hidden="false" customHeight="false" outlineLevel="0" collapsed="false">
      <c r="B823" s="31" t="s">
        <v>167</v>
      </c>
      <c r="E823" s="35"/>
      <c r="H823" s="35"/>
      <c r="K823" s="35"/>
    </row>
    <row r="824" customFormat="false" ht="15" hidden="false" customHeight="false" outlineLevel="0" collapsed="false">
      <c r="B824" s="1" t="s">
        <v>204</v>
      </c>
      <c r="C824" s="1" t="s">
        <v>18</v>
      </c>
      <c r="D824" s="1" t="s">
        <v>205</v>
      </c>
      <c r="E824" s="32" t="n">
        <v>4</v>
      </c>
      <c r="G824" s="1" t="s">
        <v>177</v>
      </c>
      <c r="H824" s="33" t="n">
        <v>14.9761</v>
      </c>
      <c r="I824" s="1" t="s">
        <v>178</v>
      </c>
      <c r="J824" s="34" t="n">
        <f aca="false">ROUND(E824* H824,5)</f>
        <v>59.9044</v>
      </c>
      <c r="K824" s="35"/>
    </row>
    <row r="825" customFormat="false" ht="15" hidden="false" customHeight="false" outlineLevel="0" collapsed="false">
      <c r="B825" s="1" t="s">
        <v>195</v>
      </c>
      <c r="C825" s="1" t="s">
        <v>21</v>
      </c>
      <c r="D825" s="1" t="s">
        <v>196</v>
      </c>
      <c r="E825" s="32" t="n">
        <v>25</v>
      </c>
      <c r="G825" s="1" t="s">
        <v>177</v>
      </c>
      <c r="H825" s="33" t="n">
        <v>2.40305</v>
      </c>
      <c r="I825" s="1" t="s">
        <v>178</v>
      </c>
      <c r="J825" s="34" t="n">
        <f aca="false">ROUND(E825* H825,5)</f>
        <v>60.07625</v>
      </c>
      <c r="K825" s="35"/>
    </row>
    <row r="826" customFormat="false" ht="15" hidden="false" customHeight="false" outlineLevel="0" collapsed="false">
      <c r="B826" s="1" t="s">
        <v>213</v>
      </c>
      <c r="C826" s="1" t="s">
        <v>18</v>
      </c>
      <c r="D826" s="1" t="s">
        <v>214</v>
      </c>
      <c r="E826" s="32" t="n">
        <v>2</v>
      </c>
      <c r="G826" s="1" t="s">
        <v>177</v>
      </c>
      <c r="H826" s="33" t="n">
        <v>193.20631</v>
      </c>
      <c r="I826" s="1" t="s">
        <v>178</v>
      </c>
      <c r="J826" s="34" t="n">
        <f aca="false">ROUND(E826* H826,5)</f>
        <v>386.41262</v>
      </c>
      <c r="K826" s="35"/>
    </row>
    <row r="827" customFormat="false" ht="15" hidden="false" customHeight="false" outlineLevel="0" collapsed="false">
      <c r="B827" s="1" t="s">
        <v>218</v>
      </c>
      <c r="C827" s="1" t="s">
        <v>18</v>
      </c>
      <c r="D827" s="1" t="s">
        <v>219</v>
      </c>
      <c r="E827" s="32" t="n">
        <v>2</v>
      </c>
      <c r="G827" s="1" t="s">
        <v>177</v>
      </c>
      <c r="H827" s="33" t="n">
        <v>15.7061</v>
      </c>
      <c r="I827" s="1" t="s">
        <v>178</v>
      </c>
      <c r="J827" s="34" t="n">
        <f aca="false">ROUND(E827* H827,5)</f>
        <v>31.4122</v>
      </c>
      <c r="K827" s="35"/>
    </row>
    <row r="828" customFormat="false" ht="15" hidden="false" customHeight="false" outlineLevel="0" collapsed="false">
      <c r="B828" s="1" t="s">
        <v>168</v>
      </c>
      <c r="C828" s="1" t="s">
        <v>21</v>
      </c>
      <c r="D828" s="1" t="s">
        <v>169</v>
      </c>
      <c r="E828" s="32" t="n">
        <v>10</v>
      </c>
      <c r="G828" s="1" t="s">
        <v>177</v>
      </c>
      <c r="H828" s="33" t="n">
        <v>23.13565</v>
      </c>
      <c r="I828" s="1" t="s">
        <v>178</v>
      </c>
      <c r="J828" s="34" t="n">
        <f aca="false">ROUND(E828* H828,5)</f>
        <v>231.3565</v>
      </c>
      <c r="K828" s="35"/>
    </row>
    <row r="829" customFormat="false" ht="15" hidden="false" customHeight="false" outlineLevel="0" collapsed="false">
      <c r="B829" s="1" t="s">
        <v>223</v>
      </c>
      <c r="C829" s="1" t="s">
        <v>21</v>
      </c>
      <c r="D829" s="1" t="s">
        <v>224</v>
      </c>
      <c r="E829" s="32" t="n">
        <v>25</v>
      </c>
      <c r="G829" s="1" t="s">
        <v>177</v>
      </c>
      <c r="H829" s="33" t="n">
        <v>1.69792</v>
      </c>
      <c r="I829" s="1" t="s">
        <v>178</v>
      </c>
      <c r="J829" s="34" t="n">
        <f aca="false">ROUND(E829* H829,5)</f>
        <v>42.448</v>
      </c>
      <c r="K829" s="35"/>
    </row>
    <row r="830" customFormat="false" ht="15" hidden="false" customHeight="false" outlineLevel="0" collapsed="false">
      <c r="D830" s="36" t="s">
        <v>468</v>
      </c>
      <c r="E830" s="35"/>
      <c r="H830" s="35"/>
      <c r="K830" s="33" t="n">
        <f aca="false">SUM(J824:J829)</f>
        <v>811.60997</v>
      </c>
    </row>
    <row r="831" customFormat="false" ht="15" hidden="false" customHeight="false" outlineLevel="0" collapsed="false">
      <c r="E831" s="35"/>
      <c r="H831" s="35"/>
      <c r="K831" s="35"/>
    </row>
    <row r="832" customFormat="false" ht="15" hidden="false" customHeight="false" outlineLevel="0" collapsed="false">
      <c r="D832" s="36" t="s">
        <v>190</v>
      </c>
      <c r="E832" s="35"/>
      <c r="H832" s="35" t="n">
        <v>1.5</v>
      </c>
      <c r="I832" s="1" t="s">
        <v>191</v>
      </c>
      <c r="J832" s="1" t="n">
        <f aca="false">ROUND(H832/100*K818,5)</f>
        <v>7.82753</v>
      </c>
      <c r="K832" s="35"/>
    </row>
    <row r="833" customFormat="false" ht="15" hidden="false" customHeight="false" outlineLevel="0" collapsed="false">
      <c r="D833" s="36" t="s">
        <v>192</v>
      </c>
      <c r="E833" s="35"/>
      <c r="H833" s="35"/>
      <c r="K833" s="37" t="n">
        <f aca="false">SUM(J815:J832)</f>
        <v>2269.2725</v>
      </c>
    </row>
    <row r="834" customFormat="false" ht="15" hidden="false" customHeight="false" outlineLevel="0" collapsed="false">
      <c r="D834" s="36" t="s">
        <v>193</v>
      </c>
      <c r="E834" s="35"/>
      <c r="H834" s="35" t="n">
        <v>17.5</v>
      </c>
      <c r="I834" s="1" t="s">
        <v>191</v>
      </c>
      <c r="K834" s="33" t="n">
        <f aca="false">ROUND(H834/100*K833,5)</f>
        <v>397.12269</v>
      </c>
    </row>
    <row r="835" customFormat="false" ht="15" hidden="false" customHeight="false" outlineLevel="0" collapsed="false">
      <c r="D835" s="36" t="s">
        <v>194</v>
      </c>
      <c r="E835" s="35"/>
      <c r="H835" s="35"/>
      <c r="K835" s="37" t="n">
        <f aca="false">SUM(K833:K834)</f>
        <v>2666.39519</v>
      </c>
    </row>
    <row r="837" s="1" customFormat="true" ht="45" hidden="false" customHeight="true" outlineLevel="0" collapsed="false">
      <c r="A837" s="20" t="s">
        <v>498</v>
      </c>
      <c r="B837" s="20" t="s">
        <v>66</v>
      </c>
      <c r="C837" s="26" t="s">
        <v>18</v>
      </c>
      <c r="D837" s="27" t="s">
        <v>67</v>
      </c>
      <c r="E837" s="27"/>
      <c r="F837" s="27"/>
      <c r="G837" s="26"/>
      <c r="H837" s="28" t="s">
        <v>170</v>
      </c>
      <c r="I837" s="29" t="n">
        <v>1</v>
      </c>
      <c r="J837" s="29"/>
      <c r="K837" s="30" t="n">
        <f aca="false">ROUND(K858,2)</f>
        <v>2619.4</v>
      </c>
      <c r="L837" s="27" t="s">
        <v>499</v>
      </c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customFormat="false" ht="15" hidden="false" customHeight="false" outlineLevel="0" collapsed="false">
      <c r="B838" s="31" t="s">
        <v>172</v>
      </c>
    </row>
    <row r="839" customFormat="false" ht="15" hidden="false" customHeight="false" outlineLevel="0" collapsed="false">
      <c r="B839" s="1" t="s">
        <v>246</v>
      </c>
      <c r="C839" s="1" t="s">
        <v>174</v>
      </c>
      <c r="D839" s="1" t="s">
        <v>247</v>
      </c>
      <c r="E839" s="32" t="n">
        <v>9.5</v>
      </c>
      <c r="F839" s="1" t="s">
        <v>176</v>
      </c>
      <c r="G839" s="1" t="s">
        <v>177</v>
      </c>
      <c r="H839" s="33" t="n">
        <v>25.36</v>
      </c>
      <c r="I839" s="1" t="s">
        <v>178</v>
      </c>
      <c r="J839" s="34" t="n">
        <f aca="false">ROUND(E839/I837* H839,5)</f>
        <v>240.92</v>
      </c>
      <c r="K839" s="35"/>
    </row>
    <row r="840" customFormat="false" ht="15" hidden="false" customHeight="false" outlineLevel="0" collapsed="false">
      <c r="B840" s="1" t="s">
        <v>248</v>
      </c>
      <c r="C840" s="1" t="s">
        <v>174</v>
      </c>
      <c r="D840" s="1" t="s">
        <v>249</v>
      </c>
      <c r="E840" s="32" t="n">
        <v>9.5</v>
      </c>
      <c r="F840" s="1" t="s">
        <v>176</v>
      </c>
      <c r="G840" s="1" t="s">
        <v>177</v>
      </c>
      <c r="H840" s="33" t="n">
        <v>29.57</v>
      </c>
      <c r="I840" s="1" t="s">
        <v>178</v>
      </c>
      <c r="J840" s="34" t="n">
        <f aca="false">ROUND(E840/I837* H840,5)</f>
        <v>280.915</v>
      </c>
      <c r="K840" s="35"/>
    </row>
    <row r="841" customFormat="false" ht="15" hidden="false" customHeight="false" outlineLevel="0" collapsed="false">
      <c r="D841" s="36" t="s">
        <v>181</v>
      </c>
      <c r="E841" s="35"/>
      <c r="H841" s="35"/>
      <c r="K841" s="33" t="n">
        <f aca="false">SUM(J839:J840)</f>
        <v>521.835</v>
      </c>
    </row>
    <row r="842" customFormat="false" ht="15" hidden="false" customHeight="false" outlineLevel="0" collapsed="false">
      <c r="B842" s="31" t="s">
        <v>182</v>
      </c>
      <c r="E842" s="35"/>
      <c r="H842" s="35"/>
      <c r="K842" s="35"/>
    </row>
    <row r="843" customFormat="false" ht="15" hidden="false" customHeight="false" outlineLevel="0" collapsed="false">
      <c r="B843" s="1" t="s">
        <v>490</v>
      </c>
      <c r="C843" s="1" t="s">
        <v>18</v>
      </c>
      <c r="D843" s="1" t="s">
        <v>491</v>
      </c>
      <c r="E843" s="32" t="n">
        <v>1</v>
      </c>
      <c r="G843" s="1" t="s">
        <v>177</v>
      </c>
      <c r="H843" s="33" t="n">
        <v>38</v>
      </c>
      <c r="I843" s="1" t="s">
        <v>178</v>
      </c>
      <c r="J843" s="34" t="n">
        <f aca="false">ROUND(E843* H843,5)</f>
        <v>38</v>
      </c>
      <c r="K843" s="35"/>
    </row>
    <row r="844" customFormat="false" ht="15" hidden="false" customHeight="false" outlineLevel="0" collapsed="false">
      <c r="B844" s="1" t="s">
        <v>500</v>
      </c>
      <c r="C844" s="1" t="s">
        <v>18</v>
      </c>
      <c r="D844" s="1" t="s">
        <v>501</v>
      </c>
      <c r="E844" s="32" t="n">
        <v>1</v>
      </c>
      <c r="G844" s="1" t="s">
        <v>177</v>
      </c>
      <c r="H844" s="33" t="n">
        <v>850</v>
      </c>
      <c r="I844" s="1" t="s">
        <v>178</v>
      </c>
      <c r="J844" s="34" t="n">
        <f aca="false">ROUND(E844* H844,5)</f>
        <v>850</v>
      </c>
      <c r="K844" s="35"/>
    </row>
    <row r="845" customFormat="false" ht="15" hidden="false" customHeight="false" outlineLevel="0" collapsed="false">
      <c r="D845" s="36" t="s">
        <v>189</v>
      </c>
      <c r="E845" s="35"/>
      <c r="H845" s="35"/>
      <c r="K845" s="33" t="n">
        <f aca="false">SUM(J843:J844)</f>
        <v>888</v>
      </c>
    </row>
    <row r="846" customFormat="false" ht="15" hidden="false" customHeight="false" outlineLevel="0" collapsed="false">
      <c r="B846" s="31" t="s">
        <v>167</v>
      </c>
      <c r="E846" s="35"/>
      <c r="H846" s="35"/>
      <c r="K846" s="35"/>
    </row>
    <row r="847" customFormat="false" ht="15" hidden="false" customHeight="false" outlineLevel="0" collapsed="false">
      <c r="B847" s="1" t="s">
        <v>168</v>
      </c>
      <c r="C847" s="1" t="s">
        <v>21</v>
      </c>
      <c r="D847" s="1" t="s">
        <v>169</v>
      </c>
      <c r="E847" s="32" t="n">
        <v>10</v>
      </c>
      <c r="G847" s="1" t="s">
        <v>177</v>
      </c>
      <c r="H847" s="33" t="n">
        <v>23.13565</v>
      </c>
      <c r="I847" s="1" t="s">
        <v>178</v>
      </c>
      <c r="J847" s="34" t="n">
        <f aca="false">ROUND(E847* H847,5)</f>
        <v>231.3565</v>
      </c>
      <c r="K847" s="35"/>
    </row>
    <row r="848" customFormat="false" ht="15" hidden="false" customHeight="false" outlineLevel="0" collapsed="false">
      <c r="B848" s="1" t="s">
        <v>218</v>
      </c>
      <c r="C848" s="1" t="s">
        <v>18</v>
      </c>
      <c r="D848" s="1" t="s">
        <v>219</v>
      </c>
      <c r="E848" s="32" t="n">
        <v>2</v>
      </c>
      <c r="G848" s="1" t="s">
        <v>177</v>
      </c>
      <c r="H848" s="33" t="n">
        <v>15.7061</v>
      </c>
      <c r="I848" s="1" t="s">
        <v>178</v>
      </c>
      <c r="J848" s="34" t="n">
        <f aca="false">ROUND(E848* H848,5)</f>
        <v>31.4122</v>
      </c>
      <c r="K848" s="35"/>
    </row>
    <row r="849" customFormat="false" ht="15" hidden="false" customHeight="false" outlineLevel="0" collapsed="false">
      <c r="B849" s="1" t="s">
        <v>213</v>
      </c>
      <c r="C849" s="1" t="s">
        <v>18</v>
      </c>
      <c r="D849" s="1" t="s">
        <v>214</v>
      </c>
      <c r="E849" s="32" t="n">
        <v>2</v>
      </c>
      <c r="G849" s="1" t="s">
        <v>177</v>
      </c>
      <c r="H849" s="33" t="n">
        <v>193.20631</v>
      </c>
      <c r="I849" s="1" t="s">
        <v>178</v>
      </c>
      <c r="J849" s="34" t="n">
        <f aca="false">ROUND(E849* H849,5)</f>
        <v>386.41262</v>
      </c>
      <c r="K849" s="35"/>
    </row>
    <row r="850" customFormat="false" ht="15" hidden="false" customHeight="false" outlineLevel="0" collapsed="false">
      <c r="B850" s="1" t="s">
        <v>195</v>
      </c>
      <c r="C850" s="1" t="s">
        <v>21</v>
      </c>
      <c r="D850" s="1" t="s">
        <v>196</v>
      </c>
      <c r="E850" s="32" t="n">
        <v>25</v>
      </c>
      <c r="G850" s="1" t="s">
        <v>177</v>
      </c>
      <c r="H850" s="33" t="n">
        <v>2.40305</v>
      </c>
      <c r="I850" s="1" t="s">
        <v>178</v>
      </c>
      <c r="J850" s="34" t="n">
        <f aca="false">ROUND(E850* H850,5)</f>
        <v>60.07625</v>
      </c>
      <c r="K850" s="35"/>
    </row>
    <row r="851" customFormat="false" ht="15" hidden="false" customHeight="false" outlineLevel="0" collapsed="false">
      <c r="B851" s="1" t="s">
        <v>223</v>
      </c>
      <c r="C851" s="1" t="s">
        <v>21</v>
      </c>
      <c r="D851" s="1" t="s">
        <v>224</v>
      </c>
      <c r="E851" s="32" t="n">
        <v>25</v>
      </c>
      <c r="G851" s="1" t="s">
        <v>177</v>
      </c>
      <c r="H851" s="33" t="n">
        <v>1.69792</v>
      </c>
      <c r="I851" s="1" t="s">
        <v>178</v>
      </c>
      <c r="J851" s="34" t="n">
        <f aca="false">ROUND(E851* H851,5)</f>
        <v>42.448</v>
      </c>
      <c r="K851" s="35"/>
    </row>
    <row r="852" customFormat="false" ht="15" hidden="false" customHeight="false" outlineLevel="0" collapsed="false">
      <c r="B852" s="1" t="s">
        <v>204</v>
      </c>
      <c r="C852" s="1" t="s">
        <v>18</v>
      </c>
      <c r="D852" s="1" t="s">
        <v>205</v>
      </c>
      <c r="E852" s="32" t="n">
        <v>4</v>
      </c>
      <c r="G852" s="1" t="s">
        <v>177</v>
      </c>
      <c r="H852" s="33" t="n">
        <v>14.9761</v>
      </c>
      <c r="I852" s="1" t="s">
        <v>178</v>
      </c>
      <c r="J852" s="34" t="n">
        <f aca="false">ROUND(E852* H852,5)</f>
        <v>59.9044</v>
      </c>
      <c r="K852" s="35"/>
    </row>
    <row r="853" customFormat="false" ht="15" hidden="false" customHeight="false" outlineLevel="0" collapsed="false">
      <c r="D853" s="36" t="s">
        <v>468</v>
      </c>
      <c r="E853" s="35"/>
      <c r="H853" s="35"/>
      <c r="K853" s="33" t="n">
        <f aca="false">SUM(J847:J852)</f>
        <v>811.60997</v>
      </c>
    </row>
    <row r="854" customFormat="false" ht="15" hidden="false" customHeight="false" outlineLevel="0" collapsed="false">
      <c r="E854" s="35"/>
      <c r="H854" s="35"/>
      <c r="K854" s="35"/>
    </row>
    <row r="855" customFormat="false" ht="15" hidden="false" customHeight="false" outlineLevel="0" collapsed="false">
      <c r="D855" s="36" t="s">
        <v>190</v>
      </c>
      <c r="E855" s="35"/>
      <c r="H855" s="35" t="n">
        <v>1.5</v>
      </c>
      <c r="I855" s="1" t="s">
        <v>191</v>
      </c>
      <c r="J855" s="1" t="n">
        <f aca="false">ROUND(H855/100*K841,5)</f>
        <v>7.82753</v>
      </c>
      <c r="K855" s="35"/>
    </row>
    <row r="856" customFormat="false" ht="15" hidden="false" customHeight="false" outlineLevel="0" collapsed="false">
      <c r="D856" s="36" t="s">
        <v>192</v>
      </c>
      <c r="E856" s="35"/>
      <c r="H856" s="35"/>
      <c r="K856" s="37" t="n">
        <f aca="false">SUM(J838:J855)</f>
        <v>2229.2725</v>
      </c>
    </row>
    <row r="857" customFormat="false" ht="15" hidden="false" customHeight="false" outlineLevel="0" collapsed="false">
      <c r="D857" s="36" t="s">
        <v>193</v>
      </c>
      <c r="E857" s="35"/>
      <c r="H857" s="35" t="n">
        <v>17.5</v>
      </c>
      <c r="I857" s="1" t="s">
        <v>191</v>
      </c>
      <c r="K857" s="33" t="n">
        <f aca="false">ROUND(H857/100*K856,5)</f>
        <v>390.12269</v>
      </c>
    </row>
    <row r="858" customFormat="false" ht="15" hidden="false" customHeight="false" outlineLevel="0" collapsed="false">
      <c r="D858" s="36" t="s">
        <v>194</v>
      </c>
      <c r="E858" s="35"/>
      <c r="H858" s="35"/>
      <c r="K858" s="37" t="n">
        <f aca="false">SUM(K856:K857)</f>
        <v>2619.39519</v>
      </c>
    </row>
    <row r="860" s="1" customFormat="true" ht="45" hidden="false" customHeight="true" outlineLevel="0" collapsed="false">
      <c r="A860" s="20" t="s">
        <v>502</v>
      </c>
      <c r="B860" s="20" t="s">
        <v>95</v>
      </c>
      <c r="C860" s="26" t="s">
        <v>18</v>
      </c>
      <c r="D860" s="27" t="s">
        <v>96</v>
      </c>
      <c r="E860" s="27"/>
      <c r="F860" s="27"/>
      <c r="G860" s="26"/>
      <c r="H860" s="28" t="s">
        <v>170</v>
      </c>
      <c r="I860" s="29" t="n">
        <v>1</v>
      </c>
      <c r="J860" s="29"/>
      <c r="K860" s="30" t="n">
        <f aca="false">ROUND(K881,2)</f>
        <v>2877.9</v>
      </c>
      <c r="L860" s="27" t="s">
        <v>503</v>
      </c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customFormat="false" ht="15" hidden="false" customHeight="false" outlineLevel="0" collapsed="false">
      <c r="B861" s="31" t="s">
        <v>172</v>
      </c>
    </row>
    <row r="862" customFormat="false" ht="15" hidden="false" customHeight="false" outlineLevel="0" collapsed="false">
      <c r="B862" s="1" t="s">
        <v>246</v>
      </c>
      <c r="C862" s="1" t="s">
        <v>174</v>
      </c>
      <c r="D862" s="1" t="s">
        <v>247</v>
      </c>
      <c r="E862" s="32" t="n">
        <v>9.5</v>
      </c>
      <c r="F862" s="1" t="s">
        <v>176</v>
      </c>
      <c r="G862" s="1" t="s">
        <v>177</v>
      </c>
      <c r="H862" s="33" t="n">
        <v>25.36</v>
      </c>
      <c r="I862" s="1" t="s">
        <v>178</v>
      </c>
      <c r="J862" s="34" t="n">
        <f aca="false">ROUND(E862/I860* H862,5)</f>
        <v>240.92</v>
      </c>
      <c r="K862" s="35"/>
    </row>
    <row r="863" customFormat="false" ht="15" hidden="false" customHeight="false" outlineLevel="0" collapsed="false">
      <c r="B863" s="1" t="s">
        <v>248</v>
      </c>
      <c r="C863" s="1" t="s">
        <v>174</v>
      </c>
      <c r="D863" s="1" t="s">
        <v>249</v>
      </c>
      <c r="E863" s="32" t="n">
        <v>9.5</v>
      </c>
      <c r="F863" s="1" t="s">
        <v>176</v>
      </c>
      <c r="G863" s="1" t="s">
        <v>177</v>
      </c>
      <c r="H863" s="33" t="n">
        <v>29.57</v>
      </c>
      <c r="I863" s="1" t="s">
        <v>178</v>
      </c>
      <c r="J863" s="34" t="n">
        <f aca="false">ROUND(E863/I860* H863,5)</f>
        <v>280.915</v>
      </c>
      <c r="K863" s="35"/>
    </row>
    <row r="864" customFormat="false" ht="15" hidden="false" customHeight="false" outlineLevel="0" collapsed="false">
      <c r="D864" s="36" t="s">
        <v>181</v>
      </c>
      <c r="E864" s="35"/>
      <c r="H864" s="35"/>
      <c r="K864" s="33" t="n">
        <f aca="false">SUM(J862:J863)</f>
        <v>521.835</v>
      </c>
    </row>
    <row r="865" customFormat="false" ht="15" hidden="false" customHeight="false" outlineLevel="0" collapsed="false">
      <c r="B865" s="31" t="s">
        <v>182</v>
      </c>
      <c r="E865" s="35"/>
      <c r="H865" s="35"/>
      <c r="K865" s="35"/>
    </row>
    <row r="866" customFormat="false" ht="15" hidden="false" customHeight="false" outlineLevel="0" collapsed="false">
      <c r="B866" s="1" t="s">
        <v>504</v>
      </c>
      <c r="C866" s="1" t="s">
        <v>394</v>
      </c>
      <c r="D866" s="1" t="s">
        <v>505</v>
      </c>
      <c r="E866" s="32" t="n">
        <v>1</v>
      </c>
      <c r="G866" s="1" t="s">
        <v>177</v>
      </c>
      <c r="H866" s="33" t="n">
        <v>1070</v>
      </c>
      <c r="I866" s="1" t="s">
        <v>178</v>
      </c>
      <c r="J866" s="34" t="n">
        <f aca="false">ROUND(E866* H866,5)</f>
        <v>1070</v>
      </c>
      <c r="K866" s="35"/>
    </row>
    <row r="867" customFormat="false" ht="15" hidden="false" customHeight="false" outlineLevel="0" collapsed="false">
      <c r="B867" s="1" t="s">
        <v>490</v>
      </c>
      <c r="C867" s="1" t="s">
        <v>18</v>
      </c>
      <c r="D867" s="1" t="s">
        <v>491</v>
      </c>
      <c r="E867" s="32" t="n">
        <v>1</v>
      </c>
      <c r="G867" s="1" t="s">
        <v>177</v>
      </c>
      <c r="H867" s="33" t="n">
        <v>38</v>
      </c>
      <c r="I867" s="1" t="s">
        <v>178</v>
      </c>
      <c r="J867" s="34" t="n">
        <f aca="false">ROUND(E867* H867,5)</f>
        <v>38</v>
      </c>
      <c r="K867" s="35"/>
    </row>
    <row r="868" customFormat="false" ht="15" hidden="false" customHeight="false" outlineLevel="0" collapsed="false">
      <c r="D868" s="36" t="s">
        <v>189</v>
      </c>
      <c r="E868" s="35"/>
      <c r="H868" s="35"/>
      <c r="K868" s="33" t="n">
        <f aca="false">SUM(J866:J867)</f>
        <v>1108</v>
      </c>
    </row>
    <row r="869" customFormat="false" ht="15" hidden="false" customHeight="false" outlineLevel="0" collapsed="false">
      <c r="B869" s="31" t="s">
        <v>167</v>
      </c>
      <c r="E869" s="35"/>
      <c r="H869" s="35"/>
      <c r="K869" s="35"/>
    </row>
    <row r="870" customFormat="false" ht="15" hidden="false" customHeight="false" outlineLevel="0" collapsed="false">
      <c r="B870" s="1" t="s">
        <v>195</v>
      </c>
      <c r="C870" s="1" t="s">
        <v>21</v>
      </c>
      <c r="D870" s="1" t="s">
        <v>196</v>
      </c>
      <c r="E870" s="32" t="n">
        <v>25</v>
      </c>
      <c r="G870" s="1" t="s">
        <v>177</v>
      </c>
      <c r="H870" s="33" t="n">
        <v>2.40305</v>
      </c>
      <c r="I870" s="1" t="s">
        <v>178</v>
      </c>
      <c r="J870" s="34" t="n">
        <f aca="false">ROUND(E870* H870,5)</f>
        <v>60.07625</v>
      </c>
      <c r="K870" s="35"/>
    </row>
    <row r="871" customFormat="false" ht="15" hidden="false" customHeight="false" outlineLevel="0" collapsed="false">
      <c r="B871" s="1" t="s">
        <v>218</v>
      </c>
      <c r="C871" s="1" t="s">
        <v>18</v>
      </c>
      <c r="D871" s="1" t="s">
        <v>219</v>
      </c>
      <c r="E871" s="32" t="n">
        <v>2</v>
      </c>
      <c r="G871" s="1" t="s">
        <v>177</v>
      </c>
      <c r="H871" s="33" t="n">
        <v>15.7061</v>
      </c>
      <c r="I871" s="1" t="s">
        <v>178</v>
      </c>
      <c r="J871" s="34" t="n">
        <f aca="false">ROUND(E871* H871,5)</f>
        <v>31.4122</v>
      </c>
      <c r="K871" s="35"/>
    </row>
    <row r="872" customFormat="false" ht="15" hidden="false" customHeight="false" outlineLevel="0" collapsed="false">
      <c r="B872" s="1" t="s">
        <v>223</v>
      </c>
      <c r="C872" s="1" t="s">
        <v>21</v>
      </c>
      <c r="D872" s="1" t="s">
        <v>224</v>
      </c>
      <c r="E872" s="32" t="n">
        <v>25</v>
      </c>
      <c r="G872" s="1" t="s">
        <v>177</v>
      </c>
      <c r="H872" s="33" t="n">
        <v>1.69792</v>
      </c>
      <c r="I872" s="1" t="s">
        <v>178</v>
      </c>
      <c r="J872" s="34" t="n">
        <f aca="false">ROUND(E872* H872,5)</f>
        <v>42.448</v>
      </c>
      <c r="K872" s="35"/>
    </row>
    <row r="873" customFormat="false" ht="15" hidden="false" customHeight="false" outlineLevel="0" collapsed="false">
      <c r="B873" s="1" t="s">
        <v>168</v>
      </c>
      <c r="C873" s="1" t="s">
        <v>21</v>
      </c>
      <c r="D873" s="1" t="s">
        <v>169</v>
      </c>
      <c r="E873" s="32" t="n">
        <v>10</v>
      </c>
      <c r="G873" s="1" t="s">
        <v>177</v>
      </c>
      <c r="H873" s="33" t="n">
        <v>23.13565</v>
      </c>
      <c r="I873" s="1" t="s">
        <v>178</v>
      </c>
      <c r="J873" s="34" t="n">
        <f aca="false">ROUND(E873* H873,5)</f>
        <v>231.3565</v>
      </c>
      <c r="K873" s="35"/>
    </row>
    <row r="874" customFormat="false" ht="15" hidden="false" customHeight="false" outlineLevel="0" collapsed="false">
      <c r="B874" s="1" t="s">
        <v>213</v>
      </c>
      <c r="C874" s="1" t="s">
        <v>18</v>
      </c>
      <c r="D874" s="1" t="s">
        <v>214</v>
      </c>
      <c r="E874" s="32" t="n">
        <v>2</v>
      </c>
      <c r="G874" s="1" t="s">
        <v>177</v>
      </c>
      <c r="H874" s="33" t="n">
        <v>193.20631</v>
      </c>
      <c r="I874" s="1" t="s">
        <v>178</v>
      </c>
      <c r="J874" s="34" t="n">
        <f aca="false">ROUND(E874* H874,5)</f>
        <v>386.41262</v>
      </c>
      <c r="K874" s="35"/>
    </row>
    <row r="875" customFormat="false" ht="15" hidden="false" customHeight="false" outlineLevel="0" collapsed="false">
      <c r="B875" s="1" t="s">
        <v>204</v>
      </c>
      <c r="C875" s="1" t="s">
        <v>18</v>
      </c>
      <c r="D875" s="1" t="s">
        <v>205</v>
      </c>
      <c r="E875" s="32" t="n">
        <v>4</v>
      </c>
      <c r="G875" s="1" t="s">
        <v>177</v>
      </c>
      <c r="H875" s="33" t="n">
        <v>14.9761</v>
      </c>
      <c r="I875" s="1" t="s">
        <v>178</v>
      </c>
      <c r="J875" s="34" t="n">
        <f aca="false">ROUND(E875* H875,5)</f>
        <v>59.9044</v>
      </c>
      <c r="K875" s="35"/>
    </row>
    <row r="876" customFormat="false" ht="15" hidden="false" customHeight="false" outlineLevel="0" collapsed="false">
      <c r="D876" s="36" t="s">
        <v>468</v>
      </c>
      <c r="E876" s="35"/>
      <c r="H876" s="35"/>
      <c r="K876" s="33" t="n">
        <f aca="false">SUM(J870:J875)</f>
        <v>811.60997</v>
      </c>
    </row>
    <row r="877" customFormat="false" ht="15" hidden="false" customHeight="false" outlineLevel="0" collapsed="false">
      <c r="E877" s="35"/>
      <c r="H877" s="35"/>
      <c r="K877" s="35"/>
    </row>
    <row r="878" customFormat="false" ht="15" hidden="false" customHeight="false" outlineLevel="0" collapsed="false">
      <c r="D878" s="36" t="s">
        <v>190</v>
      </c>
      <c r="E878" s="35"/>
      <c r="H878" s="35" t="n">
        <v>1.5</v>
      </c>
      <c r="I878" s="1" t="s">
        <v>191</v>
      </c>
      <c r="J878" s="1" t="n">
        <f aca="false">ROUND(H878/100*K864,5)</f>
        <v>7.82753</v>
      </c>
      <c r="K878" s="35"/>
    </row>
    <row r="879" customFormat="false" ht="15" hidden="false" customHeight="false" outlineLevel="0" collapsed="false">
      <c r="D879" s="36" t="s">
        <v>192</v>
      </c>
      <c r="E879" s="35"/>
      <c r="H879" s="35"/>
      <c r="K879" s="37" t="n">
        <f aca="false">SUM(J861:J878)</f>
        <v>2449.2725</v>
      </c>
    </row>
    <row r="880" customFormat="false" ht="15" hidden="false" customHeight="false" outlineLevel="0" collapsed="false">
      <c r="D880" s="36" t="s">
        <v>193</v>
      </c>
      <c r="E880" s="35"/>
      <c r="H880" s="35" t="n">
        <v>17.5</v>
      </c>
      <c r="I880" s="1" t="s">
        <v>191</v>
      </c>
      <c r="K880" s="33" t="n">
        <f aca="false">ROUND(H880/100*K879,5)</f>
        <v>428.62269</v>
      </c>
    </row>
    <row r="881" customFormat="false" ht="15" hidden="false" customHeight="false" outlineLevel="0" collapsed="false">
      <c r="D881" s="36" t="s">
        <v>194</v>
      </c>
      <c r="E881" s="35"/>
      <c r="H881" s="35"/>
      <c r="K881" s="37" t="n">
        <f aca="false">SUM(K879:K880)</f>
        <v>2877.89519</v>
      </c>
    </row>
    <row r="883" s="1" customFormat="true" ht="45" hidden="false" customHeight="true" outlineLevel="0" collapsed="false">
      <c r="A883" s="20" t="s">
        <v>506</v>
      </c>
      <c r="B883" s="20" t="s">
        <v>117</v>
      </c>
      <c r="C883" s="26" t="s">
        <v>18</v>
      </c>
      <c r="D883" s="27" t="s">
        <v>118</v>
      </c>
      <c r="E883" s="27"/>
      <c r="F883" s="27"/>
      <c r="G883" s="26"/>
      <c r="H883" s="28" t="s">
        <v>170</v>
      </c>
      <c r="I883" s="29" t="n">
        <v>1</v>
      </c>
      <c r="J883" s="29"/>
      <c r="K883" s="30" t="n">
        <f aca="false">ROUND(K904,2)</f>
        <v>2525.4</v>
      </c>
      <c r="L883" s="27" t="s">
        <v>507</v>
      </c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customFormat="false" ht="15" hidden="false" customHeight="false" outlineLevel="0" collapsed="false">
      <c r="B884" s="31" t="s">
        <v>172</v>
      </c>
    </row>
    <row r="885" customFormat="false" ht="15" hidden="false" customHeight="false" outlineLevel="0" collapsed="false">
      <c r="B885" s="1" t="s">
        <v>248</v>
      </c>
      <c r="C885" s="1" t="s">
        <v>174</v>
      </c>
      <c r="D885" s="1" t="s">
        <v>249</v>
      </c>
      <c r="E885" s="32" t="n">
        <v>9.5</v>
      </c>
      <c r="F885" s="1" t="s">
        <v>176</v>
      </c>
      <c r="G885" s="1" t="s">
        <v>177</v>
      </c>
      <c r="H885" s="33" t="n">
        <v>29.57</v>
      </c>
      <c r="I885" s="1" t="s">
        <v>178</v>
      </c>
      <c r="J885" s="34" t="n">
        <f aca="false">ROUND(E885/I883* H885,5)</f>
        <v>280.915</v>
      </c>
      <c r="K885" s="35"/>
    </row>
    <row r="886" customFormat="false" ht="15" hidden="false" customHeight="false" outlineLevel="0" collapsed="false">
      <c r="B886" s="1" t="s">
        <v>246</v>
      </c>
      <c r="C886" s="1" t="s">
        <v>174</v>
      </c>
      <c r="D886" s="1" t="s">
        <v>247</v>
      </c>
      <c r="E886" s="32" t="n">
        <v>9.5</v>
      </c>
      <c r="F886" s="1" t="s">
        <v>176</v>
      </c>
      <c r="G886" s="1" t="s">
        <v>177</v>
      </c>
      <c r="H886" s="33" t="n">
        <v>25.36</v>
      </c>
      <c r="I886" s="1" t="s">
        <v>178</v>
      </c>
      <c r="J886" s="34" t="n">
        <f aca="false">ROUND(E886/I883* H886,5)</f>
        <v>240.92</v>
      </c>
      <c r="K886" s="35"/>
    </row>
    <row r="887" customFormat="false" ht="15" hidden="false" customHeight="false" outlineLevel="0" collapsed="false">
      <c r="D887" s="36" t="s">
        <v>181</v>
      </c>
      <c r="E887" s="35"/>
      <c r="H887" s="35"/>
      <c r="K887" s="33" t="n">
        <f aca="false">SUM(J885:J886)</f>
        <v>521.835</v>
      </c>
    </row>
    <row r="888" customFormat="false" ht="15" hidden="false" customHeight="false" outlineLevel="0" collapsed="false">
      <c r="B888" s="31" t="s">
        <v>182</v>
      </c>
      <c r="E888" s="35"/>
      <c r="H888" s="35"/>
      <c r="K888" s="35"/>
    </row>
    <row r="889" customFormat="false" ht="15" hidden="false" customHeight="false" outlineLevel="0" collapsed="false">
      <c r="B889" s="1" t="s">
        <v>508</v>
      </c>
      <c r="C889" s="1" t="s">
        <v>394</v>
      </c>
      <c r="D889" s="1" t="s">
        <v>509</v>
      </c>
      <c r="E889" s="32" t="n">
        <v>1</v>
      </c>
      <c r="G889" s="1" t="s">
        <v>177</v>
      </c>
      <c r="H889" s="33" t="n">
        <v>770</v>
      </c>
      <c r="I889" s="1" t="s">
        <v>178</v>
      </c>
      <c r="J889" s="34" t="n">
        <f aca="false">ROUND(E889* H889,5)</f>
        <v>770</v>
      </c>
      <c r="K889" s="35"/>
    </row>
    <row r="890" customFormat="false" ht="15" hidden="false" customHeight="false" outlineLevel="0" collapsed="false">
      <c r="B890" s="1" t="s">
        <v>490</v>
      </c>
      <c r="C890" s="1" t="s">
        <v>18</v>
      </c>
      <c r="D890" s="1" t="s">
        <v>491</v>
      </c>
      <c r="E890" s="32" t="n">
        <v>1</v>
      </c>
      <c r="G890" s="1" t="s">
        <v>177</v>
      </c>
      <c r="H890" s="33" t="n">
        <v>38</v>
      </c>
      <c r="I890" s="1" t="s">
        <v>178</v>
      </c>
      <c r="J890" s="34" t="n">
        <f aca="false">ROUND(E890* H890,5)</f>
        <v>38</v>
      </c>
      <c r="K890" s="35"/>
    </row>
    <row r="891" customFormat="false" ht="15" hidden="false" customHeight="false" outlineLevel="0" collapsed="false">
      <c r="D891" s="36" t="s">
        <v>189</v>
      </c>
      <c r="E891" s="35"/>
      <c r="H891" s="35"/>
      <c r="K891" s="33" t="n">
        <f aca="false">SUM(J889:J890)</f>
        <v>808</v>
      </c>
    </row>
    <row r="892" customFormat="false" ht="15" hidden="false" customHeight="false" outlineLevel="0" collapsed="false">
      <c r="B892" s="31" t="s">
        <v>167</v>
      </c>
      <c r="E892" s="35"/>
      <c r="H892" s="35"/>
      <c r="K892" s="35"/>
    </row>
    <row r="893" customFormat="false" ht="15" hidden="false" customHeight="false" outlineLevel="0" collapsed="false">
      <c r="B893" s="1" t="s">
        <v>195</v>
      </c>
      <c r="C893" s="1" t="s">
        <v>21</v>
      </c>
      <c r="D893" s="1" t="s">
        <v>196</v>
      </c>
      <c r="E893" s="32" t="n">
        <v>25</v>
      </c>
      <c r="G893" s="1" t="s">
        <v>177</v>
      </c>
      <c r="H893" s="33" t="n">
        <v>2.40305</v>
      </c>
      <c r="I893" s="1" t="s">
        <v>178</v>
      </c>
      <c r="J893" s="34" t="n">
        <f aca="false">ROUND(E893* H893,5)</f>
        <v>60.07625</v>
      </c>
      <c r="K893" s="35"/>
    </row>
    <row r="894" customFormat="false" ht="15" hidden="false" customHeight="false" outlineLevel="0" collapsed="false">
      <c r="B894" s="1" t="s">
        <v>218</v>
      </c>
      <c r="C894" s="1" t="s">
        <v>18</v>
      </c>
      <c r="D894" s="1" t="s">
        <v>219</v>
      </c>
      <c r="E894" s="32" t="n">
        <v>2</v>
      </c>
      <c r="G894" s="1" t="s">
        <v>177</v>
      </c>
      <c r="H894" s="33" t="n">
        <v>15.7061</v>
      </c>
      <c r="I894" s="1" t="s">
        <v>178</v>
      </c>
      <c r="J894" s="34" t="n">
        <f aca="false">ROUND(E894* H894,5)</f>
        <v>31.4122</v>
      </c>
      <c r="K894" s="35"/>
    </row>
    <row r="895" customFormat="false" ht="15" hidden="false" customHeight="false" outlineLevel="0" collapsed="false">
      <c r="B895" s="1" t="s">
        <v>204</v>
      </c>
      <c r="C895" s="1" t="s">
        <v>18</v>
      </c>
      <c r="D895" s="1" t="s">
        <v>205</v>
      </c>
      <c r="E895" s="32" t="n">
        <v>4</v>
      </c>
      <c r="G895" s="1" t="s">
        <v>177</v>
      </c>
      <c r="H895" s="33" t="n">
        <v>14.9761</v>
      </c>
      <c r="I895" s="1" t="s">
        <v>178</v>
      </c>
      <c r="J895" s="34" t="n">
        <f aca="false">ROUND(E895* H895,5)</f>
        <v>59.9044</v>
      </c>
      <c r="K895" s="35"/>
    </row>
    <row r="896" customFormat="false" ht="15" hidden="false" customHeight="false" outlineLevel="0" collapsed="false">
      <c r="B896" s="1" t="s">
        <v>168</v>
      </c>
      <c r="C896" s="1" t="s">
        <v>21</v>
      </c>
      <c r="D896" s="1" t="s">
        <v>169</v>
      </c>
      <c r="E896" s="32" t="n">
        <v>10</v>
      </c>
      <c r="G896" s="1" t="s">
        <v>177</v>
      </c>
      <c r="H896" s="33" t="n">
        <v>23.13565</v>
      </c>
      <c r="I896" s="1" t="s">
        <v>178</v>
      </c>
      <c r="J896" s="34" t="n">
        <f aca="false">ROUND(E896* H896,5)</f>
        <v>231.3565</v>
      </c>
      <c r="K896" s="35"/>
    </row>
    <row r="897" customFormat="false" ht="15" hidden="false" customHeight="false" outlineLevel="0" collapsed="false">
      <c r="B897" s="1" t="s">
        <v>223</v>
      </c>
      <c r="C897" s="1" t="s">
        <v>21</v>
      </c>
      <c r="D897" s="1" t="s">
        <v>224</v>
      </c>
      <c r="E897" s="32" t="n">
        <v>25</v>
      </c>
      <c r="G897" s="1" t="s">
        <v>177</v>
      </c>
      <c r="H897" s="33" t="n">
        <v>1.69792</v>
      </c>
      <c r="I897" s="1" t="s">
        <v>178</v>
      </c>
      <c r="J897" s="34" t="n">
        <f aca="false">ROUND(E897* H897,5)</f>
        <v>42.448</v>
      </c>
      <c r="K897" s="35"/>
    </row>
    <row r="898" customFormat="false" ht="15" hidden="false" customHeight="false" outlineLevel="0" collapsed="false">
      <c r="B898" s="1" t="s">
        <v>213</v>
      </c>
      <c r="C898" s="1" t="s">
        <v>18</v>
      </c>
      <c r="D898" s="1" t="s">
        <v>214</v>
      </c>
      <c r="E898" s="32" t="n">
        <v>2</v>
      </c>
      <c r="G898" s="1" t="s">
        <v>177</v>
      </c>
      <c r="H898" s="33" t="n">
        <v>193.20631</v>
      </c>
      <c r="I898" s="1" t="s">
        <v>178</v>
      </c>
      <c r="J898" s="34" t="n">
        <f aca="false">ROUND(E898* H898,5)</f>
        <v>386.41262</v>
      </c>
      <c r="K898" s="35"/>
    </row>
    <row r="899" customFormat="false" ht="15" hidden="false" customHeight="false" outlineLevel="0" collapsed="false">
      <c r="D899" s="36" t="s">
        <v>468</v>
      </c>
      <c r="E899" s="35"/>
      <c r="H899" s="35"/>
      <c r="K899" s="33" t="n">
        <f aca="false">SUM(J893:J898)</f>
        <v>811.60997</v>
      </c>
    </row>
    <row r="900" customFormat="false" ht="15" hidden="false" customHeight="false" outlineLevel="0" collapsed="false">
      <c r="E900" s="35"/>
      <c r="H900" s="35"/>
      <c r="K900" s="35"/>
    </row>
    <row r="901" customFormat="false" ht="15" hidden="false" customHeight="false" outlineLevel="0" collapsed="false">
      <c r="D901" s="36" t="s">
        <v>190</v>
      </c>
      <c r="E901" s="35"/>
      <c r="H901" s="35" t="n">
        <v>1.5</v>
      </c>
      <c r="I901" s="1" t="s">
        <v>191</v>
      </c>
      <c r="J901" s="1" t="n">
        <f aca="false">ROUND(H901/100*K887,5)</f>
        <v>7.82753</v>
      </c>
      <c r="K901" s="35"/>
    </row>
    <row r="902" customFormat="false" ht="15" hidden="false" customHeight="false" outlineLevel="0" collapsed="false">
      <c r="D902" s="36" t="s">
        <v>192</v>
      </c>
      <c r="E902" s="35"/>
      <c r="H902" s="35"/>
      <c r="K902" s="37" t="n">
        <f aca="false">SUM(J884:J901)</f>
        <v>2149.2725</v>
      </c>
    </row>
    <row r="903" customFormat="false" ht="15" hidden="false" customHeight="false" outlineLevel="0" collapsed="false">
      <c r="D903" s="36" t="s">
        <v>193</v>
      </c>
      <c r="E903" s="35"/>
      <c r="H903" s="35" t="n">
        <v>17.5</v>
      </c>
      <c r="I903" s="1" t="s">
        <v>191</v>
      </c>
      <c r="K903" s="33" t="n">
        <f aca="false">ROUND(H903/100*K902,5)</f>
        <v>376.12269</v>
      </c>
    </row>
    <row r="904" customFormat="false" ht="15" hidden="false" customHeight="false" outlineLevel="0" collapsed="false">
      <c r="D904" s="36" t="s">
        <v>194</v>
      </c>
      <c r="E904" s="35"/>
      <c r="H904" s="35"/>
      <c r="K904" s="37" t="n">
        <f aca="false">SUM(K902:K903)</f>
        <v>2525.39519</v>
      </c>
    </row>
    <row r="906" s="1" customFormat="true" ht="45" hidden="false" customHeight="true" outlineLevel="0" collapsed="false">
      <c r="A906" s="20" t="s">
        <v>510</v>
      </c>
      <c r="B906" s="20" t="s">
        <v>93</v>
      </c>
      <c r="C906" s="26" t="s">
        <v>18</v>
      </c>
      <c r="D906" s="27" t="s">
        <v>94</v>
      </c>
      <c r="E906" s="27"/>
      <c r="F906" s="27"/>
      <c r="G906" s="26"/>
      <c r="H906" s="28" t="s">
        <v>170</v>
      </c>
      <c r="I906" s="29" t="n">
        <v>1</v>
      </c>
      <c r="J906" s="29"/>
      <c r="K906" s="30" t="n">
        <f aca="false">ROUND(K926,2)</f>
        <v>3418.38</v>
      </c>
      <c r="L906" s="27" t="s">
        <v>511</v>
      </c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customFormat="false" ht="15" hidden="false" customHeight="false" outlineLevel="0" collapsed="false">
      <c r="B907" s="31" t="s">
        <v>172</v>
      </c>
    </row>
    <row r="908" customFormat="false" ht="15" hidden="false" customHeight="false" outlineLevel="0" collapsed="false">
      <c r="B908" s="1" t="s">
        <v>246</v>
      </c>
      <c r="C908" s="1" t="s">
        <v>174</v>
      </c>
      <c r="D908" s="1" t="s">
        <v>247</v>
      </c>
      <c r="E908" s="32" t="n">
        <v>5</v>
      </c>
      <c r="F908" s="1" t="s">
        <v>176</v>
      </c>
      <c r="G908" s="1" t="s">
        <v>177</v>
      </c>
      <c r="H908" s="33" t="n">
        <v>25.36</v>
      </c>
      <c r="I908" s="1" t="s">
        <v>178</v>
      </c>
      <c r="J908" s="34" t="n">
        <f aca="false">ROUND(E908/I906* H908,5)</f>
        <v>126.8</v>
      </c>
      <c r="K908" s="35"/>
    </row>
    <row r="909" customFormat="false" ht="15" hidden="false" customHeight="false" outlineLevel="0" collapsed="false">
      <c r="B909" s="1" t="s">
        <v>248</v>
      </c>
      <c r="C909" s="1" t="s">
        <v>174</v>
      </c>
      <c r="D909" s="1" t="s">
        <v>249</v>
      </c>
      <c r="E909" s="32" t="n">
        <v>5</v>
      </c>
      <c r="F909" s="1" t="s">
        <v>176</v>
      </c>
      <c r="G909" s="1" t="s">
        <v>177</v>
      </c>
      <c r="H909" s="33" t="n">
        <v>29.57</v>
      </c>
      <c r="I909" s="1" t="s">
        <v>178</v>
      </c>
      <c r="J909" s="34" t="n">
        <f aca="false">ROUND(E909/I906* H909,5)</f>
        <v>147.85</v>
      </c>
      <c r="K909" s="35"/>
    </row>
    <row r="910" customFormat="false" ht="15" hidden="false" customHeight="false" outlineLevel="0" collapsed="false">
      <c r="D910" s="36" t="s">
        <v>181</v>
      </c>
      <c r="E910" s="35"/>
      <c r="H910" s="35"/>
      <c r="K910" s="33" t="n">
        <f aca="false">SUM(J908:J909)</f>
        <v>274.65</v>
      </c>
    </row>
    <row r="911" customFormat="false" ht="15" hidden="false" customHeight="false" outlineLevel="0" collapsed="false">
      <c r="B911" s="31" t="s">
        <v>182</v>
      </c>
      <c r="E911" s="35"/>
      <c r="H911" s="35"/>
      <c r="K911" s="35"/>
    </row>
    <row r="912" customFormat="false" ht="15" hidden="false" customHeight="false" outlineLevel="0" collapsed="false">
      <c r="B912" s="1" t="s">
        <v>512</v>
      </c>
      <c r="C912" s="1" t="s">
        <v>394</v>
      </c>
      <c r="D912" s="1" t="s">
        <v>513</v>
      </c>
      <c r="E912" s="32" t="n">
        <v>1</v>
      </c>
      <c r="G912" s="1" t="s">
        <v>177</v>
      </c>
      <c r="H912" s="33" t="n">
        <v>38</v>
      </c>
      <c r="I912" s="1" t="s">
        <v>178</v>
      </c>
      <c r="J912" s="34" t="n">
        <f aca="false">ROUND(E912* H912,5)</f>
        <v>38</v>
      </c>
      <c r="K912" s="35"/>
    </row>
    <row r="913" customFormat="false" ht="15" hidden="false" customHeight="false" outlineLevel="0" collapsed="false">
      <c r="B913" s="1" t="s">
        <v>514</v>
      </c>
      <c r="C913" s="1" t="s">
        <v>394</v>
      </c>
      <c r="D913" s="1" t="s">
        <v>515</v>
      </c>
      <c r="E913" s="32" t="n">
        <v>1</v>
      </c>
      <c r="G913" s="1" t="s">
        <v>177</v>
      </c>
      <c r="H913" s="33" t="n">
        <v>1620</v>
      </c>
      <c r="I913" s="1" t="s">
        <v>178</v>
      </c>
      <c r="J913" s="34" t="n">
        <f aca="false">ROUND(E913* H913,5)</f>
        <v>1620</v>
      </c>
      <c r="K913" s="35"/>
    </row>
    <row r="914" customFormat="false" ht="15" hidden="false" customHeight="false" outlineLevel="0" collapsed="false">
      <c r="B914" s="1" t="s">
        <v>516</v>
      </c>
      <c r="C914" s="1" t="s">
        <v>394</v>
      </c>
      <c r="D914" s="1" t="s">
        <v>517</v>
      </c>
      <c r="E914" s="32" t="n">
        <v>1</v>
      </c>
      <c r="G914" s="1" t="s">
        <v>177</v>
      </c>
      <c r="H914" s="33" t="n">
        <v>165</v>
      </c>
      <c r="I914" s="1" t="s">
        <v>178</v>
      </c>
      <c r="J914" s="34" t="n">
        <f aca="false">ROUND(E914* H914,5)</f>
        <v>165</v>
      </c>
      <c r="K914" s="35"/>
    </row>
    <row r="915" customFormat="false" ht="15" hidden="false" customHeight="false" outlineLevel="0" collapsed="false">
      <c r="D915" s="36" t="s">
        <v>189</v>
      </c>
      <c r="E915" s="35"/>
      <c r="H915" s="35"/>
      <c r="K915" s="33" t="n">
        <f aca="false">SUM(J912:J914)</f>
        <v>1823</v>
      </c>
    </row>
    <row r="916" customFormat="false" ht="15" hidden="false" customHeight="false" outlineLevel="0" collapsed="false">
      <c r="B916" s="31" t="s">
        <v>167</v>
      </c>
      <c r="E916" s="35"/>
      <c r="H916" s="35"/>
      <c r="K916" s="35"/>
    </row>
    <row r="917" customFormat="false" ht="15" hidden="false" customHeight="false" outlineLevel="0" collapsed="false">
      <c r="B917" s="1" t="s">
        <v>218</v>
      </c>
      <c r="C917" s="1" t="s">
        <v>18</v>
      </c>
      <c r="D917" s="1" t="s">
        <v>219</v>
      </c>
      <c r="E917" s="32" t="n">
        <v>2</v>
      </c>
      <c r="G917" s="1" t="s">
        <v>177</v>
      </c>
      <c r="H917" s="33" t="n">
        <v>15.7061</v>
      </c>
      <c r="I917" s="1" t="s">
        <v>178</v>
      </c>
      <c r="J917" s="34" t="n">
        <f aca="false">ROUND(E917* H917,5)</f>
        <v>31.4122</v>
      </c>
      <c r="K917" s="35"/>
    </row>
    <row r="918" customFormat="false" ht="15" hidden="false" customHeight="false" outlineLevel="0" collapsed="false">
      <c r="B918" s="1" t="s">
        <v>195</v>
      </c>
      <c r="C918" s="1" t="s">
        <v>21</v>
      </c>
      <c r="D918" s="1" t="s">
        <v>196</v>
      </c>
      <c r="E918" s="32" t="n">
        <v>25</v>
      </c>
      <c r="G918" s="1" t="s">
        <v>177</v>
      </c>
      <c r="H918" s="33" t="n">
        <v>2.40305</v>
      </c>
      <c r="I918" s="1" t="s">
        <v>178</v>
      </c>
      <c r="J918" s="34" t="n">
        <f aca="false">ROUND(E918* H918,5)</f>
        <v>60.07625</v>
      </c>
      <c r="K918" s="35"/>
    </row>
    <row r="919" customFormat="false" ht="15" hidden="false" customHeight="false" outlineLevel="0" collapsed="false">
      <c r="B919" s="1" t="s">
        <v>168</v>
      </c>
      <c r="C919" s="1" t="s">
        <v>21</v>
      </c>
      <c r="D919" s="1" t="s">
        <v>169</v>
      </c>
      <c r="E919" s="32" t="n">
        <v>10</v>
      </c>
      <c r="G919" s="1" t="s">
        <v>177</v>
      </c>
      <c r="H919" s="33" t="n">
        <v>23.13565</v>
      </c>
      <c r="I919" s="1" t="s">
        <v>178</v>
      </c>
      <c r="J919" s="34" t="n">
        <f aca="false">ROUND(E919* H919,5)</f>
        <v>231.3565</v>
      </c>
      <c r="K919" s="35"/>
    </row>
    <row r="920" customFormat="false" ht="15" hidden="false" customHeight="false" outlineLevel="0" collapsed="false">
      <c r="B920" s="1" t="s">
        <v>223</v>
      </c>
      <c r="C920" s="1" t="s">
        <v>21</v>
      </c>
      <c r="D920" s="1" t="s">
        <v>224</v>
      </c>
      <c r="E920" s="32" t="n">
        <v>25</v>
      </c>
      <c r="G920" s="1" t="s">
        <v>177</v>
      </c>
      <c r="H920" s="33" t="n">
        <v>1.69792</v>
      </c>
      <c r="I920" s="1" t="s">
        <v>178</v>
      </c>
      <c r="J920" s="34" t="n">
        <f aca="false">ROUND(E920* H920,5)</f>
        <v>42.448</v>
      </c>
      <c r="K920" s="35"/>
    </row>
    <row r="921" customFormat="false" ht="15" hidden="false" customHeight="false" outlineLevel="0" collapsed="false">
      <c r="B921" s="1" t="s">
        <v>204</v>
      </c>
      <c r="C921" s="1" t="s">
        <v>18</v>
      </c>
      <c r="D921" s="1" t="s">
        <v>205</v>
      </c>
      <c r="E921" s="32" t="n">
        <v>4</v>
      </c>
      <c r="G921" s="1" t="s">
        <v>177</v>
      </c>
      <c r="H921" s="33" t="n">
        <v>14.9761</v>
      </c>
      <c r="I921" s="1" t="s">
        <v>178</v>
      </c>
      <c r="J921" s="34" t="n">
        <f aca="false">ROUND(E921* H921,5)</f>
        <v>59.9044</v>
      </c>
      <c r="K921" s="35"/>
    </row>
    <row r="922" customFormat="false" ht="15" hidden="false" customHeight="false" outlineLevel="0" collapsed="false">
      <c r="B922" s="1" t="s">
        <v>213</v>
      </c>
      <c r="C922" s="1" t="s">
        <v>18</v>
      </c>
      <c r="D922" s="1" t="s">
        <v>214</v>
      </c>
      <c r="E922" s="32" t="n">
        <v>2</v>
      </c>
      <c r="G922" s="1" t="s">
        <v>177</v>
      </c>
      <c r="H922" s="33" t="n">
        <v>193.20631</v>
      </c>
      <c r="I922" s="1" t="s">
        <v>178</v>
      </c>
      <c r="J922" s="34" t="n">
        <f aca="false">ROUND(E922* H922,5)</f>
        <v>386.41262</v>
      </c>
      <c r="K922" s="35"/>
    </row>
    <row r="923" customFormat="false" ht="15" hidden="false" customHeight="false" outlineLevel="0" collapsed="false">
      <c r="D923" s="36" t="s">
        <v>468</v>
      </c>
      <c r="E923" s="35"/>
      <c r="H923" s="35"/>
      <c r="K923" s="33" t="n">
        <f aca="false">SUM(J917:J922)</f>
        <v>811.60997</v>
      </c>
    </row>
    <row r="924" customFormat="false" ht="15" hidden="false" customHeight="false" outlineLevel="0" collapsed="false">
      <c r="D924" s="36" t="s">
        <v>192</v>
      </c>
      <c r="E924" s="35"/>
      <c r="H924" s="35"/>
      <c r="K924" s="37" t="n">
        <f aca="false">SUM(J907:J923)</f>
        <v>2909.25997</v>
      </c>
    </row>
    <row r="925" customFormat="false" ht="15" hidden="false" customHeight="false" outlineLevel="0" collapsed="false">
      <c r="D925" s="36" t="s">
        <v>193</v>
      </c>
      <c r="E925" s="35"/>
      <c r="H925" s="35" t="n">
        <v>17.5</v>
      </c>
      <c r="I925" s="1" t="s">
        <v>191</v>
      </c>
      <c r="K925" s="33" t="n">
        <f aca="false">ROUND(H925/100*K924,5)</f>
        <v>509.12049</v>
      </c>
    </row>
    <row r="926" customFormat="false" ht="15" hidden="false" customHeight="false" outlineLevel="0" collapsed="false">
      <c r="D926" s="36" t="s">
        <v>194</v>
      </c>
      <c r="E926" s="35"/>
      <c r="H926" s="35"/>
      <c r="K926" s="37" t="n">
        <f aca="false">SUM(K924:K925)</f>
        <v>3418.38046</v>
      </c>
    </row>
    <row r="928" s="1" customFormat="true" ht="45" hidden="false" customHeight="true" outlineLevel="0" collapsed="false">
      <c r="A928" s="20" t="s">
        <v>518</v>
      </c>
      <c r="B928" s="20" t="s">
        <v>115</v>
      </c>
      <c r="C928" s="26" t="s">
        <v>18</v>
      </c>
      <c r="D928" s="27" t="s">
        <v>116</v>
      </c>
      <c r="E928" s="27"/>
      <c r="F928" s="27"/>
      <c r="G928" s="26"/>
      <c r="H928" s="28" t="s">
        <v>170</v>
      </c>
      <c r="I928" s="29" t="n">
        <v>1</v>
      </c>
      <c r="J928" s="29"/>
      <c r="K928" s="30" t="n">
        <f aca="false">ROUND(K948,2)</f>
        <v>2942.51</v>
      </c>
      <c r="L928" s="27" t="s">
        <v>519</v>
      </c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customFormat="false" ht="15" hidden="false" customHeight="false" outlineLevel="0" collapsed="false">
      <c r="B929" s="31" t="s">
        <v>172</v>
      </c>
    </row>
    <row r="930" customFormat="false" ht="15" hidden="false" customHeight="false" outlineLevel="0" collapsed="false">
      <c r="B930" s="1" t="s">
        <v>248</v>
      </c>
      <c r="C930" s="1" t="s">
        <v>174</v>
      </c>
      <c r="D930" s="1" t="s">
        <v>249</v>
      </c>
      <c r="E930" s="32" t="n">
        <v>5</v>
      </c>
      <c r="F930" s="1" t="s">
        <v>176</v>
      </c>
      <c r="G930" s="1" t="s">
        <v>177</v>
      </c>
      <c r="H930" s="33" t="n">
        <v>29.57</v>
      </c>
      <c r="I930" s="1" t="s">
        <v>178</v>
      </c>
      <c r="J930" s="34" t="n">
        <f aca="false">ROUND(E930/I928* H930,5)</f>
        <v>147.85</v>
      </c>
      <c r="K930" s="35"/>
    </row>
    <row r="931" customFormat="false" ht="15" hidden="false" customHeight="false" outlineLevel="0" collapsed="false">
      <c r="B931" s="1" t="s">
        <v>246</v>
      </c>
      <c r="C931" s="1" t="s">
        <v>174</v>
      </c>
      <c r="D931" s="1" t="s">
        <v>247</v>
      </c>
      <c r="E931" s="32" t="n">
        <v>5</v>
      </c>
      <c r="F931" s="1" t="s">
        <v>176</v>
      </c>
      <c r="G931" s="1" t="s">
        <v>177</v>
      </c>
      <c r="H931" s="33" t="n">
        <v>25.36</v>
      </c>
      <c r="I931" s="1" t="s">
        <v>178</v>
      </c>
      <c r="J931" s="34" t="n">
        <f aca="false">ROUND(E931/I928* H931,5)</f>
        <v>126.8</v>
      </c>
      <c r="K931" s="35"/>
    </row>
    <row r="932" customFormat="false" ht="15" hidden="false" customHeight="false" outlineLevel="0" collapsed="false">
      <c r="D932" s="36" t="s">
        <v>181</v>
      </c>
      <c r="E932" s="35"/>
      <c r="H932" s="35"/>
      <c r="K932" s="33" t="n">
        <f aca="false">SUM(J930:J931)</f>
        <v>274.65</v>
      </c>
    </row>
    <row r="933" customFormat="false" ht="15" hidden="false" customHeight="false" outlineLevel="0" collapsed="false">
      <c r="B933" s="31" t="s">
        <v>182</v>
      </c>
      <c r="E933" s="35"/>
      <c r="H933" s="35"/>
      <c r="K933" s="35"/>
    </row>
    <row r="934" customFormat="false" ht="15" hidden="false" customHeight="false" outlineLevel="0" collapsed="false">
      <c r="B934" s="1" t="s">
        <v>520</v>
      </c>
      <c r="C934" s="1" t="s">
        <v>394</v>
      </c>
      <c r="D934" s="1" t="s">
        <v>513</v>
      </c>
      <c r="E934" s="32" t="n">
        <v>1</v>
      </c>
      <c r="G934" s="1" t="s">
        <v>177</v>
      </c>
      <c r="H934" s="33" t="n">
        <v>38</v>
      </c>
      <c r="I934" s="1" t="s">
        <v>178</v>
      </c>
      <c r="J934" s="34" t="n">
        <f aca="false">ROUND(E934* H934,5)</f>
        <v>38</v>
      </c>
      <c r="K934" s="35"/>
    </row>
    <row r="935" customFormat="false" ht="15" hidden="false" customHeight="false" outlineLevel="0" collapsed="false">
      <c r="B935" s="1" t="s">
        <v>521</v>
      </c>
      <c r="C935" s="1" t="s">
        <v>394</v>
      </c>
      <c r="D935" s="1" t="s">
        <v>522</v>
      </c>
      <c r="E935" s="32" t="n">
        <v>1</v>
      </c>
      <c r="G935" s="1" t="s">
        <v>177</v>
      </c>
      <c r="H935" s="33" t="n">
        <v>120</v>
      </c>
      <c r="I935" s="1" t="s">
        <v>178</v>
      </c>
      <c r="J935" s="34" t="n">
        <f aca="false">ROUND(E935* H935,5)</f>
        <v>120</v>
      </c>
      <c r="K935" s="35"/>
    </row>
    <row r="936" customFormat="false" ht="15" hidden="false" customHeight="false" outlineLevel="0" collapsed="false">
      <c r="B936" s="1" t="s">
        <v>523</v>
      </c>
      <c r="C936" s="1" t="s">
        <v>394</v>
      </c>
      <c r="D936" s="1" t="s">
        <v>524</v>
      </c>
      <c r="E936" s="32" t="n">
        <v>1</v>
      </c>
      <c r="G936" s="1" t="s">
        <v>177</v>
      </c>
      <c r="H936" s="33" t="n">
        <v>1260</v>
      </c>
      <c r="I936" s="1" t="s">
        <v>178</v>
      </c>
      <c r="J936" s="34" t="n">
        <f aca="false">ROUND(E936* H936,5)</f>
        <v>1260</v>
      </c>
      <c r="K936" s="35"/>
    </row>
    <row r="937" customFormat="false" ht="15" hidden="false" customHeight="false" outlineLevel="0" collapsed="false">
      <c r="D937" s="36" t="s">
        <v>189</v>
      </c>
      <c r="E937" s="35"/>
      <c r="H937" s="35"/>
      <c r="K937" s="33" t="n">
        <f aca="false">SUM(J934:J936)</f>
        <v>1418</v>
      </c>
    </row>
    <row r="938" customFormat="false" ht="15" hidden="false" customHeight="false" outlineLevel="0" collapsed="false">
      <c r="B938" s="31" t="s">
        <v>167</v>
      </c>
      <c r="E938" s="35"/>
      <c r="H938" s="35"/>
      <c r="K938" s="35"/>
    </row>
    <row r="939" customFormat="false" ht="15" hidden="false" customHeight="false" outlineLevel="0" collapsed="false">
      <c r="B939" s="1" t="s">
        <v>195</v>
      </c>
      <c r="C939" s="1" t="s">
        <v>21</v>
      </c>
      <c r="D939" s="1" t="s">
        <v>196</v>
      </c>
      <c r="E939" s="32" t="n">
        <v>25</v>
      </c>
      <c r="G939" s="1" t="s">
        <v>177</v>
      </c>
      <c r="H939" s="33" t="n">
        <v>2.40305</v>
      </c>
      <c r="I939" s="1" t="s">
        <v>178</v>
      </c>
      <c r="J939" s="34" t="n">
        <f aca="false">ROUND(E939* H939,5)</f>
        <v>60.07625</v>
      </c>
      <c r="K939" s="35"/>
    </row>
    <row r="940" customFormat="false" ht="15" hidden="false" customHeight="false" outlineLevel="0" collapsed="false">
      <c r="B940" s="1" t="s">
        <v>218</v>
      </c>
      <c r="C940" s="1" t="s">
        <v>18</v>
      </c>
      <c r="D940" s="1" t="s">
        <v>219</v>
      </c>
      <c r="E940" s="32" t="n">
        <v>2</v>
      </c>
      <c r="G940" s="1" t="s">
        <v>177</v>
      </c>
      <c r="H940" s="33" t="n">
        <v>15.7061</v>
      </c>
      <c r="I940" s="1" t="s">
        <v>178</v>
      </c>
      <c r="J940" s="34" t="n">
        <f aca="false">ROUND(E940* H940,5)</f>
        <v>31.4122</v>
      </c>
      <c r="K940" s="35"/>
    </row>
    <row r="941" customFormat="false" ht="15" hidden="false" customHeight="false" outlineLevel="0" collapsed="false">
      <c r="B941" s="1" t="s">
        <v>204</v>
      </c>
      <c r="C941" s="1" t="s">
        <v>18</v>
      </c>
      <c r="D941" s="1" t="s">
        <v>205</v>
      </c>
      <c r="E941" s="32" t="n">
        <v>4</v>
      </c>
      <c r="G941" s="1" t="s">
        <v>177</v>
      </c>
      <c r="H941" s="33" t="n">
        <v>14.9761</v>
      </c>
      <c r="I941" s="1" t="s">
        <v>178</v>
      </c>
      <c r="J941" s="34" t="n">
        <f aca="false">ROUND(E941* H941,5)</f>
        <v>59.9044</v>
      </c>
      <c r="K941" s="35"/>
    </row>
    <row r="942" customFormat="false" ht="15" hidden="false" customHeight="false" outlineLevel="0" collapsed="false">
      <c r="B942" s="1" t="s">
        <v>168</v>
      </c>
      <c r="C942" s="1" t="s">
        <v>21</v>
      </c>
      <c r="D942" s="1" t="s">
        <v>169</v>
      </c>
      <c r="E942" s="32" t="n">
        <v>10</v>
      </c>
      <c r="G942" s="1" t="s">
        <v>177</v>
      </c>
      <c r="H942" s="33" t="n">
        <v>23.13565</v>
      </c>
      <c r="I942" s="1" t="s">
        <v>178</v>
      </c>
      <c r="J942" s="34" t="n">
        <f aca="false">ROUND(E942* H942,5)</f>
        <v>231.3565</v>
      </c>
      <c r="K942" s="35"/>
    </row>
    <row r="943" customFormat="false" ht="15" hidden="false" customHeight="false" outlineLevel="0" collapsed="false">
      <c r="B943" s="1" t="s">
        <v>223</v>
      </c>
      <c r="C943" s="1" t="s">
        <v>21</v>
      </c>
      <c r="D943" s="1" t="s">
        <v>224</v>
      </c>
      <c r="E943" s="32" t="n">
        <v>25</v>
      </c>
      <c r="G943" s="1" t="s">
        <v>177</v>
      </c>
      <c r="H943" s="33" t="n">
        <v>1.69792</v>
      </c>
      <c r="I943" s="1" t="s">
        <v>178</v>
      </c>
      <c r="J943" s="34" t="n">
        <f aca="false">ROUND(E943* H943,5)</f>
        <v>42.448</v>
      </c>
      <c r="K943" s="35"/>
    </row>
    <row r="944" customFormat="false" ht="15" hidden="false" customHeight="false" outlineLevel="0" collapsed="false">
      <c r="B944" s="1" t="s">
        <v>213</v>
      </c>
      <c r="C944" s="1" t="s">
        <v>18</v>
      </c>
      <c r="D944" s="1" t="s">
        <v>214</v>
      </c>
      <c r="E944" s="32" t="n">
        <v>2</v>
      </c>
      <c r="G944" s="1" t="s">
        <v>177</v>
      </c>
      <c r="H944" s="33" t="n">
        <v>193.20631</v>
      </c>
      <c r="I944" s="1" t="s">
        <v>178</v>
      </c>
      <c r="J944" s="34" t="n">
        <f aca="false">ROUND(E944* H944,5)</f>
        <v>386.41262</v>
      </c>
      <c r="K944" s="35"/>
    </row>
    <row r="945" customFormat="false" ht="15" hidden="false" customHeight="false" outlineLevel="0" collapsed="false">
      <c r="D945" s="36" t="s">
        <v>468</v>
      </c>
      <c r="E945" s="35"/>
      <c r="H945" s="35"/>
      <c r="K945" s="33" t="n">
        <f aca="false">SUM(J939:J944)</f>
        <v>811.60997</v>
      </c>
    </row>
    <row r="946" customFormat="false" ht="15" hidden="false" customHeight="false" outlineLevel="0" collapsed="false">
      <c r="D946" s="36" t="s">
        <v>192</v>
      </c>
      <c r="E946" s="35"/>
      <c r="H946" s="35"/>
      <c r="K946" s="37" t="n">
        <f aca="false">SUM(J929:J945)</f>
        <v>2504.25997</v>
      </c>
    </row>
    <row r="947" customFormat="false" ht="15" hidden="false" customHeight="false" outlineLevel="0" collapsed="false">
      <c r="D947" s="36" t="s">
        <v>193</v>
      </c>
      <c r="E947" s="35"/>
      <c r="H947" s="35" t="n">
        <v>17.5</v>
      </c>
      <c r="I947" s="1" t="s">
        <v>191</v>
      </c>
      <c r="K947" s="33" t="n">
        <f aca="false">ROUND(H947/100*K946,5)</f>
        <v>438.24549</v>
      </c>
    </row>
    <row r="948" customFormat="false" ht="15" hidden="false" customHeight="false" outlineLevel="0" collapsed="false">
      <c r="D948" s="36" t="s">
        <v>194</v>
      </c>
      <c r="E948" s="35"/>
      <c r="H948" s="35"/>
      <c r="K948" s="37" t="n">
        <f aca="false">SUM(K946:K947)</f>
        <v>2942.50546</v>
      </c>
    </row>
    <row r="950" s="1" customFormat="true" ht="45" hidden="false" customHeight="true" outlineLevel="0" collapsed="false">
      <c r="A950" s="20" t="s">
        <v>525</v>
      </c>
      <c r="B950" s="20" t="s">
        <v>133</v>
      </c>
      <c r="C950" s="26" t="s">
        <v>18</v>
      </c>
      <c r="D950" s="27" t="s">
        <v>134</v>
      </c>
      <c r="E950" s="27"/>
      <c r="F950" s="27"/>
      <c r="G950" s="26"/>
      <c r="H950" s="28" t="s">
        <v>170</v>
      </c>
      <c r="I950" s="29" t="n">
        <v>1</v>
      </c>
      <c r="J950" s="29"/>
      <c r="K950" s="30" t="n">
        <f aca="false">ROUND(K970,2)</f>
        <v>3171.63</v>
      </c>
      <c r="L950" s="27" t="s">
        <v>526</v>
      </c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customFormat="false" ht="15" hidden="false" customHeight="false" outlineLevel="0" collapsed="false">
      <c r="B951" s="31" t="s">
        <v>172</v>
      </c>
    </row>
    <row r="952" customFormat="false" ht="15" hidden="false" customHeight="false" outlineLevel="0" collapsed="false">
      <c r="B952" s="1" t="s">
        <v>246</v>
      </c>
      <c r="C952" s="1" t="s">
        <v>174</v>
      </c>
      <c r="D952" s="1" t="s">
        <v>247</v>
      </c>
      <c r="E952" s="32" t="n">
        <v>5</v>
      </c>
      <c r="F952" s="1" t="s">
        <v>176</v>
      </c>
      <c r="G952" s="1" t="s">
        <v>177</v>
      </c>
      <c r="H952" s="33" t="n">
        <v>25.36</v>
      </c>
      <c r="I952" s="1" t="s">
        <v>178</v>
      </c>
      <c r="J952" s="34" t="n">
        <f aca="false">ROUND(E952/I950* H952,5)</f>
        <v>126.8</v>
      </c>
      <c r="K952" s="35"/>
    </row>
    <row r="953" customFormat="false" ht="15" hidden="false" customHeight="false" outlineLevel="0" collapsed="false">
      <c r="B953" s="1" t="s">
        <v>248</v>
      </c>
      <c r="C953" s="1" t="s">
        <v>174</v>
      </c>
      <c r="D953" s="1" t="s">
        <v>249</v>
      </c>
      <c r="E953" s="32" t="n">
        <v>5</v>
      </c>
      <c r="F953" s="1" t="s">
        <v>176</v>
      </c>
      <c r="G953" s="1" t="s">
        <v>177</v>
      </c>
      <c r="H953" s="33" t="n">
        <v>29.57</v>
      </c>
      <c r="I953" s="1" t="s">
        <v>178</v>
      </c>
      <c r="J953" s="34" t="n">
        <f aca="false">ROUND(E953/I950* H953,5)</f>
        <v>147.85</v>
      </c>
      <c r="K953" s="35"/>
    </row>
    <row r="954" customFormat="false" ht="15" hidden="false" customHeight="false" outlineLevel="0" collapsed="false">
      <c r="D954" s="36" t="s">
        <v>181</v>
      </c>
      <c r="E954" s="35"/>
      <c r="H954" s="35"/>
      <c r="K954" s="33" t="n">
        <f aca="false">SUM(J952:J953)</f>
        <v>274.65</v>
      </c>
    </row>
    <row r="955" customFormat="false" ht="15" hidden="false" customHeight="false" outlineLevel="0" collapsed="false">
      <c r="B955" s="31" t="s">
        <v>182</v>
      </c>
      <c r="E955" s="35"/>
      <c r="H955" s="35"/>
      <c r="K955" s="35"/>
    </row>
    <row r="956" customFormat="false" ht="15" hidden="false" customHeight="false" outlineLevel="0" collapsed="false">
      <c r="B956" s="1" t="s">
        <v>520</v>
      </c>
      <c r="C956" s="1" t="s">
        <v>394</v>
      </c>
      <c r="D956" s="1" t="s">
        <v>513</v>
      </c>
      <c r="E956" s="32" t="n">
        <v>1</v>
      </c>
      <c r="G956" s="1" t="s">
        <v>177</v>
      </c>
      <c r="H956" s="33" t="n">
        <v>38</v>
      </c>
      <c r="I956" s="1" t="s">
        <v>178</v>
      </c>
      <c r="J956" s="34" t="n">
        <f aca="false">ROUND(E956* H956,5)</f>
        <v>38</v>
      </c>
      <c r="K956" s="35"/>
    </row>
    <row r="957" customFormat="false" ht="15" hidden="false" customHeight="false" outlineLevel="0" collapsed="false">
      <c r="B957" s="1" t="s">
        <v>527</v>
      </c>
      <c r="C957" s="1" t="s">
        <v>394</v>
      </c>
      <c r="D957" s="1" t="s">
        <v>528</v>
      </c>
      <c r="E957" s="32" t="n">
        <v>1</v>
      </c>
      <c r="G957" s="1" t="s">
        <v>177</v>
      </c>
      <c r="H957" s="33" t="n">
        <v>1410</v>
      </c>
      <c r="I957" s="1" t="s">
        <v>178</v>
      </c>
      <c r="J957" s="34" t="n">
        <f aca="false">ROUND(E957* H957,5)</f>
        <v>1410</v>
      </c>
      <c r="K957" s="35"/>
    </row>
    <row r="958" customFormat="false" ht="15" hidden="false" customHeight="false" outlineLevel="0" collapsed="false">
      <c r="B958" s="1" t="s">
        <v>516</v>
      </c>
      <c r="C958" s="1" t="s">
        <v>394</v>
      </c>
      <c r="D958" s="1" t="s">
        <v>517</v>
      </c>
      <c r="E958" s="32" t="n">
        <v>1</v>
      </c>
      <c r="G958" s="1" t="s">
        <v>177</v>
      </c>
      <c r="H958" s="33" t="n">
        <v>165</v>
      </c>
      <c r="I958" s="1" t="s">
        <v>178</v>
      </c>
      <c r="J958" s="34" t="n">
        <f aca="false">ROUND(E958* H958,5)</f>
        <v>165</v>
      </c>
      <c r="K958" s="35"/>
    </row>
    <row r="959" customFormat="false" ht="15" hidden="false" customHeight="false" outlineLevel="0" collapsed="false">
      <c r="D959" s="36" t="s">
        <v>189</v>
      </c>
      <c r="E959" s="35"/>
      <c r="H959" s="35"/>
      <c r="K959" s="33" t="n">
        <f aca="false">SUM(J956:J958)</f>
        <v>1613</v>
      </c>
    </row>
    <row r="960" customFormat="false" ht="15" hidden="false" customHeight="false" outlineLevel="0" collapsed="false">
      <c r="B960" s="31" t="s">
        <v>167</v>
      </c>
      <c r="E960" s="35"/>
      <c r="H960" s="35"/>
      <c r="K960" s="35"/>
    </row>
    <row r="961" customFormat="false" ht="15" hidden="false" customHeight="false" outlineLevel="0" collapsed="false">
      <c r="B961" s="1" t="s">
        <v>168</v>
      </c>
      <c r="C961" s="1" t="s">
        <v>21</v>
      </c>
      <c r="D961" s="1" t="s">
        <v>169</v>
      </c>
      <c r="E961" s="32" t="n">
        <v>10</v>
      </c>
      <c r="G961" s="1" t="s">
        <v>177</v>
      </c>
      <c r="H961" s="33" t="n">
        <v>23.13565</v>
      </c>
      <c r="I961" s="1" t="s">
        <v>178</v>
      </c>
      <c r="J961" s="34" t="n">
        <f aca="false">ROUND(E961* H961,5)</f>
        <v>231.3565</v>
      </c>
      <c r="K961" s="35"/>
    </row>
    <row r="962" customFormat="false" ht="15" hidden="false" customHeight="false" outlineLevel="0" collapsed="false">
      <c r="B962" s="1" t="s">
        <v>218</v>
      </c>
      <c r="C962" s="1" t="s">
        <v>18</v>
      </c>
      <c r="D962" s="1" t="s">
        <v>219</v>
      </c>
      <c r="E962" s="32" t="n">
        <v>2</v>
      </c>
      <c r="G962" s="1" t="s">
        <v>177</v>
      </c>
      <c r="H962" s="33" t="n">
        <v>15.7061</v>
      </c>
      <c r="I962" s="1" t="s">
        <v>178</v>
      </c>
      <c r="J962" s="34" t="n">
        <f aca="false">ROUND(E962* H962,5)</f>
        <v>31.4122</v>
      </c>
      <c r="K962" s="35"/>
    </row>
    <row r="963" customFormat="false" ht="15" hidden="false" customHeight="false" outlineLevel="0" collapsed="false">
      <c r="B963" s="1" t="s">
        <v>213</v>
      </c>
      <c r="C963" s="1" t="s">
        <v>18</v>
      </c>
      <c r="D963" s="1" t="s">
        <v>214</v>
      </c>
      <c r="E963" s="32" t="n">
        <v>2</v>
      </c>
      <c r="G963" s="1" t="s">
        <v>177</v>
      </c>
      <c r="H963" s="33" t="n">
        <v>193.20631</v>
      </c>
      <c r="I963" s="1" t="s">
        <v>178</v>
      </c>
      <c r="J963" s="34" t="n">
        <f aca="false">ROUND(E963* H963,5)</f>
        <v>386.41262</v>
      </c>
      <c r="K963" s="35"/>
    </row>
    <row r="964" customFormat="false" ht="15" hidden="false" customHeight="false" outlineLevel="0" collapsed="false">
      <c r="B964" s="1" t="s">
        <v>223</v>
      </c>
      <c r="C964" s="1" t="s">
        <v>21</v>
      </c>
      <c r="D964" s="1" t="s">
        <v>224</v>
      </c>
      <c r="E964" s="32" t="n">
        <v>25</v>
      </c>
      <c r="G964" s="1" t="s">
        <v>177</v>
      </c>
      <c r="H964" s="33" t="n">
        <v>1.69792</v>
      </c>
      <c r="I964" s="1" t="s">
        <v>178</v>
      </c>
      <c r="J964" s="34" t="n">
        <f aca="false">ROUND(E964* H964,5)</f>
        <v>42.448</v>
      </c>
      <c r="K964" s="35"/>
    </row>
    <row r="965" customFormat="false" ht="15" hidden="false" customHeight="false" outlineLevel="0" collapsed="false">
      <c r="B965" s="1" t="s">
        <v>195</v>
      </c>
      <c r="C965" s="1" t="s">
        <v>21</v>
      </c>
      <c r="D965" s="1" t="s">
        <v>196</v>
      </c>
      <c r="E965" s="32" t="n">
        <v>25</v>
      </c>
      <c r="G965" s="1" t="s">
        <v>177</v>
      </c>
      <c r="H965" s="33" t="n">
        <v>2.40305</v>
      </c>
      <c r="I965" s="1" t="s">
        <v>178</v>
      </c>
      <c r="J965" s="34" t="n">
        <f aca="false">ROUND(E965* H965,5)</f>
        <v>60.07625</v>
      </c>
      <c r="K965" s="35"/>
    </row>
    <row r="966" customFormat="false" ht="15" hidden="false" customHeight="false" outlineLevel="0" collapsed="false">
      <c r="B966" s="1" t="s">
        <v>204</v>
      </c>
      <c r="C966" s="1" t="s">
        <v>18</v>
      </c>
      <c r="D966" s="1" t="s">
        <v>205</v>
      </c>
      <c r="E966" s="32" t="n">
        <v>4</v>
      </c>
      <c r="G966" s="1" t="s">
        <v>177</v>
      </c>
      <c r="H966" s="33" t="n">
        <v>14.9761</v>
      </c>
      <c r="I966" s="1" t="s">
        <v>178</v>
      </c>
      <c r="J966" s="34" t="n">
        <f aca="false">ROUND(E966* H966,5)</f>
        <v>59.9044</v>
      </c>
      <c r="K966" s="35"/>
    </row>
    <row r="967" customFormat="false" ht="15" hidden="false" customHeight="false" outlineLevel="0" collapsed="false">
      <c r="D967" s="36" t="s">
        <v>468</v>
      </c>
      <c r="E967" s="35"/>
      <c r="H967" s="35"/>
      <c r="K967" s="33" t="n">
        <f aca="false">SUM(J961:J966)</f>
        <v>811.60997</v>
      </c>
    </row>
    <row r="968" customFormat="false" ht="15" hidden="false" customHeight="false" outlineLevel="0" collapsed="false">
      <c r="D968" s="36" t="s">
        <v>192</v>
      </c>
      <c r="E968" s="35"/>
      <c r="H968" s="35"/>
      <c r="K968" s="37" t="n">
        <f aca="false">SUM(J951:J967)</f>
        <v>2699.25997</v>
      </c>
    </row>
    <row r="969" customFormat="false" ht="15" hidden="false" customHeight="false" outlineLevel="0" collapsed="false">
      <c r="D969" s="36" t="s">
        <v>193</v>
      </c>
      <c r="E969" s="35"/>
      <c r="H969" s="35" t="n">
        <v>17.5</v>
      </c>
      <c r="I969" s="1" t="s">
        <v>191</v>
      </c>
      <c r="K969" s="33" t="n">
        <f aca="false">ROUND(H969/100*K968,5)</f>
        <v>472.37049</v>
      </c>
    </row>
    <row r="970" customFormat="false" ht="15" hidden="false" customHeight="false" outlineLevel="0" collapsed="false">
      <c r="D970" s="36" t="s">
        <v>194</v>
      </c>
      <c r="E970" s="35"/>
      <c r="H970" s="35"/>
      <c r="K970" s="37" t="n">
        <f aca="false">SUM(K968:K969)</f>
        <v>3171.63046</v>
      </c>
    </row>
    <row r="972" s="1" customFormat="true" ht="45" hidden="false" customHeight="true" outlineLevel="0" collapsed="false">
      <c r="A972" s="20" t="s">
        <v>529</v>
      </c>
      <c r="B972" s="20" t="s">
        <v>135</v>
      </c>
      <c r="C972" s="26" t="s">
        <v>18</v>
      </c>
      <c r="D972" s="27" t="s">
        <v>136</v>
      </c>
      <c r="E972" s="27"/>
      <c r="F972" s="27"/>
      <c r="G972" s="26"/>
      <c r="H972" s="28" t="s">
        <v>170</v>
      </c>
      <c r="I972" s="29" t="n">
        <v>1</v>
      </c>
      <c r="J972" s="29"/>
      <c r="K972" s="30" t="n">
        <f aca="false">ROUND(K992,2)</f>
        <v>2836.76</v>
      </c>
      <c r="L972" s="27" t="s">
        <v>530</v>
      </c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customFormat="false" ht="15" hidden="false" customHeight="false" outlineLevel="0" collapsed="false">
      <c r="B973" s="31" t="s">
        <v>172</v>
      </c>
    </row>
    <row r="974" customFormat="false" ht="15" hidden="false" customHeight="false" outlineLevel="0" collapsed="false">
      <c r="B974" s="1" t="s">
        <v>246</v>
      </c>
      <c r="C974" s="1" t="s">
        <v>174</v>
      </c>
      <c r="D974" s="1" t="s">
        <v>247</v>
      </c>
      <c r="E974" s="32" t="n">
        <v>5</v>
      </c>
      <c r="F974" s="1" t="s">
        <v>176</v>
      </c>
      <c r="G974" s="1" t="s">
        <v>177</v>
      </c>
      <c r="H974" s="33" t="n">
        <v>25.36</v>
      </c>
      <c r="I974" s="1" t="s">
        <v>178</v>
      </c>
      <c r="J974" s="34" t="n">
        <f aca="false">ROUND(E974/I972* H974,5)</f>
        <v>126.8</v>
      </c>
      <c r="K974" s="35"/>
    </row>
    <row r="975" customFormat="false" ht="15" hidden="false" customHeight="false" outlineLevel="0" collapsed="false">
      <c r="B975" s="1" t="s">
        <v>248</v>
      </c>
      <c r="C975" s="1" t="s">
        <v>174</v>
      </c>
      <c r="D975" s="1" t="s">
        <v>249</v>
      </c>
      <c r="E975" s="32" t="n">
        <v>5</v>
      </c>
      <c r="F975" s="1" t="s">
        <v>176</v>
      </c>
      <c r="G975" s="1" t="s">
        <v>177</v>
      </c>
      <c r="H975" s="33" t="n">
        <v>29.57</v>
      </c>
      <c r="I975" s="1" t="s">
        <v>178</v>
      </c>
      <c r="J975" s="34" t="n">
        <f aca="false">ROUND(E975/I972* H975,5)</f>
        <v>147.85</v>
      </c>
      <c r="K975" s="35"/>
    </row>
    <row r="976" customFormat="false" ht="15" hidden="false" customHeight="false" outlineLevel="0" collapsed="false">
      <c r="D976" s="36" t="s">
        <v>181</v>
      </c>
      <c r="E976" s="35"/>
      <c r="H976" s="35"/>
      <c r="K976" s="33" t="n">
        <f aca="false">SUM(J974:J975)</f>
        <v>274.65</v>
      </c>
    </row>
    <row r="977" customFormat="false" ht="15" hidden="false" customHeight="false" outlineLevel="0" collapsed="false">
      <c r="B977" s="31" t="s">
        <v>182</v>
      </c>
      <c r="E977" s="35"/>
      <c r="H977" s="35"/>
      <c r="K977" s="35"/>
    </row>
    <row r="978" customFormat="false" ht="15" hidden="false" customHeight="false" outlineLevel="0" collapsed="false">
      <c r="B978" s="1" t="s">
        <v>531</v>
      </c>
      <c r="C978" s="1" t="s">
        <v>394</v>
      </c>
      <c r="D978" s="1" t="s">
        <v>532</v>
      </c>
      <c r="E978" s="32" t="n">
        <v>1</v>
      </c>
      <c r="G978" s="1" t="s">
        <v>177</v>
      </c>
      <c r="H978" s="33" t="n">
        <v>1170</v>
      </c>
      <c r="I978" s="1" t="s">
        <v>178</v>
      </c>
      <c r="J978" s="34" t="n">
        <f aca="false">ROUND(E978* H978,5)</f>
        <v>1170</v>
      </c>
      <c r="K978" s="35"/>
    </row>
    <row r="979" customFormat="false" ht="15" hidden="false" customHeight="false" outlineLevel="0" collapsed="false">
      <c r="B979" s="1" t="s">
        <v>533</v>
      </c>
      <c r="C979" s="1" t="s">
        <v>18</v>
      </c>
      <c r="D979" s="1" t="s">
        <v>534</v>
      </c>
      <c r="E979" s="32" t="n">
        <v>1</v>
      </c>
      <c r="G979" s="1" t="s">
        <v>177</v>
      </c>
      <c r="H979" s="33" t="n">
        <v>120</v>
      </c>
      <c r="I979" s="1" t="s">
        <v>178</v>
      </c>
      <c r="J979" s="34" t="n">
        <f aca="false">ROUND(E979* H979,5)</f>
        <v>120</v>
      </c>
      <c r="K979" s="35"/>
    </row>
    <row r="980" customFormat="false" ht="15" hidden="false" customHeight="false" outlineLevel="0" collapsed="false">
      <c r="B980" s="1" t="s">
        <v>490</v>
      </c>
      <c r="C980" s="1" t="s">
        <v>18</v>
      </c>
      <c r="D980" s="1" t="s">
        <v>491</v>
      </c>
      <c r="E980" s="32" t="n">
        <v>1</v>
      </c>
      <c r="G980" s="1" t="s">
        <v>177</v>
      </c>
      <c r="H980" s="33" t="n">
        <v>38</v>
      </c>
      <c r="I980" s="1" t="s">
        <v>178</v>
      </c>
      <c r="J980" s="34" t="n">
        <f aca="false">ROUND(E980* H980,5)</f>
        <v>38</v>
      </c>
      <c r="K980" s="35"/>
    </row>
    <row r="981" customFormat="false" ht="15" hidden="false" customHeight="false" outlineLevel="0" collapsed="false">
      <c r="D981" s="36" t="s">
        <v>189</v>
      </c>
      <c r="E981" s="35"/>
      <c r="H981" s="35"/>
      <c r="K981" s="33" t="n">
        <f aca="false">SUM(J978:J980)</f>
        <v>1328</v>
      </c>
    </row>
    <row r="982" customFormat="false" ht="15" hidden="false" customHeight="false" outlineLevel="0" collapsed="false">
      <c r="B982" s="31" t="s">
        <v>167</v>
      </c>
      <c r="E982" s="35"/>
      <c r="H982" s="35"/>
      <c r="K982" s="35"/>
    </row>
    <row r="983" customFormat="false" ht="15" hidden="false" customHeight="false" outlineLevel="0" collapsed="false">
      <c r="B983" s="1" t="s">
        <v>168</v>
      </c>
      <c r="C983" s="1" t="s">
        <v>21</v>
      </c>
      <c r="D983" s="1" t="s">
        <v>169</v>
      </c>
      <c r="E983" s="32" t="n">
        <v>10</v>
      </c>
      <c r="G983" s="1" t="s">
        <v>177</v>
      </c>
      <c r="H983" s="33" t="n">
        <v>23.13565</v>
      </c>
      <c r="I983" s="1" t="s">
        <v>178</v>
      </c>
      <c r="J983" s="34" t="n">
        <f aca="false">ROUND(E983* H983,5)</f>
        <v>231.3565</v>
      </c>
      <c r="K983" s="35"/>
    </row>
    <row r="984" customFormat="false" ht="15" hidden="false" customHeight="false" outlineLevel="0" collapsed="false">
      <c r="B984" s="1" t="s">
        <v>218</v>
      </c>
      <c r="C984" s="1" t="s">
        <v>18</v>
      </c>
      <c r="D984" s="1" t="s">
        <v>219</v>
      </c>
      <c r="E984" s="32" t="n">
        <v>2</v>
      </c>
      <c r="G984" s="1" t="s">
        <v>177</v>
      </c>
      <c r="H984" s="33" t="n">
        <v>15.7061</v>
      </c>
      <c r="I984" s="1" t="s">
        <v>178</v>
      </c>
      <c r="J984" s="34" t="n">
        <f aca="false">ROUND(E984* H984,5)</f>
        <v>31.4122</v>
      </c>
      <c r="K984" s="35"/>
    </row>
    <row r="985" customFormat="false" ht="15" hidden="false" customHeight="false" outlineLevel="0" collapsed="false">
      <c r="B985" s="1" t="s">
        <v>213</v>
      </c>
      <c r="C985" s="1" t="s">
        <v>18</v>
      </c>
      <c r="D985" s="1" t="s">
        <v>214</v>
      </c>
      <c r="E985" s="32" t="n">
        <v>2</v>
      </c>
      <c r="G985" s="1" t="s">
        <v>177</v>
      </c>
      <c r="H985" s="33" t="n">
        <v>193.20631</v>
      </c>
      <c r="I985" s="1" t="s">
        <v>178</v>
      </c>
      <c r="J985" s="34" t="n">
        <f aca="false">ROUND(E985* H985,5)</f>
        <v>386.41262</v>
      </c>
      <c r="K985" s="35"/>
    </row>
    <row r="986" customFormat="false" ht="15" hidden="false" customHeight="false" outlineLevel="0" collapsed="false">
      <c r="B986" s="1" t="s">
        <v>195</v>
      </c>
      <c r="C986" s="1" t="s">
        <v>21</v>
      </c>
      <c r="D986" s="1" t="s">
        <v>196</v>
      </c>
      <c r="E986" s="32" t="n">
        <v>25</v>
      </c>
      <c r="G986" s="1" t="s">
        <v>177</v>
      </c>
      <c r="H986" s="33" t="n">
        <v>2.40305</v>
      </c>
      <c r="I986" s="1" t="s">
        <v>178</v>
      </c>
      <c r="J986" s="34" t="n">
        <f aca="false">ROUND(E986* H986,5)</f>
        <v>60.07625</v>
      </c>
      <c r="K986" s="35"/>
    </row>
    <row r="987" customFormat="false" ht="15" hidden="false" customHeight="false" outlineLevel="0" collapsed="false">
      <c r="B987" s="1" t="s">
        <v>223</v>
      </c>
      <c r="C987" s="1" t="s">
        <v>21</v>
      </c>
      <c r="D987" s="1" t="s">
        <v>224</v>
      </c>
      <c r="E987" s="32" t="n">
        <v>25</v>
      </c>
      <c r="G987" s="1" t="s">
        <v>177</v>
      </c>
      <c r="H987" s="33" t="n">
        <v>1.69792</v>
      </c>
      <c r="I987" s="1" t="s">
        <v>178</v>
      </c>
      <c r="J987" s="34" t="n">
        <f aca="false">ROUND(E987* H987,5)</f>
        <v>42.448</v>
      </c>
      <c r="K987" s="35"/>
    </row>
    <row r="988" customFormat="false" ht="15" hidden="false" customHeight="false" outlineLevel="0" collapsed="false">
      <c r="B988" s="1" t="s">
        <v>204</v>
      </c>
      <c r="C988" s="1" t="s">
        <v>18</v>
      </c>
      <c r="D988" s="1" t="s">
        <v>205</v>
      </c>
      <c r="E988" s="32" t="n">
        <v>4</v>
      </c>
      <c r="G988" s="1" t="s">
        <v>177</v>
      </c>
      <c r="H988" s="33" t="n">
        <v>14.9761</v>
      </c>
      <c r="I988" s="1" t="s">
        <v>178</v>
      </c>
      <c r="J988" s="34" t="n">
        <f aca="false">ROUND(E988* H988,5)</f>
        <v>59.9044</v>
      </c>
      <c r="K988" s="35"/>
    </row>
    <row r="989" customFormat="false" ht="15" hidden="false" customHeight="false" outlineLevel="0" collapsed="false">
      <c r="D989" s="36" t="s">
        <v>468</v>
      </c>
      <c r="E989" s="35"/>
      <c r="H989" s="35"/>
      <c r="K989" s="33" t="n">
        <f aca="false">SUM(J983:J988)</f>
        <v>811.60997</v>
      </c>
    </row>
    <row r="990" customFormat="false" ht="15" hidden="false" customHeight="false" outlineLevel="0" collapsed="false">
      <c r="D990" s="36" t="s">
        <v>192</v>
      </c>
      <c r="E990" s="35"/>
      <c r="H990" s="35"/>
      <c r="K990" s="37" t="n">
        <f aca="false">SUM(J973:J989)</f>
        <v>2414.25997</v>
      </c>
    </row>
    <row r="991" customFormat="false" ht="15" hidden="false" customHeight="false" outlineLevel="0" collapsed="false">
      <c r="D991" s="36" t="s">
        <v>193</v>
      </c>
      <c r="E991" s="35"/>
      <c r="H991" s="35" t="n">
        <v>17.5</v>
      </c>
      <c r="I991" s="1" t="s">
        <v>191</v>
      </c>
      <c r="K991" s="33" t="n">
        <f aca="false">ROUND(H991/100*K990,5)</f>
        <v>422.49549</v>
      </c>
    </row>
    <row r="992" customFormat="false" ht="15" hidden="false" customHeight="false" outlineLevel="0" collapsed="false">
      <c r="D992" s="36" t="s">
        <v>194</v>
      </c>
      <c r="E992" s="35"/>
      <c r="H992" s="35"/>
      <c r="K992" s="37" t="n">
        <f aca="false">SUM(K990:K991)</f>
        <v>2836.75546</v>
      </c>
    </row>
    <row r="994" s="1" customFormat="true" ht="45" hidden="false" customHeight="true" outlineLevel="0" collapsed="false">
      <c r="A994" s="20" t="s">
        <v>535</v>
      </c>
      <c r="B994" s="20" t="s">
        <v>38</v>
      </c>
      <c r="C994" s="26" t="s">
        <v>18</v>
      </c>
      <c r="D994" s="27" t="s">
        <v>39</v>
      </c>
      <c r="E994" s="27"/>
      <c r="F994" s="27"/>
      <c r="G994" s="26"/>
      <c r="H994" s="28" t="s">
        <v>170</v>
      </c>
      <c r="I994" s="29" t="n">
        <v>1</v>
      </c>
      <c r="J994" s="29"/>
      <c r="K994" s="30" t="n">
        <f aca="false">ROUND(K1009,2)</f>
        <v>802.92</v>
      </c>
      <c r="L994" s="27" t="s">
        <v>536</v>
      </c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customFormat="false" ht="15" hidden="false" customHeight="false" outlineLevel="0" collapsed="false">
      <c r="B995" s="31" t="s">
        <v>172</v>
      </c>
    </row>
    <row r="996" customFormat="false" ht="15" hidden="false" customHeight="false" outlineLevel="0" collapsed="false">
      <c r="B996" s="1" t="s">
        <v>209</v>
      </c>
      <c r="C996" s="1" t="s">
        <v>174</v>
      </c>
      <c r="D996" s="1" t="s">
        <v>210</v>
      </c>
      <c r="E996" s="32" t="n">
        <v>2</v>
      </c>
      <c r="F996" s="1" t="s">
        <v>176</v>
      </c>
      <c r="G996" s="1" t="s">
        <v>177</v>
      </c>
      <c r="H996" s="33" t="n">
        <v>29.57</v>
      </c>
      <c r="I996" s="1" t="s">
        <v>178</v>
      </c>
      <c r="J996" s="34" t="n">
        <f aca="false">ROUND(E996/I994* H996,5)</f>
        <v>59.14</v>
      </c>
      <c r="K996" s="35"/>
    </row>
    <row r="997" customFormat="false" ht="15" hidden="false" customHeight="false" outlineLevel="0" collapsed="false">
      <c r="B997" s="1" t="s">
        <v>207</v>
      </c>
      <c r="C997" s="1" t="s">
        <v>174</v>
      </c>
      <c r="D997" s="1" t="s">
        <v>208</v>
      </c>
      <c r="E997" s="32" t="n">
        <v>1</v>
      </c>
      <c r="F997" s="1" t="s">
        <v>176</v>
      </c>
      <c r="G997" s="1" t="s">
        <v>177</v>
      </c>
      <c r="H997" s="33" t="n">
        <v>25.4</v>
      </c>
      <c r="I997" s="1" t="s">
        <v>178</v>
      </c>
      <c r="J997" s="34" t="n">
        <f aca="false">ROUND(E997/I994* H997,5)</f>
        <v>25.4</v>
      </c>
      <c r="K997" s="35"/>
    </row>
    <row r="998" customFormat="false" ht="15" hidden="false" customHeight="false" outlineLevel="0" collapsed="false">
      <c r="D998" s="36" t="s">
        <v>181</v>
      </c>
      <c r="E998" s="35"/>
      <c r="H998" s="35"/>
      <c r="K998" s="33" t="n">
        <f aca="false">SUM(J996:J997)</f>
        <v>84.54</v>
      </c>
    </row>
    <row r="999" customFormat="false" ht="15" hidden="false" customHeight="false" outlineLevel="0" collapsed="false">
      <c r="B999" s="31" t="s">
        <v>182</v>
      </c>
      <c r="E999" s="35"/>
      <c r="H999" s="35"/>
      <c r="K999" s="35"/>
    </row>
    <row r="1000" customFormat="false" ht="15" hidden="false" customHeight="false" outlineLevel="0" collapsed="false">
      <c r="B1000" s="1" t="s">
        <v>537</v>
      </c>
      <c r="C1000" s="1" t="s">
        <v>18</v>
      </c>
      <c r="D1000" s="1" t="s">
        <v>538</v>
      </c>
      <c r="E1000" s="32" t="n">
        <v>1</v>
      </c>
      <c r="G1000" s="1" t="s">
        <v>177</v>
      </c>
      <c r="H1000" s="33" t="n">
        <v>495</v>
      </c>
      <c r="I1000" s="1" t="s">
        <v>178</v>
      </c>
      <c r="J1000" s="34" t="n">
        <f aca="false">ROUND(E1000* H1000,5)</f>
        <v>495</v>
      </c>
      <c r="K1000" s="35"/>
    </row>
    <row r="1001" customFormat="false" ht="15" hidden="false" customHeight="false" outlineLevel="0" collapsed="false">
      <c r="D1001" s="36" t="s">
        <v>189</v>
      </c>
      <c r="E1001" s="35"/>
      <c r="H1001" s="35"/>
      <c r="K1001" s="33" t="n">
        <f aca="false">SUM(J1000)</f>
        <v>495</v>
      </c>
    </row>
    <row r="1002" customFormat="false" ht="15" hidden="false" customHeight="false" outlineLevel="0" collapsed="false">
      <c r="B1002" s="31" t="s">
        <v>167</v>
      </c>
      <c r="E1002" s="35"/>
      <c r="H1002" s="35"/>
      <c r="K1002" s="35"/>
    </row>
    <row r="1003" customFormat="false" ht="15" hidden="false" customHeight="false" outlineLevel="0" collapsed="false">
      <c r="B1003" s="1" t="s">
        <v>223</v>
      </c>
      <c r="C1003" s="1" t="s">
        <v>21</v>
      </c>
      <c r="D1003" s="1" t="s">
        <v>224</v>
      </c>
      <c r="E1003" s="32" t="n">
        <v>25</v>
      </c>
      <c r="G1003" s="1" t="s">
        <v>177</v>
      </c>
      <c r="H1003" s="33" t="n">
        <v>1.69792</v>
      </c>
      <c r="I1003" s="1" t="s">
        <v>178</v>
      </c>
      <c r="J1003" s="34" t="n">
        <f aca="false">ROUND(E1003* H1003,5)</f>
        <v>42.448</v>
      </c>
      <c r="K1003" s="35"/>
    </row>
    <row r="1004" customFormat="false" ht="15" hidden="false" customHeight="false" outlineLevel="0" collapsed="false">
      <c r="B1004" s="1" t="s">
        <v>195</v>
      </c>
      <c r="C1004" s="1" t="s">
        <v>21</v>
      </c>
      <c r="D1004" s="1" t="s">
        <v>196</v>
      </c>
      <c r="E1004" s="32" t="n">
        <v>25</v>
      </c>
      <c r="G1004" s="1" t="s">
        <v>177</v>
      </c>
      <c r="H1004" s="33" t="n">
        <v>2.40305</v>
      </c>
      <c r="I1004" s="1" t="s">
        <v>178</v>
      </c>
      <c r="J1004" s="34" t="n">
        <f aca="false">ROUND(E1004* H1004,5)</f>
        <v>60.07625</v>
      </c>
      <c r="K1004" s="35"/>
    </row>
    <row r="1005" customFormat="false" ht="15" hidden="false" customHeight="false" outlineLevel="0" collapsed="false">
      <c r="E1005" s="35"/>
      <c r="H1005" s="35"/>
      <c r="K1005" s="35"/>
    </row>
    <row r="1006" customFormat="false" ht="15" hidden="false" customHeight="false" outlineLevel="0" collapsed="false">
      <c r="D1006" s="36" t="s">
        <v>190</v>
      </c>
      <c r="E1006" s="35"/>
      <c r="H1006" s="35" t="n">
        <v>1.5</v>
      </c>
      <c r="I1006" s="1" t="s">
        <v>191</v>
      </c>
      <c r="J1006" s="1" t="n">
        <f aca="false">ROUND(H1006/100*K998,5)</f>
        <v>1.2681</v>
      </c>
      <c r="K1006" s="35"/>
    </row>
    <row r="1007" customFormat="false" ht="15" hidden="false" customHeight="false" outlineLevel="0" collapsed="false">
      <c r="D1007" s="36" t="s">
        <v>192</v>
      </c>
      <c r="E1007" s="35"/>
      <c r="H1007" s="35"/>
      <c r="K1007" s="37" t="n">
        <f aca="false">SUM(J995:J1006)</f>
        <v>683.33235</v>
      </c>
    </row>
    <row r="1008" customFormat="false" ht="15" hidden="false" customHeight="false" outlineLevel="0" collapsed="false">
      <c r="D1008" s="36" t="s">
        <v>193</v>
      </c>
      <c r="E1008" s="35"/>
      <c r="H1008" s="35" t="n">
        <v>17.5</v>
      </c>
      <c r="I1008" s="1" t="s">
        <v>191</v>
      </c>
      <c r="K1008" s="33" t="n">
        <f aca="false">ROUND(H1008/100*K1007,5)</f>
        <v>119.58316</v>
      </c>
    </row>
    <row r="1009" customFormat="false" ht="15" hidden="false" customHeight="false" outlineLevel="0" collapsed="false">
      <c r="D1009" s="36" t="s">
        <v>194</v>
      </c>
      <c r="E1009" s="35"/>
      <c r="H1009" s="35"/>
      <c r="K1009" s="37" t="n">
        <f aca="false">SUM(K1007:K1008)</f>
        <v>802.91551</v>
      </c>
    </row>
  </sheetData>
  <sheetProtection sheet="true"/>
  <mergeCells count="135">
    <mergeCell ref="A1:K1"/>
    <mergeCell ref="A2:K2"/>
    <mergeCell ref="A3:K3"/>
    <mergeCell ref="A4:K4"/>
    <mergeCell ref="A6:K6"/>
    <mergeCell ref="D11:F11"/>
    <mergeCell ref="I11:J11"/>
    <mergeCell ref="D27:F27"/>
    <mergeCell ref="I27:J27"/>
    <mergeCell ref="D41:F41"/>
    <mergeCell ref="I41:J41"/>
    <mergeCell ref="D55:F55"/>
    <mergeCell ref="I55:J55"/>
    <mergeCell ref="D69:F69"/>
    <mergeCell ref="I69:J69"/>
    <mergeCell ref="D83:F83"/>
    <mergeCell ref="I83:J83"/>
    <mergeCell ref="D97:F97"/>
    <mergeCell ref="I97:J97"/>
    <mergeCell ref="D105:F105"/>
    <mergeCell ref="I105:J105"/>
    <mergeCell ref="D106:F106"/>
    <mergeCell ref="I106:J106"/>
    <mergeCell ref="D116:F116"/>
    <mergeCell ref="I116:J116"/>
    <mergeCell ref="D130:F130"/>
    <mergeCell ref="I130:J130"/>
    <mergeCell ref="D141:F141"/>
    <mergeCell ref="I141:J141"/>
    <mergeCell ref="D152:F152"/>
    <mergeCell ref="I152:J152"/>
    <mergeCell ref="D166:F166"/>
    <mergeCell ref="I166:J166"/>
    <mergeCell ref="D180:F180"/>
    <mergeCell ref="I180:J180"/>
    <mergeCell ref="D193:F193"/>
    <mergeCell ref="I193:J193"/>
    <mergeCell ref="D201:F201"/>
    <mergeCell ref="I201:J201"/>
    <mergeCell ref="D218:F218"/>
    <mergeCell ref="I218:J218"/>
    <mergeCell ref="D231:F231"/>
    <mergeCell ref="I231:J231"/>
    <mergeCell ref="D246:F246"/>
    <mergeCell ref="I246:J246"/>
    <mergeCell ref="D260:F260"/>
    <mergeCell ref="I260:J260"/>
    <mergeCell ref="D278:F278"/>
    <mergeCell ref="I278:J278"/>
    <mergeCell ref="D286:F286"/>
    <mergeCell ref="I286:J286"/>
    <mergeCell ref="D300:F300"/>
    <mergeCell ref="I300:J300"/>
    <mergeCell ref="D315:F315"/>
    <mergeCell ref="I315:J315"/>
    <mergeCell ref="D330:F330"/>
    <mergeCell ref="I330:J330"/>
    <mergeCell ref="D347:F347"/>
    <mergeCell ref="I347:J347"/>
    <mergeCell ref="D364:F364"/>
    <mergeCell ref="I364:J364"/>
    <mergeCell ref="D381:F381"/>
    <mergeCell ref="I381:J381"/>
    <mergeCell ref="D398:F398"/>
    <mergeCell ref="I398:J398"/>
    <mergeCell ref="D415:F415"/>
    <mergeCell ref="I415:J415"/>
    <mergeCell ref="D432:F432"/>
    <mergeCell ref="I432:J432"/>
    <mergeCell ref="D449:F449"/>
    <mergeCell ref="I449:J449"/>
    <mergeCell ref="D466:F466"/>
    <mergeCell ref="I466:J466"/>
    <mergeCell ref="D481:F481"/>
    <mergeCell ref="I481:J481"/>
    <mergeCell ref="D496:F496"/>
    <mergeCell ref="I496:J496"/>
    <mergeCell ref="D511:F511"/>
    <mergeCell ref="I511:J511"/>
    <mergeCell ref="D526:F526"/>
    <mergeCell ref="I526:J526"/>
    <mergeCell ref="D541:F541"/>
    <mergeCell ref="I541:J541"/>
    <mergeCell ref="D556:F556"/>
    <mergeCell ref="I556:J556"/>
    <mergeCell ref="D571:F571"/>
    <mergeCell ref="I571:J571"/>
    <mergeCell ref="D586:F586"/>
    <mergeCell ref="I586:J586"/>
    <mergeCell ref="D601:F601"/>
    <mergeCell ref="I601:J601"/>
    <mergeCell ref="D616:F616"/>
    <mergeCell ref="I616:J616"/>
    <mergeCell ref="D631:F631"/>
    <mergeCell ref="I631:J631"/>
    <mergeCell ref="D646:F646"/>
    <mergeCell ref="I646:J646"/>
    <mergeCell ref="D647:F647"/>
    <mergeCell ref="I647:J647"/>
    <mergeCell ref="D648:F648"/>
    <mergeCell ref="I648:J648"/>
    <mergeCell ref="D665:F665"/>
    <mergeCell ref="I665:J665"/>
    <mergeCell ref="D673:F673"/>
    <mergeCell ref="I673:J673"/>
    <mergeCell ref="D678:F678"/>
    <mergeCell ref="I678:J678"/>
    <mergeCell ref="D698:F698"/>
    <mergeCell ref="I698:J698"/>
    <mergeCell ref="D725:F725"/>
    <mergeCell ref="I725:J725"/>
    <mergeCell ref="D745:F745"/>
    <mergeCell ref="I745:J745"/>
    <mergeCell ref="D768:F768"/>
    <mergeCell ref="I768:J768"/>
    <mergeCell ref="D791:F791"/>
    <mergeCell ref="I791:J791"/>
    <mergeCell ref="D814:F814"/>
    <mergeCell ref="I814:J814"/>
    <mergeCell ref="D837:F837"/>
    <mergeCell ref="I837:J837"/>
    <mergeCell ref="D860:F860"/>
    <mergeCell ref="I860:J860"/>
    <mergeCell ref="D883:F883"/>
    <mergeCell ref="I883:J883"/>
    <mergeCell ref="D906:F906"/>
    <mergeCell ref="I906:J906"/>
    <mergeCell ref="D928:F928"/>
    <mergeCell ref="I928:J928"/>
    <mergeCell ref="D950:F950"/>
    <mergeCell ref="I950:J950"/>
    <mergeCell ref="D972:F972"/>
    <mergeCell ref="I972:J972"/>
    <mergeCell ref="D994:F994"/>
    <mergeCell ref="I994:J994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1" width="6.21"/>
    <col collapsed="false" customWidth="true" hidden="false" outlineLevel="0" max="3" min="3" style="1" width="65.71"/>
    <col collapsed="false" customWidth="true" hidden="false" outlineLevel="0" max="4" min="4" style="1" width="13.71"/>
    <col collapsed="false" customWidth="true" hidden="false" outlineLevel="0" max="5" min="5" style="1" width="65.71"/>
    <col collapsed="false" customWidth="true" hidden="false" outlineLevel="0" max="7" min="6" style="1" width="13.71"/>
  </cols>
  <sheetData>
    <row r="1" customFormat="false" ht="15" hidden="false" customHeight="false" outlineLevel="0" collapsed="false">
      <c r="A1" s="22" t="s">
        <v>0</v>
      </c>
      <c r="B1" s="22" t="s">
        <v>0</v>
      </c>
      <c r="C1" s="22" t="s">
        <v>0</v>
      </c>
      <c r="D1" s="22" t="s">
        <v>0</v>
      </c>
    </row>
    <row r="2" customFormat="false" ht="15" hidden="false" customHeight="false" outlineLevel="0" collapsed="false">
      <c r="A2" s="22"/>
      <c r="B2" s="22"/>
      <c r="C2" s="22"/>
      <c r="D2" s="22"/>
    </row>
    <row r="3" customFormat="false" ht="15" hidden="false" customHeight="false" outlineLevel="0" collapsed="false">
      <c r="A3" s="22"/>
      <c r="B3" s="22"/>
      <c r="C3" s="22"/>
      <c r="D3" s="22"/>
    </row>
    <row r="4" customFormat="false" ht="15" hidden="false" customHeight="false" outlineLevel="0" collapsed="false">
      <c r="A4" s="22"/>
      <c r="B4" s="22"/>
      <c r="C4" s="22"/>
      <c r="D4" s="22"/>
    </row>
    <row r="6" customFormat="false" ht="17.35" hidden="false" customHeight="false" outlineLevel="0" collapsed="false">
      <c r="A6" s="23" t="s">
        <v>161</v>
      </c>
      <c r="B6" s="23" t="s">
        <v>161</v>
      </c>
      <c r="C6" s="23" t="s">
        <v>161</v>
      </c>
      <c r="D6" s="23" t="s">
        <v>161</v>
      </c>
    </row>
    <row r="8" customFormat="false" ht="15" hidden="false" customHeight="false" outlineLevel="0" collapsed="false">
      <c r="A8" s="24" t="s">
        <v>163</v>
      </c>
      <c r="B8" s="24" t="s">
        <v>164</v>
      </c>
      <c r="C8" s="24" t="s">
        <v>165</v>
      </c>
      <c r="D8" s="24" t="s">
        <v>2</v>
      </c>
      <c r="E8" s="24" t="s">
        <v>166</v>
      </c>
      <c r="F8" s="24" t="s">
        <v>539</v>
      </c>
      <c r="G8" s="24" t="s">
        <v>540</v>
      </c>
    </row>
    <row r="10" customFormat="false" ht="15" hidden="false" customHeight="false" outlineLevel="0" collapsed="false">
      <c r="A10" s="25" t="s">
        <v>172</v>
      </c>
    </row>
    <row r="11" customFormat="false" ht="15" hidden="false" customHeight="false" outlineLevel="0" collapsed="false">
      <c r="A11" s="1" t="s">
        <v>291</v>
      </c>
      <c r="B11" s="1" t="s">
        <v>174</v>
      </c>
      <c r="C11" s="1" t="s">
        <v>292</v>
      </c>
      <c r="D11" s="33" t="n">
        <v>25.4</v>
      </c>
      <c r="E11" s="1" t="s">
        <v>292</v>
      </c>
      <c r="F11" s="39" t="n">
        <v>0</v>
      </c>
      <c r="G11" s="39" t="n">
        <v>0</v>
      </c>
    </row>
    <row r="12" customFormat="false" ht="15" hidden="false" customHeight="false" outlineLevel="0" collapsed="false">
      <c r="A12" s="1" t="s">
        <v>246</v>
      </c>
      <c r="B12" s="1" t="s">
        <v>174</v>
      </c>
      <c r="C12" s="1" t="s">
        <v>247</v>
      </c>
      <c r="D12" s="33" t="n">
        <v>25.36</v>
      </c>
      <c r="E12" s="1" t="s">
        <v>247</v>
      </c>
      <c r="F12" s="39" t="n">
        <v>0</v>
      </c>
      <c r="G12" s="39" t="n">
        <v>0</v>
      </c>
    </row>
    <row r="13" customFormat="false" ht="15" hidden="false" customHeight="false" outlineLevel="0" collapsed="false">
      <c r="A13" s="1" t="s">
        <v>198</v>
      </c>
      <c r="B13" s="1" t="s">
        <v>174</v>
      </c>
      <c r="C13" s="1" t="s">
        <v>199</v>
      </c>
      <c r="D13" s="33" t="n">
        <v>25.36</v>
      </c>
      <c r="E13" s="1" t="s">
        <v>199</v>
      </c>
      <c r="F13" s="39" t="n">
        <v>0</v>
      </c>
      <c r="G13" s="39" t="n">
        <v>0</v>
      </c>
    </row>
    <row r="14" customFormat="false" ht="15" hidden="false" customHeight="false" outlineLevel="0" collapsed="false">
      <c r="A14" s="1" t="s">
        <v>179</v>
      </c>
      <c r="B14" s="1" t="s">
        <v>174</v>
      </c>
      <c r="C14" s="1" t="s">
        <v>180</v>
      </c>
      <c r="D14" s="33" t="n">
        <v>25.36</v>
      </c>
      <c r="E14" s="1" t="s">
        <v>180</v>
      </c>
      <c r="F14" s="39" t="n">
        <v>0</v>
      </c>
      <c r="G14" s="39" t="n">
        <v>0</v>
      </c>
    </row>
    <row r="15" customFormat="false" ht="15" hidden="false" customHeight="false" outlineLevel="0" collapsed="false">
      <c r="A15" s="1" t="s">
        <v>207</v>
      </c>
      <c r="B15" s="1" t="s">
        <v>174</v>
      </c>
      <c r="C15" s="1" t="s">
        <v>208</v>
      </c>
      <c r="D15" s="33" t="n">
        <v>25.4</v>
      </c>
      <c r="E15" s="1" t="s">
        <v>208</v>
      </c>
      <c r="F15" s="39" t="n">
        <v>0</v>
      </c>
      <c r="G15" s="39" t="n">
        <v>0</v>
      </c>
    </row>
    <row r="16" customFormat="false" ht="15" hidden="false" customHeight="false" outlineLevel="0" collapsed="false">
      <c r="A16" s="1" t="s">
        <v>314</v>
      </c>
      <c r="B16" s="1" t="s">
        <v>174</v>
      </c>
      <c r="C16" s="1" t="s">
        <v>315</v>
      </c>
      <c r="D16" s="33" t="n">
        <v>25.36</v>
      </c>
      <c r="E16" s="1" t="s">
        <v>315</v>
      </c>
      <c r="F16" s="39" t="n">
        <v>0</v>
      </c>
      <c r="G16" s="39" t="n">
        <v>0</v>
      </c>
    </row>
    <row r="17" customFormat="false" ht="15" hidden="false" customHeight="false" outlineLevel="0" collapsed="false">
      <c r="A17" s="1" t="s">
        <v>235</v>
      </c>
      <c r="B17" s="1" t="s">
        <v>174</v>
      </c>
      <c r="C17" s="1" t="s">
        <v>236</v>
      </c>
      <c r="D17" s="33" t="n">
        <v>23.88</v>
      </c>
      <c r="E17" s="1" t="s">
        <v>236</v>
      </c>
      <c r="F17" s="39" t="n">
        <v>0</v>
      </c>
      <c r="G17" s="39" t="n">
        <v>0</v>
      </c>
    </row>
    <row r="18" customFormat="false" ht="15" hidden="false" customHeight="false" outlineLevel="0" collapsed="false">
      <c r="A18" s="1" t="s">
        <v>229</v>
      </c>
      <c r="B18" s="1" t="s">
        <v>174</v>
      </c>
      <c r="C18" s="1" t="s">
        <v>230</v>
      </c>
      <c r="D18" s="33" t="n">
        <v>28.61</v>
      </c>
      <c r="E18" s="1" t="s">
        <v>230</v>
      </c>
      <c r="F18" s="39" t="n">
        <v>0</v>
      </c>
      <c r="G18" s="39" t="n">
        <v>0</v>
      </c>
    </row>
    <row r="19" customFormat="false" ht="15" hidden="false" customHeight="false" outlineLevel="0" collapsed="false">
      <c r="A19" s="1" t="s">
        <v>248</v>
      </c>
      <c r="B19" s="1" t="s">
        <v>174</v>
      </c>
      <c r="C19" s="1" t="s">
        <v>249</v>
      </c>
      <c r="D19" s="33" t="n">
        <v>29.57</v>
      </c>
      <c r="E19" s="1" t="s">
        <v>249</v>
      </c>
      <c r="F19" s="39" t="n">
        <v>0</v>
      </c>
      <c r="G19" s="39" t="n">
        <v>0</v>
      </c>
    </row>
    <row r="20" customFormat="false" ht="15" hidden="false" customHeight="false" outlineLevel="0" collapsed="false">
      <c r="A20" s="1" t="s">
        <v>271</v>
      </c>
      <c r="B20" s="1" t="s">
        <v>174</v>
      </c>
      <c r="C20" s="1" t="s">
        <v>272</v>
      </c>
      <c r="D20" s="33" t="n">
        <v>28.61</v>
      </c>
      <c r="E20" s="1" t="s">
        <v>272</v>
      </c>
      <c r="F20" s="39" t="n">
        <v>0</v>
      </c>
      <c r="G20" s="39" t="n">
        <v>0</v>
      </c>
    </row>
    <row r="21" customFormat="false" ht="15" hidden="false" customHeight="false" outlineLevel="0" collapsed="false">
      <c r="A21" s="1" t="s">
        <v>200</v>
      </c>
      <c r="B21" s="1" t="s">
        <v>174</v>
      </c>
      <c r="C21" s="1" t="s">
        <v>201</v>
      </c>
      <c r="D21" s="33" t="n">
        <v>29.57</v>
      </c>
      <c r="E21" s="1" t="s">
        <v>201</v>
      </c>
      <c r="F21" s="39" t="n">
        <v>0</v>
      </c>
      <c r="G21" s="39" t="n">
        <v>0</v>
      </c>
    </row>
    <row r="22" customFormat="false" ht="15" hidden="false" customHeight="false" outlineLevel="0" collapsed="false">
      <c r="A22" s="1" t="s">
        <v>289</v>
      </c>
      <c r="B22" s="1" t="s">
        <v>174</v>
      </c>
      <c r="C22" s="1" t="s">
        <v>290</v>
      </c>
      <c r="D22" s="33" t="n">
        <v>28.61</v>
      </c>
      <c r="E22" s="1" t="s">
        <v>290</v>
      </c>
      <c r="F22" s="39" t="n">
        <v>0</v>
      </c>
      <c r="G22" s="39" t="n">
        <v>0</v>
      </c>
    </row>
    <row r="23" customFormat="false" ht="15" hidden="false" customHeight="false" outlineLevel="0" collapsed="false">
      <c r="A23" s="1" t="s">
        <v>253</v>
      </c>
      <c r="B23" s="1" t="s">
        <v>174</v>
      </c>
      <c r="C23" s="1" t="s">
        <v>254</v>
      </c>
      <c r="D23" s="33" t="n">
        <v>29.57</v>
      </c>
      <c r="E23" s="1" t="s">
        <v>254</v>
      </c>
      <c r="F23" s="39" t="n">
        <v>0</v>
      </c>
      <c r="G23" s="39" t="n">
        <v>0</v>
      </c>
    </row>
    <row r="24" customFormat="false" ht="15" hidden="false" customHeight="false" outlineLevel="0" collapsed="false">
      <c r="A24" s="1" t="s">
        <v>173</v>
      </c>
      <c r="B24" s="1" t="s">
        <v>174</v>
      </c>
      <c r="C24" s="1" t="s">
        <v>175</v>
      </c>
      <c r="D24" s="33" t="n">
        <v>29.57</v>
      </c>
      <c r="E24" s="1" t="s">
        <v>175</v>
      </c>
      <c r="F24" s="39" t="n">
        <v>0</v>
      </c>
      <c r="G24" s="39" t="n">
        <v>0</v>
      </c>
    </row>
    <row r="25" customFormat="false" ht="15" hidden="false" customHeight="false" outlineLevel="0" collapsed="false">
      <c r="A25" s="1" t="s">
        <v>209</v>
      </c>
      <c r="B25" s="1" t="s">
        <v>174</v>
      </c>
      <c r="C25" s="1" t="s">
        <v>210</v>
      </c>
      <c r="D25" s="33" t="n">
        <v>29.57</v>
      </c>
      <c r="E25" s="1" t="s">
        <v>210</v>
      </c>
      <c r="F25" s="39" t="n">
        <v>0</v>
      </c>
      <c r="G25" s="39" t="n">
        <v>0</v>
      </c>
    </row>
    <row r="26" customFormat="false" ht="15" hidden="false" customHeight="false" outlineLevel="0" collapsed="false">
      <c r="A26" s="1" t="s">
        <v>283</v>
      </c>
      <c r="B26" s="1" t="s">
        <v>174</v>
      </c>
      <c r="C26" s="1" t="s">
        <v>284</v>
      </c>
      <c r="D26" s="33" t="n">
        <v>28.61</v>
      </c>
      <c r="E26" s="1" t="s">
        <v>284</v>
      </c>
      <c r="F26" s="39" t="n">
        <v>0</v>
      </c>
      <c r="G26" s="39" t="n">
        <v>0</v>
      </c>
    </row>
    <row r="27" customFormat="false" ht="15" hidden="false" customHeight="false" outlineLevel="0" collapsed="false">
      <c r="A27" s="1" t="s">
        <v>456</v>
      </c>
      <c r="B27" s="1" t="s">
        <v>174</v>
      </c>
      <c r="C27" s="1" t="s">
        <v>457</v>
      </c>
      <c r="D27" s="33" t="n">
        <v>45.12</v>
      </c>
      <c r="E27" s="1" t="s">
        <v>457</v>
      </c>
      <c r="F27" s="39" t="n">
        <v>0</v>
      </c>
      <c r="G27" s="39" t="n">
        <v>0</v>
      </c>
    </row>
    <row r="28" customFormat="false" ht="15" hidden="false" customHeight="false" outlineLevel="0" collapsed="false">
      <c r="A28" s="25" t="s">
        <v>239</v>
      </c>
    </row>
    <row r="29" customFormat="false" ht="15" hidden="false" customHeight="false" outlineLevel="0" collapsed="false">
      <c r="A29" s="1" t="s">
        <v>240</v>
      </c>
      <c r="B29" s="1" t="s">
        <v>174</v>
      </c>
      <c r="C29" s="1" t="s">
        <v>241</v>
      </c>
      <c r="D29" s="33" t="n">
        <v>45.58</v>
      </c>
      <c r="E29" s="1" t="s">
        <v>541</v>
      </c>
      <c r="F29" s="39" t="n">
        <v>103.35819709799</v>
      </c>
      <c r="G29" s="39" t="n">
        <v>1620.8781597897</v>
      </c>
    </row>
    <row r="30" customFormat="false" ht="15" hidden="false" customHeight="false" outlineLevel="0" collapsed="false">
      <c r="A30" s="1" t="s">
        <v>259</v>
      </c>
      <c r="B30" s="1" t="s">
        <v>26</v>
      </c>
      <c r="C30" s="1" t="s">
        <v>260</v>
      </c>
      <c r="D30" s="33" t="n">
        <v>23.18</v>
      </c>
      <c r="E30" s="1" t="s">
        <v>542</v>
      </c>
      <c r="F30" s="39" t="n">
        <v>0.98190287243093</v>
      </c>
      <c r="G30" s="39" t="n">
        <v>15.398342518003</v>
      </c>
    </row>
    <row r="31" customFormat="false" ht="15" hidden="false" customHeight="false" outlineLevel="0" collapsed="false">
      <c r="A31" s="25" t="s">
        <v>182</v>
      </c>
    </row>
    <row r="32" customFormat="false" ht="15" hidden="false" customHeight="false" outlineLevel="0" collapsed="false">
      <c r="A32" s="1" t="s">
        <v>393</v>
      </c>
      <c r="B32" s="1" t="s">
        <v>394</v>
      </c>
      <c r="C32" s="1" t="s">
        <v>395</v>
      </c>
      <c r="D32" s="33" t="n">
        <v>0.99</v>
      </c>
      <c r="E32" s="1" t="s">
        <v>543</v>
      </c>
      <c r="F32" s="39" t="n">
        <v>0</v>
      </c>
      <c r="G32" s="39" t="n">
        <v>0</v>
      </c>
    </row>
    <row r="33" customFormat="false" ht="202.95" hidden="false" customHeight="false" outlineLevel="0" collapsed="false">
      <c r="A33" s="1" t="s">
        <v>398</v>
      </c>
      <c r="B33" s="1" t="s">
        <v>21</v>
      </c>
      <c r="C33" s="38" t="s">
        <v>399</v>
      </c>
      <c r="D33" s="33" t="n">
        <v>1.06</v>
      </c>
      <c r="E33" s="1" t="s">
        <v>544</v>
      </c>
      <c r="F33" s="39" t="n">
        <v>0</v>
      </c>
      <c r="G33" s="39" t="n">
        <v>0</v>
      </c>
    </row>
    <row r="34" customFormat="false" ht="15" hidden="false" customHeight="false" outlineLevel="0" collapsed="false">
      <c r="A34" s="1" t="s">
        <v>402</v>
      </c>
      <c r="B34" s="1" t="s">
        <v>394</v>
      </c>
      <c r="C34" s="1" t="s">
        <v>403</v>
      </c>
      <c r="D34" s="33" t="n">
        <v>1.17</v>
      </c>
      <c r="E34" s="1" t="s">
        <v>545</v>
      </c>
      <c r="F34" s="39" t="n">
        <v>0</v>
      </c>
      <c r="G34" s="39" t="n">
        <v>0</v>
      </c>
    </row>
    <row r="35" customFormat="false" ht="15" hidden="false" customHeight="false" outlineLevel="0" collapsed="false">
      <c r="A35" s="1" t="s">
        <v>418</v>
      </c>
      <c r="B35" s="1" t="s">
        <v>394</v>
      </c>
      <c r="C35" s="1" t="s">
        <v>419</v>
      </c>
      <c r="D35" s="33" t="n">
        <v>1.34</v>
      </c>
      <c r="E35" s="1" t="s">
        <v>546</v>
      </c>
      <c r="F35" s="39" t="n">
        <v>0</v>
      </c>
      <c r="G35" s="39" t="n">
        <v>0</v>
      </c>
    </row>
    <row r="36" customFormat="false" ht="15" hidden="false" customHeight="false" outlineLevel="0" collapsed="false">
      <c r="A36" s="1" t="s">
        <v>406</v>
      </c>
      <c r="B36" s="1" t="s">
        <v>394</v>
      </c>
      <c r="C36" s="1" t="s">
        <v>407</v>
      </c>
      <c r="D36" s="33" t="n">
        <v>1.95</v>
      </c>
      <c r="E36" s="1" t="s">
        <v>547</v>
      </c>
      <c r="F36" s="39" t="n">
        <v>0</v>
      </c>
      <c r="G36" s="39" t="n">
        <v>0</v>
      </c>
    </row>
    <row r="37" customFormat="false" ht="15" hidden="false" customHeight="false" outlineLevel="0" collapsed="false">
      <c r="A37" s="1" t="s">
        <v>410</v>
      </c>
      <c r="B37" s="1" t="s">
        <v>394</v>
      </c>
      <c r="C37" s="1" t="s">
        <v>411</v>
      </c>
      <c r="D37" s="33" t="n">
        <v>2.18</v>
      </c>
      <c r="E37" s="1" t="s">
        <v>548</v>
      </c>
      <c r="F37" s="39" t="n">
        <v>0</v>
      </c>
      <c r="G37" s="39" t="n">
        <v>0</v>
      </c>
    </row>
    <row r="38" customFormat="false" ht="15" hidden="false" customHeight="false" outlineLevel="0" collapsed="false">
      <c r="A38" s="1" t="s">
        <v>414</v>
      </c>
      <c r="B38" s="1" t="s">
        <v>394</v>
      </c>
      <c r="C38" s="1" t="s">
        <v>415</v>
      </c>
      <c r="D38" s="33" t="n">
        <v>2.31</v>
      </c>
      <c r="E38" s="1" t="s">
        <v>549</v>
      </c>
      <c r="F38" s="39" t="n">
        <v>0</v>
      </c>
      <c r="G38" s="39" t="n">
        <v>0</v>
      </c>
    </row>
    <row r="39" customFormat="false" ht="15" hidden="false" customHeight="false" outlineLevel="0" collapsed="false">
      <c r="A39" s="1" t="s">
        <v>430</v>
      </c>
      <c r="B39" s="1" t="s">
        <v>394</v>
      </c>
      <c r="C39" s="1" t="s">
        <v>431</v>
      </c>
      <c r="D39" s="33" t="n">
        <v>2.95</v>
      </c>
      <c r="E39" s="1" t="s">
        <v>550</v>
      </c>
      <c r="F39" s="39" t="n">
        <v>0</v>
      </c>
      <c r="G39" s="39" t="n">
        <v>0</v>
      </c>
    </row>
    <row r="40" customFormat="false" ht="15" hidden="false" customHeight="false" outlineLevel="0" collapsed="false">
      <c r="A40" s="1" t="s">
        <v>438</v>
      </c>
      <c r="B40" s="1" t="s">
        <v>394</v>
      </c>
      <c r="C40" s="1" t="s">
        <v>439</v>
      </c>
      <c r="D40" s="33" t="n">
        <v>3.61</v>
      </c>
      <c r="E40" s="1" t="s">
        <v>551</v>
      </c>
      <c r="F40" s="39" t="n">
        <v>0</v>
      </c>
      <c r="G40" s="39" t="n">
        <v>0</v>
      </c>
    </row>
    <row r="41" customFormat="false" ht="15" hidden="false" customHeight="false" outlineLevel="0" collapsed="false">
      <c r="A41" s="1" t="s">
        <v>434</v>
      </c>
      <c r="B41" s="1" t="s">
        <v>394</v>
      </c>
      <c r="C41" s="1" t="s">
        <v>435</v>
      </c>
      <c r="D41" s="33" t="n">
        <v>4.59</v>
      </c>
      <c r="E41" s="1" t="s">
        <v>552</v>
      </c>
      <c r="F41" s="39" t="n">
        <v>0</v>
      </c>
      <c r="G41" s="39" t="n">
        <v>0</v>
      </c>
    </row>
    <row r="42" customFormat="false" ht="15" hidden="false" customHeight="false" outlineLevel="0" collapsed="false">
      <c r="A42" s="1" t="s">
        <v>422</v>
      </c>
      <c r="B42" s="1" t="s">
        <v>394</v>
      </c>
      <c r="C42" s="1" t="s">
        <v>423</v>
      </c>
      <c r="D42" s="33" t="n">
        <v>6.63</v>
      </c>
      <c r="E42" s="1" t="s">
        <v>423</v>
      </c>
      <c r="F42" s="39" t="n">
        <v>0</v>
      </c>
      <c r="G42" s="39" t="n">
        <v>0</v>
      </c>
    </row>
    <row r="43" customFormat="false" ht="15" hidden="false" customHeight="false" outlineLevel="0" collapsed="false">
      <c r="A43" s="1" t="s">
        <v>426</v>
      </c>
      <c r="B43" s="1" t="s">
        <v>394</v>
      </c>
      <c r="C43" s="1" t="s">
        <v>427</v>
      </c>
      <c r="D43" s="33" t="n">
        <v>6.34</v>
      </c>
      <c r="E43" s="1" t="s">
        <v>553</v>
      </c>
      <c r="F43" s="39" t="n">
        <v>0</v>
      </c>
      <c r="G43" s="39" t="n">
        <v>0</v>
      </c>
    </row>
    <row r="44" customFormat="false" ht="15" hidden="false" customHeight="false" outlineLevel="0" collapsed="false">
      <c r="A44" s="1" t="s">
        <v>471</v>
      </c>
      <c r="B44" s="1" t="s">
        <v>394</v>
      </c>
      <c r="C44" s="1" t="s">
        <v>472</v>
      </c>
      <c r="D44" s="33" t="n">
        <v>5810</v>
      </c>
      <c r="E44" s="1" t="s">
        <v>554</v>
      </c>
      <c r="F44" s="39" t="n">
        <v>0</v>
      </c>
      <c r="G44" s="39" t="n">
        <v>0</v>
      </c>
    </row>
    <row r="45" customFormat="false" ht="15" hidden="false" customHeight="false" outlineLevel="0" collapsed="false">
      <c r="A45" s="1" t="s">
        <v>473</v>
      </c>
      <c r="B45" s="1" t="s">
        <v>394</v>
      </c>
      <c r="C45" s="1" t="s">
        <v>474</v>
      </c>
      <c r="D45" s="33" t="n">
        <v>154</v>
      </c>
      <c r="E45" s="1" t="s">
        <v>474</v>
      </c>
      <c r="F45" s="39" t="n">
        <v>0</v>
      </c>
      <c r="G45" s="39" t="n">
        <v>0</v>
      </c>
    </row>
    <row r="46" customFormat="false" ht="15" hidden="false" customHeight="false" outlineLevel="0" collapsed="false">
      <c r="A46" s="1" t="s">
        <v>516</v>
      </c>
      <c r="B46" s="1" t="s">
        <v>394</v>
      </c>
      <c r="C46" s="1" t="s">
        <v>517</v>
      </c>
      <c r="D46" s="33" t="n">
        <v>165</v>
      </c>
      <c r="E46" s="1" t="s">
        <v>517</v>
      </c>
      <c r="F46" s="39" t="n">
        <v>0</v>
      </c>
      <c r="G46" s="39" t="n">
        <v>0</v>
      </c>
    </row>
    <row r="47" customFormat="false" ht="15" hidden="false" customHeight="false" outlineLevel="0" collapsed="false">
      <c r="A47" s="1" t="s">
        <v>533</v>
      </c>
      <c r="B47" s="1" t="s">
        <v>18</v>
      </c>
      <c r="C47" s="1" t="s">
        <v>534</v>
      </c>
      <c r="D47" s="33" t="n">
        <v>120</v>
      </c>
      <c r="E47" s="1" t="s">
        <v>534</v>
      </c>
      <c r="F47" s="39" t="n">
        <v>0</v>
      </c>
      <c r="G47" s="39" t="n">
        <v>0</v>
      </c>
    </row>
    <row r="48" customFormat="false" ht="15" hidden="false" customHeight="false" outlineLevel="0" collapsed="false">
      <c r="A48" s="1" t="s">
        <v>521</v>
      </c>
      <c r="B48" s="1" t="s">
        <v>394</v>
      </c>
      <c r="C48" s="1" t="s">
        <v>522</v>
      </c>
      <c r="D48" s="33" t="n">
        <v>120</v>
      </c>
      <c r="E48" s="1" t="s">
        <v>522</v>
      </c>
      <c r="F48" s="39" t="n">
        <v>0</v>
      </c>
      <c r="G48" s="39" t="n">
        <v>0</v>
      </c>
    </row>
    <row r="49" customFormat="false" ht="15" hidden="false" customHeight="false" outlineLevel="0" collapsed="false">
      <c r="A49" s="1" t="s">
        <v>508</v>
      </c>
      <c r="B49" s="1" t="s">
        <v>394</v>
      </c>
      <c r="C49" s="1" t="s">
        <v>509</v>
      </c>
      <c r="D49" s="33" t="n">
        <v>770</v>
      </c>
      <c r="E49" s="1" t="s">
        <v>555</v>
      </c>
      <c r="F49" s="39" t="n">
        <v>0</v>
      </c>
      <c r="G49" s="39" t="n">
        <v>0</v>
      </c>
    </row>
    <row r="50" customFormat="false" ht="15" hidden="false" customHeight="false" outlineLevel="0" collapsed="false">
      <c r="A50" s="1" t="s">
        <v>500</v>
      </c>
      <c r="B50" s="1" t="s">
        <v>18</v>
      </c>
      <c r="C50" s="1" t="s">
        <v>501</v>
      </c>
      <c r="D50" s="33" t="n">
        <v>850</v>
      </c>
      <c r="E50" s="1" t="s">
        <v>556</v>
      </c>
      <c r="F50" s="39" t="n">
        <v>0</v>
      </c>
      <c r="G50" s="39" t="n">
        <v>0</v>
      </c>
    </row>
    <row r="51" customFormat="false" ht="57.45" hidden="false" customHeight="false" outlineLevel="0" collapsed="false">
      <c r="A51" s="1" t="s">
        <v>496</v>
      </c>
      <c r="B51" s="1" t="s">
        <v>18</v>
      </c>
      <c r="C51" s="38" t="s">
        <v>497</v>
      </c>
      <c r="D51" s="33" t="n">
        <v>890</v>
      </c>
      <c r="E51" s="1" t="s">
        <v>557</v>
      </c>
      <c r="F51" s="39" t="n">
        <v>0</v>
      </c>
      <c r="G51" s="39" t="n">
        <v>0</v>
      </c>
    </row>
    <row r="52" customFormat="false" ht="15" hidden="false" customHeight="false" outlineLevel="0" collapsed="false">
      <c r="A52" s="1" t="s">
        <v>492</v>
      </c>
      <c r="B52" s="1" t="s">
        <v>394</v>
      </c>
      <c r="C52" s="1" t="s">
        <v>493</v>
      </c>
      <c r="D52" s="33" t="n">
        <v>970</v>
      </c>
      <c r="E52" s="1" t="s">
        <v>558</v>
      </c>
      <c r="F52" s="39" t="n">
        <v>0</v>
      </c>
      <c r="G52" s="39" t="n">
        <v>0</v>
      </c>
    </row>
    <row r="53" customFormat="false" ht="15" hidden="false" customHeight="false" outlineLevel="0" collapsed="false">
      <c r="A53" s="1" t="s">
        <v>504</v>
      </c>
      <c r="B53" s="1" t="s">
        <v>394</v>
      </c>
      <c r="C53" s="1" t="s">
        <v>505</v>
      </c>
      <c r="D53" s="33" t="n">
        <v>1070</v>
      </c>
      <c r="E53" s="1" t="s">
        <v>559</v>
      </c>
      <c r="F53" s="39" t="n">
        <v>0</v>
      </c>
      <c r="G53" s="39" t="n">
        <v>0</v>
      </c>
    </row>
    <row r="54" customFormat="false" ht="15" hidden="false" customHeight="false" outlineLevel="0" collapsed="false">
      <c r="A54" s="1" t="s">
        <v>531</v>
      </c>
      <c r="B54" s="1" t="s">
        <v>394</v>
      </c>
      <c r="C54" s="1" t="s">
        <v>532</v>
      </c>
      <c r="D54" s="33" t="n">
        <v>1170</v>
      </c>
      <c r="E54" s="1" t="s">
        <v>560</v>
      </c>
      <c r="F54" s="39" t="n">
        <v>0</v>
      </c>
      <c r="G54" s="39" t="n">
        <v>0</v>
      </c>
    </row>
    <row r="55" customFormat="false" ht="15" hidden="false" customHeight="false" outlineLevel="0" collapsed="false">
      <c r="A55" s="1" t="s">
        <v>523</v>
      </c>
      <c r="B55" s="1" t="s">
        <v>394</v>
      </c>
      <c r="C55" s="1" t="s">
        <v>524</v>
      </c>
      <c r="D55" s="33" t="n">
        <v>1260</v>
      </c>
      <c r="E55" s="1" t="s">
        <v>561</v>
      </c>
      <c r="F55" s="39" t="n">
        <v>0</v>
      </c>
      <c r="G55" s="39" t="n">
        <v>0</v>
      </c>
    </row>
    <row r="56" customFormat="false" ht="15" hidden="false" customHeight="false" outlineLevel="0" collapsed="false">
      <c r="A56" s="1" t="s">
        <v>527</v>
      </c>
      <c r="B56" s="1" t="s">
        <v>394</v>
      </c>
      <c r="C56" s="1" t="s">
        <v>528</v>
      </c>
      <c r="D56" s="33" t="n">
        <v>1410</v>
      </c>
      <c r="E56" s="1" t="s">
        <v>562</v>
      </c>
      <c r="F56" s="39" t="n">
        <v>0</v>
      </c>
      <c r="G56" s="39" t="n">
        <v>0</v>
      </c>
    </row>
    <row r="57" customFormat="false" ht="15" hidden="false" customHeight="false" outlineLevel="0" collapsed="false">
      <c r="A57" s="1" t="s">
        <v>514</v>
      </c>
      <c r="B57" s="1" t="s">
        <v>394</v>
      </c>
      <c r="C57" s="1" t="s">
        <v>515</v>
      </c>
      <c r="D57" s="33" t="n">
        <v>1620</v>
      </c>
      <c r="E57" s="1" t="s">
        <v>563</v>
      </c>
      <c r="F57" s="39" t="n">
        <v>0</v>
      </c>
      <c r="G57" s="39" t="n">
        <v>0</v>
      </c>
    </row>
    <row r="58" customFormat="false" ht="15" hidden="false" customHeight="false" outlineLevel="0" collapsed="false">
      <c r="A58" s="1" t="s">
        <v>486</v>
      </c>
      <c r="B58" s="1" t="s">
        <v>394</v>
      </c>
      <c r="C58" s="1" t="s">
        <v>487</v>
      </c>
      <c r="D58" s="33" t="n">
        <v>3610</v>
      </c>
      <c r="E58" s="1" t="s">
        <v>564</v>
      </c>
      <c r="F58" s="39" t="n">
        <v>0</v>
      </c>
      <c r="G58" s="39" t="n">
        <v>0</v>
      </c>
    </row>
    <row r="59" customFormat="false" ht="15" hidden="false" customHeight="false" outlineLevel="0" collapsed="false">
      <c r="A59" s="1" t="s">
        <v>481</v>
      </c>
      <c r="B59" s="1" t="s">
        <v>394</v>
      </c>
      <c r="C59" s="1" t="s">
        <v>482</v>
      </c>
      <c r="D59" s="33" t="n">
        <v>9060</v>
      </c>
      <c r="E59" s="1" t="s">
        <v>565</v>
      </c>
      <c r="F59" s="39" t="n">
        <v>0</v>
      </c>
      <c r="G59" s="39" t="n">
        <v>0</v>
      </c>
    </row>
    <row r="60" customFormat="false" ht="15" hidden="false" customHeight="false" outlineLevel="0" collapsed="false">
      <c r="A60" s="1" t="s">
        <v>462</v>
      </c>
      <c r="B60" s="1" t="s">
        <v>394</v>
      </c>
      <c r="C60" s="1" t="s">
        <v>463</v>
      </c>
      <c r="D60" s="33" t="n">
        <v>13010</v>
      </c>
      <c r="E60" s="1" t="s">
        <v>566</v>
      </c>
      <c r="F60" s="39" t="n">
        <v>0</v>
      </c>
      <c r="G60" s="39" t="n">
        <v>0</v>
      </c>
    </row>
    <row r="61" customFormat="false" ht="15" hidden="false" customHeight="false" outlineLevel="0" collapsed="false">
      <c r="A61" s="1" t="s">
        <v>316</v>
      </c>
      <c r="B61" s="1" t="s">
        <v>18</v>
      </c>
      <c r="C61" s="1" t="s">
        <v>317</v>
      </c>
      <c r="D61" s="33" t="n">
        <v>38</v>
      </c>
      <c r="E61" s="1" t="s">
        <v>567</v>
      </c>
      <c r="F61" s="39" t="n">
        <v>0</v>
      </c>
      <c r="G61" s="39" t="n">
        <v>0</v>
      </c>
    </row>
    <row r="62" customFormat="false" ht="15" hidden="false" customHeight="false" outlineLevel="0" collapsed="false">
      <c r="A62" s="1" t="s">
        <v>321</v>
      </c>
      <c r="B62" s="1" t="s">
        <v>18</v>
      </c>
      <c r="C62" s="1" t="s">
        <v>322</v>
      </c>
      <c r="D62" s="33" t="n">
        <v>38</v>
      </c>
      <c r="E62" s="1" t="s">
        <v>568</v>
      </c>
      <c r="F62" s="39" t="n">
        <v>0</v>
      </c>
      <c r="G62" s="39" t="n">
        <v>0</v>
      </c>
    </row>
    <row r="63" customFormat="false" ht="15" hidden="false" customHeight="false" outlineLevel="0" collapsed="false">
      <c r="A63" s="1" t="s">
        <v>490</v>
      </c>
      <c r="B63" s="1" t="s">
        <v>18</v>
      </c>
      <c r="C63" s="1" t="s">
        <v>491</v>
      </c>
      <c r="D63" s="33" t="n">
        <v>38</v>
      </c>
      <c r="E63" s="1" t="s">
        <v>491</v>
      </c>
      <c r="F63" s="39" t="n">
        <v>0</v>
      </c>
      <c r="G63" s="39" t="n">
        <v>0</v>
      </c>
    </row>
    <row r="64" customFormat="false" ht="15" hidden="false" customHeight="false" outlineLevel="0" collapsed="false">
      <c r="A64" s="1" t="s">
        <v>512</v>
      </c>
      <c r="B64" s="1" t="s">
        <v>394</v>
      </c>
      <c r="C64" s="1" t="s">
        <v>513</v>
      </c>
      <c r="D64" s="33" t="n">
        <v>38</v>
      </c>
      <c r="E64" s="1" t="s">
        <v>513</v>
      </c>
      <c r="F64" s="39" t="n">
        <v>0</v>
      </c>
      <c r="G64" s="39" t="n">
        <v>0</v>
      </c>
    </row>
    <row r="65" customFormat="false" ht="15" hidden="false" customHeight="false" outlineLevel="0" collapsed="false">
      <c r="A65" s="1" t="s">
        <v>520</v>
      </c>
      <c r="B65" s="1" t="s">
        <v>394</v>
      </c>
      <c r="C65" s="1" t="s">
        <v>513</v>
      </c>
      <c r="D65" s="33" t="n">
        <v>38</v>
      </c>
      <c r="E65" s="1" t="s">
        <v>513</v>
      </c>
      <c r="F65" s="39" t="n">
        <v>0</v>
      </c>
      <c r="G65" s="39" t="n">
        <v>0</v>
      </c>
    </row>
    <row r="66" customFormat="false" ht="15" hidden="false" customHeight="false" outlineLevel="0" collapsed="false">
      <c r="A66" s="1" t="s">
        <v>285</v>
      </c>
      <c r="B66" s="1" t="s">
        <v>26</v>
      </c>
      <c r="C66" s="1" t="s">
        <v>286</v>
      </c>
      <c r="D66" s="33" t="n">
        <v>122.06</v>
      </c>
      <c r="E66" s="1" t="s">
        <v>569</v>
      </c>
      <c r="F66" s="39" t="n">
        <v>282.8959043436</v>
      </c>
      <c r="G66" s="39" t="n">
        <v>1287.5367098282</v>
      </c>
    </row>
    <row r="67" customFormat="false" ht="15" hidden="false" customHeight="false" outlineLevel="0" collapsed="false">
      <c r="A67" s="1" t="s">
        <v>355</v>
      </c>
      <c r="B67" s="1" t="s">
        <v>18</v>
      </c>
      <c r="C67" s="1" t="s">
        <v>356</v>
      </c>
      <c r="D67" s="33" t="n">
        <v>0.28</v>
      </c>
      <c r="E67" s="1" t="s">
        <v>570</v>
      </c>
      <c r="F67" s="39" t="n">
        <v>0.00091899046248061</v>
      </c>
      <c r="G67" s="39" t="n">
        <v>0.0096671362520186</v>
      </c>
    </row>
    <row r="68" customFormat="false" ht="15" hidden="false" customHeight="false" outlineLevel="0" collapsed="false">
      <c r="A68" s="1" t="s">
        <v>377</v>
      </c>
      <c r="B68" s="1" t="s">
        <v>18</v>
      </c>
      <c r="C68" s="1" t="s">
        <v>378</v>
      </c>
      <c r="D68" s="33" t="n">
        <v>0.26</v>
      </c>
      <c r="E68" s="1" t="s">
        <v>571</v>
      </c>
      <c r="F68" s="39" t="n">
        <v>0.00022278735676028</v>
      </c>
      <c r="G68" s="39" t="n">
        <v>0.0023435670128885</v>
      </c>
    </row>
    <row r="69" customFormat="false" ht="15" hidden="false" customHeight="false" outlineLevel="0" collapsed="false">
      <c r="A69" s="1" t="s">
        <v>337</v>
      </c>
      <c r="B69" s="1" t="s">
        <v>18</v>
      </c>
      <c r="C69" s="1" t="s">
        <v>338</v>
      </c>
      <c r="D69" s="33" t="n">
        <v>0.29</v>
      </c>
      <c r="E69" s="1" t="s">
        <v>572</v>
      </c>
      <c r="F69" s="39" t="n">
        <v>0.0010100329466862</v>
      </c>
      <c r="G69" s="39" t="n">
        <v>0.010624839444239</v>
      </c>
    </row>
    <row r="70" customFormat="false" ht="15" hidden="false" customHeight="false" outlineLevel="0" collapsed="false">
      <c r="A70" s="1" t="s">
        <v>327</v>
      </c>
      <c r="B70" s="1" t="s">
        <v>18</v>
      </c>
      <c r="C70" s="1" t="s">
        <v>328</v>
      </c>
      <c r="D70" s="33" t="n">
        <v>0.27</v>
      </c>
      <c r="E70" s="1" t="s">
        <v>573</v>
      </c>
      <c r="F70" s="39" t="n">
        <v>0.0002739962446668</v>
      </c>
      <c r="G70" s="39" t="n">
        <v>0.0028822486607594</v>
      </c>
    </row>
    <row r="71" customFormat="false" ht="15" hidden="false" customHeight="false" outlineLevel="0" collapsed="false">
      <c r="A71" s="1" t="s">
        <v>351</v>
      </c>
      <c r="B71" s="1" t="s">
        <v>18</v>
      </c>
      <c r="C71" s="1" t="s">
        <v>352</v>
      </c>
      <c r="D71" s="33" t="n">
        <v>0.27</v>
      </c>
      <c r="E71" s="1" t="s">
        <v>574</v>
      </c>
      <c r="F71" s="39" t="n">
        <v>0.000256932614991</v>
      </c>
      <c r="G71" s="39" t="n">
        <v>0.002702751223338</v>
      </c>
    </row>
    <row r="72" customFormat="false" ht="15" hidden="false" customHeight="false" outlineLevel="0" collapsed="false">
      <c r="A72" s="1" t="s">
        <v>365</v>
      </c>
      <c r="B72" s="1" t="s">
        <v>18</v>
      </c>
      <c r="C72" s="1" t="s">
        <v>366</v>
      </c>
      <c r="D72" s="33" t="n">
        <v>0.27</v>
      </c>
      <c r="E72" s="1" t="s">
        <v>575</v>
      </c>
      <c r="F72" s="39" t="n">
        <v>0.00087346945113269</v>
      </c>
      <c r="G72" s="39" t="n">
        <v>0.0091882870832881</v>
      </c>
    </row>
    <row r="73" customFormat="false" ht="15" hidden="false" customHeight="false" outlineLevel="0" collapsed="false">
      <c r="A73" s="1" t="s">
        <v>297</v>
      </c>
      <c r="B73" s="1" t="s">
        <v>85</v>
      </c>
      <c r="C73" s="1" t="s">
        <v>298</v>
      </c>
      <c r="D73" s="33" t="n">
        <v>1.83</v>
      </c>
      <c r="E73" s="1" t="s">
        <v>298</v>
      </c>
      <c r="F73" s="39" t="n">
        <v>2.3075486058661</v>
      </c>
      <c r="G73" s="39" t="n">
        <v>24.273795748489</v>
      </c>
    </row>
    <row r="74" customFormat="false" ht="15" hidden="false" customHeight="false" outlineLevel="0" collapsed="false">
      <c r="A74" s="1" t="s">
        <v>293</v>
      </c>
      <c r="B74" s="1" t="s">
        <v>21</v>
      </c>
      <c r="C74" s="1" t="s">
        <v>294</v>
      </c>
      <c r="D74" s="33" t="n">
        <v>0.44</v>
      </c>
      <c r="E74" s="1" t="s">
        <v>576</v>
      </c>
      <c r="F74" s="39" t="n">
        <v>0.060835089418604</v>
      </c>
      <c r="G74" s="39" t="n">
        <v>1.2710704222968</v>
      </c>
    </row>
    <row r="75" customFormat="false" ht="15" hidden="false" customHeight="false" outlineLevel="0" collapsed="false">
      <c r="A75" s="1" t="s">
        <v>302</v>
      </c>
      <c r="B75" s="1" t="s">
        <v>26</v>
      </c>
      <c r="C75" s="1" t="s">
        <v>303</v>
      </c>
      <c r="D75" s="33" t="n">
        <v>354.62</v>
      </c>
      <c r="E75" s="1" t="s">
        <v>577</v>
      </c>
      <c r="F75" s="39" t="n">
        <v>43.453635299003</v>
      </c>
      <c r="G75" s="39" t="n">
        <v>907.90744449768</v>
      </c>
    </row>
    <row r="76" customFormat="false" ht="15" hidden="false" customHeight="false" outlineLevel="0" collapsed="false">
      <c r="A76" s="1" t="s">
        <v>295</v>
      </c>
      <c r="B76" s="1" t="s">
        <v>15</v>
      </c>
      <c r="C76" s="1" t="s">
        <v>296</v>
      </c>
      <c r="D76" s="33" t="n">
        <v>2.23</v>
      </c>
      <c r="E76" s="1" t="s">
        <v>578</v>
      </c>
      <c r="F76" s="39" t="n">
        <v>0.25712640006844</v>
      </c>
      <c r="G76" s="39" t="n">
        <v>3.6965620802891</v>
      </c>
    </row>
    <row r="77" customFormat="false" ht="15" hidden="false" customHeight="false" outlineLevel="0" collapsed="false">
      <c r="A77" s="1" t="s">
        <v>299</v>
      </c>
      <c r="B77" s="1" t="s">
        <v>300</v>
      </c>
      <c r="C77" s="1" t="s">
        <v>301</v>
      </c>
      <c r="D77" s="33" t="n">
        <v>2.62</v>
      </c>
      <c r="E77" s="1" t="s">
        <v>301</v>
      </c>
      <c r="F77" s="39" t="n">
        <v>0.91580856018131</v>
      </c>
      <c r="G77" s="39" t="n">
        <v>56.322588714872</v>
      </c>
    </row>
    <row r="78" customFormat="false" ht="15" hidden="false" customHeight="false" outlineLevel="0" collapsed="false">
      <c r="A78" s="1" t="s">
        <v>263</v>
      </c>
      <c r="B78" s="1" t="s">
        <v>264</v>
      </c>
      <c r="C78" s="1" t="s">
        <v>29</v>
      </c>
      <c r="D78" s="33" t="n">
        <v>180</v>
      </c>
      <c r="E78" s="1" t="s">
        <v>262</v>
      </c>
      <c r="F78" s="39" t="n">
        <v>-9999999999</v>
      </c>
      <c r="G78" s="39" t="n">
        <v>-9999999999</v>
      </c>
    </row>
    <row r="79" customFormat="false" ht="15" hidden="false" customHeight="false" outlineLevel="0" collapsed="false">
      <c r="A79" s="1" t="s">
        <v>255</v>
      </c>
      <c r="B79" s="1" t="s">
        <v>85</v>
      </c>
      <c r="C79" s="1" t="s">
        <v>256</v>
      </c>
      <c r="D79" s="33" t="n">
        <v>20</v>
      </c>
      <c r="E79" s="1" t="s">
        <v>579</v>
      </c>
      <c r="F79" s="39" t="n">
        <v>-9999999999</v>
      </c>
      <c r="G79" s="39" t="n">
        <v>-9999999999</v>
      </c>
    </row>
    <row r="80" customFormat="false" ht="15" hidden="false" customHeight="false" outlineLevel="0" collapsed="false">
      <c r="A80" s="1" t="s">
        <v>267</v>
      </c>
      <c r="B80" s="1" t="s">
        <v>18</v>
      </c>
      <c r="C80" s="1" t="s">
        <v>268</v>
      </c>
      <c r="D80" s="33" t="n">
        <v>37.93</v>
      </c>
      <c r="E80" s="1" t="s">
        <v>580</v>
      </c>
      <c r="F80" s="39" t="n">
        <v>23.495836155052</v>
      </c>
      <c r="G80" s="39" t="n">
        <v>428.26930776802</v>
      </c>
    </row>
    <row r="81" customFormat="false" ht="15" hidden="false" customHeight="false" outlineLevel="0" collapsed="false">
      <c r="A81" s="1" t="s">
        <v>273</v>
      </c>
      <c r="B81" s="1" t="s">
        <v>15</v>
      </c>
      <c r="C81" s="1" t="s">
        <v>274</v>
      </c>
      <c r="D81" s="33" t="n">
        <v>24.96</v>
      </c>
      <c r="E81" s="1" t="s">
        <v>581</v>
      </c>
      <c r="F81" s="39" t="n">
        <v>12.425854187904</v>
      </c>
      <c r="G81" s="39" t="n">
        <v>422.78981885312</v>
      </c>
    </row>
    <row r="82" customFormat="false" ht="15" hidden="false" customHeight="false" outlineLevel="0" collapsed="false">
      <c r="A82" s="1" t="s">
        <v>277</v>
      </c>
      <c r="B82" s="1" t="s">
        <v>15</v>
      </c>
      <c r="C82" s="1" t="s">
        <v>278</v>
      </c>
      <c r="D82" s="33" t="n">
        <v>3.61</v>
      </c>
      <c r="E82" s="1" t="s">
        <v>582</v>
      </c>
      <c r="F82" s="39" t="n">
        <v>2.4556125725736</v>
      </c>
      <c r="G82" s="39" t="n">
        <v>26.207886886871</v>
      </c>
    </row>
    <row r="83" customFormat="false" ht="15" hidden="false" customHeight="false" outlineLevel="0" collapsed="false">
      <c r="A83" s="1" t="s">
        <v>279</v>
      </c>
      <c r="B83" s="1" t="s">
        <v>15</v>
      </c>
      <c r="C83" s="1" t="s">
        <v>280</v>
      </c>
      <c r="D83" s="33" t="n">
        <v>7.12</v>
      </c>
      <c r="E83" s="1" t="s">
        <v>583</v>
      </c>
      <c r="F83" s="39" t="n">
        <v>1.7646257947702</v>
      </c>
      <c r="G83" s="39" t="n">
        <v>32.184903937777</v>
      </c>
    </row>
    <row r="84" customFormat="false" ht="15" hidden="false" customHeight="false" outlineLevel="0" collapsed="false">
      <c r="A84" s="1" t="s">
        <v>183</v>
      </c>
      <c r="B84" s="1" t="s">
        <v>21</v>
      </c>
      <c r="C84" s="1" t="s">
        <v>184</v>
      </c>
      <c r="D84" s="33" t="n">
        <v>4.51</v>
      </c>
      <c r="E84" s="1" t="s">
        <v>584</v>
      </c>
      <c r="F84" s="39" t="n">
        <v>0.66307205272644</v>
      </c>
      <c r="G84" s="39" t="n">
        <v>23.046075597911</v>
      </c>
    </row>
    <row r="85" customFormat="false" ht="15" hidden="false" customHeight="false" outlineLevel="0" collapsed="false">
      <c r="A85" s="1" t="s">
        <v>185</v>
      </c>
      <c r="B85" s="1" t="s">
        <v>18</v>
      </c>
      <c r="C85" s="1" t="s">
        <v>186</v>
      </c>
      <c r="D85" s="33" t="n">
        <v>2.04</v>
      </c>
      <c r="E85" s="1" t="s">
        <v>585</v>
      </c>
      <c r="F85" s="39" t="n">
        <v>0.4744387029114</v>
      </c>
      <c r="G85" s="39" t="n">
        <v>17.342065813579</v>
      </c>
    </row>
    <row r="86" customFormat="false" ht="15" hidden="false" customHeight="false" outlineLevel="0" collapsed="false">
      <c r="A86" s="1" t="s">
        <v>187</v>
      </c>
      <c r="B86" s="1" t="s">
        <v>18</v>
      </c>
      <c r="C86" s="1" t="s">
        <v>188</v>
      </c>
      <c r="D86" s="33" t="n">
        <v>0.02</v>
      </c>
      <c r="E86" s="1" t="s">
        <v>586</v>
      </c>
      <c r="F86" s="39" t="n">
        <v>0.017332143885</v>
      </c>
      <c r="G86" s="39" t="n">
        <v>0.63469984620231</v>
      </c>
    </row>
    <row r="87" customFormat="false" ht="15" hidden="false" customHeight="false" outlineLevel="0" collapsed="false">
      <c r="A87" s="1" t="s">
        <v>310</v>
      </c>
      <c r="B87" s="1" t="s">
        <v>85</v>
      </c>
      <c r="C87" s="1" t="s">
        <v>311</v>
      </c>
      <c r="D87" s="33" t="n">
        <v>83.23</v>
      </c>
      <c r="E87" s="1" t="s">
        <v>587</v>
      </c>
      <c r="F87" s="39" t="n">
        <v>4.5381436567968</v>
      </c>
      <c r="G87" s="39" t="n">
        <v>59.699060076518</v>
      </c>
    </row>
    <row r="88" customFormat="false" ht="15" hidden="false" customHeight="false" outlineLevel="0" collapsed="false">
      <c r="A88" s="1" t="s">
        <v>464</v>
      </c>
      <c r="B88" s="1" t="s">
        <v>18</v>
      </c>
      <c r="C88" s="1" t="s">
        <v>465</v>
      </c>
      <c r="D88" s="33" t="n">
        <v>2.56</v>
      </c>
      <c r="E88" s="1" t="s">
        <v>588</v>
      </c>
      <c r="F88" s="39" t="n">
        <v>0.72002082924134</v>
      </c>
      <c r="G88" s="39" t="n">
        <v>14.559961732219</v>
      </c>
    </row>
    <row r="89" customFormat="false" ht="15" hidden="false" customHeight="false" outlineLevel="0" collapsed="false">
      <c r="A89" s="1" t="s">
        <v>466</v>
      </c>
      <c r="B89" s="1" t="s">
        <v>18</v>
      </c>
      <c r="C89" s="1" t="s">
        <v>467</v>
      </c>
      <c r="D89" s="33" t="n">
        <v>12.14</v>
      </c>
      <c r="E89" s="1" t="s">
        <v>589</v>
      </c>
      <c r="F89" s="39" t="n">
        <v>5.6459176469713</v>
      </c>
      <c r="G89" s="39" t="n">
        <v>60.256887717974</v>
      </c>
    </row>
    <row r="90" customFormat="false" ht="15" hidden="false" customHeight="false" outlineLevel="0" collapsed="false">
      <c r="A90" s="1" t="s">
        <v>385</v>
      </c>
      <c r="B90" s="1" t="s">
        <v>21</v>
      </c>
      <c r="C90" s="1" t="s">
        <v>386</v>
      </c>
      <c r="D90" s="33" t="n">
        <v>22.73</v>
      </c>
      <c r="E90" s="1" t="s">
        <v>386</v>
      </c>
      <c r="F90" s="39" t="n">
        <v>0</v>
      </c>
      <c r="G90" s="39" t="n">
        <v>0</v>
      </c>
    </row>
    <row r="91" customFormat="false" ht="15" hidden="false" customHeight="false" outlineLevel="0" collapsed="false">
      <c r="A91" s="1" t="s">
        <v>349</v>
      </c>
      <c r="B91" s="1" t="s">
        <v>21</v>
      </c>
      <c r="C91" s="1" t="s">
        <v>350</v>
      </c>
      <c r="D91" s="33" t="n">
        <v>3.13</v>
      </c>
      <c r="E91" s="1" t="s">
        <v>590</v>
      </c>
      <c r="F91" s="39" t="n">
        <v>0.59257609878183</v>
      </c>
      <c r="G91" s="39" t="n">
        <v>9.9406995940345</v>
      </c>
    </row>
    <row r="92" customFormat="false" ht="15" hidden="false" customHeight="false" outlineLevel="0" collapsed="false">
      <c r="A92" s="1" t="s">
        <v>367</v>
      </c>
      <c r="B92" s="1" t="s">
        <v>21</v>
      </c>
      <c r="C92" s="1" t="s">
        <v>368</v>
      </c>
      <c r="D92" s="33" t="n">
        <v>5.29</v>
      </c>
      <c r="E92" s="1" t="s">
        <v>591</v>
      </c>
      <c r="F92" s="39" t="n">
        <v>1.0238492480385</v>
      </c>
      <c r="G92" s="39" t="n">
        <v>17.175478095137</v>
      </c>
    </row>
    <row r="93" customFormat="false" ht="15" hidden="false" customHeight="false" outlineLevel="0" collapsed="false">
      <c r="A93" s="1" t="s">
        <v>375</v>
      </c>
      <c r="B93" s="1" t="s">
        <v>21</v>
      </c>
      <c r="C93" s="1" t="s">
        <v>376</v>
      </c>
      <c r="D93" s="33" t="n">
        <v>2.08</v>
      </c>
      <c r="E93" s="1" t="s">
        <v>592</v>
      </c>
      <c r="F93" s="39" t="n">
        <v>0.37693952415349</v>
      </c>
      <c r="G93" s="39" t="n">
        <v>6.3233103434833</v>
      </c>
    </row>
    <row r="94" customFormat="false" ht="15" hidden="false" customHeight="false" outlineLevel="0" collapsed="false">
      <c r="A94" s="1" t="s">
        <v>339</v>
      </c>
      <c r="B94" s="1" t="s">
        <v>21</v>
      </c>
      <c r="C94" s="1" t="s">
        <v>340</v>
      </c>
      <c r="D94" s="33" t="n">
        <v>20.73</v>
      </c>
      <c r="E94" s="1" t="s">
        <v>593</v>
      </c>
      <c r="F94" s="39" t="n">
        <v>1.8019237387743</v>
      </c>
      <c r="G94" s="39" t="n">
        <v>30.227986946043</v>
      </c>
    </row>
    <row r="95" customFormat="false" ht="15" hidden="false" customHeight="false" outlineLevel="0" collapsed="false">
      <c r="A95" s="1" t="s">
        <v>357</v>
      </c>
      <c r="B95" s="1" t="s">
        <v>21</v>
      </c>
      <c r="C95" s="1" t="s">
        <v>358</v>
      </c>
      <c r="D95" s="33" t="n">
        <v>17.74</v>
      </c>
      <c r="E95" s="1" t="s">
        <v>594</v>
      </c>
      <c r="F95" s="39" t="n">
        <v>1.5323780204888</v>
      </c>
      <c r="G95" s="39" t="n">
        <v>25.706250382854</v>
      </c>
    </row>
    <row r="96" customFormat="false" ht="15" hidden="false" customHeight="false" outlineLevel="0" collapsed="false">
      <c r="A96" s="1" t="s">
        <v>329</v>
      </c>
      <c r="B96" s="1" t="s">
        <v>21</v>
      </c>
      <c r="C96" s="1" t="s">
        <v>330</v>
      </c>
      <c r="D96" s="33" t="n">
        <v>4.23</v>
      </c>
      <c r="E96" s="1" t="s">
        <v>595</v>
      </c>
      <c r="F96" s="39" t="n">
        <v>0.80821267341018</v>
      </c>
      <c r="G96" s="39" t="n">
        <v>13.558088844586</v>
      </c>
    </row>
    <row r="97" customFormat="false" ht="15" hidden="false" customHeight="false" outlineLevel="0" collapsed="false">
      <c r="A97" s="1" t="s">
        <v>347</v>
      </c>
      <c r="B97" s="1" t="s">
        <v>18</v>
      </c>
      <c r="C97" s="1" t="s">
        <v>348</v>
      </c>
      <c r="D97" s="33" t="n">
        <v>3.67</v>
      </c>
      <c r="E97" s="1" t="s">
        <v>596</v>
      </c>
      <c r="F97" s="39" t="n">
        <v>-9999999999</v>
      </c>
      <c r="G97" s="39" t="n">
        <v>-9999999999</v>
      </c>
    </row>
    <row r="98" customFormat="false" ht="15" hidden="false" customHeight="false" outlineLevel="0" collapsed="false">
      <c r="A98" s="1" t="s">
        <v>369</v>
      </c>
      <c r="B98" s="1" t="s">
        <v>18</v>
      </c>
      <c r="C98" s="1" t="s">
        <v>370</v>
      </c>
      <c r="D98" s="33" t="n">
        <v>2.26</v>
      </c>
      <c r="E98" s="1" t="s">
        <v>597</v>
      </c>
      <c r="F98" s="39" t="n">
        <v>-9999999999</v>
      </c>
      <c r="G98" s="39" t="n">
        <v>-9999999999</v>
      </c>
    </row>
    <row r="99" customFormat="false" ht="15" hidden="false" customHeight="false" outlineLevel="0" collapsed="false">
      <c r="A99" s="1" t="s">
        <v>335</v>
      </c>
      <c r="B99" s="1" t="s">
        <v>18</v>
      </c>
      <c r="C99" s="1" t="s">
        <v>336</v>
      </c>
      <c r="D99" s="33" t="n">
        <v>3.88</v>
      </c>
      <c r="E99" s="1" t="s">
        <v>598</v>
      </c>
      <c r="F99" s="39" t="n">
        <v>-9999999999</v>
      </c>
      <c r="G99" s="39" t="n">
        <v>-9999999999</v>
      </c>
    </row>
    <row r="100" customFormat="false" ht="15" hidden="false" customHeight="false" outlineLevel="0" collapsed="false">
      <c r="A100" s="1" t="s">
        <v>331</v>
      </c>
      <c r="B100" s="1" t="s">
        <v>18</v>
      </c>
      <c r="C100" s="1" t="s">
        <v>332</v>
      </c>
      <c r="D100" s="33" t="n">
        <v>3.59</v>
      </c>
      <c r="E100" s="1" t="s">
        <v>599</v>
      </c>
      <c r="F100" s="39" t="n">
        <v>-9999999999</v>
      </c>
      <c r="G100" s="39" t="n">
        <v>-9999999999</v>
      </c>
    </row>
    <row r="101" customFormat="false" ht="15" hidden="false" customHeight="false" outlineLevel="0" collapsed="false">
      <c r="A101" s="1" t="s">
        <v>359</v>
      </c>
      <c r="B101" s="1" t="s">
        <v>18</v>
      </c>
      <c r="C101" s="1" t="s">
        <v>360</v>
      </c>
      <c r="D101" s="33" t="n">
        <v>3.73</v>
      </c>
      <c r="E101" s="1" t="s">
        <v>600</v>
      </c>
      <c r="F101" s="39" t="n">
        <v>-9999999999</v>
      </c>
      <c r="G101" s="39" t="n">
        <v>-9999999999</v>
      </c>
    </row>
    <row r="102" customFormat="false" ht="15" hidden="false" customHeight="false" outlineLevel="0" collapsed="false">
      <c r="A102" s="1" t="s">
        <v>381</v>
      </c>
      <c r="B102" s="1" t="s">
        <v>18</v>
      </c>
      <c r="C102" s="1" t="s">
        <v>382</v>
      </c>
      <c r="D102" s="33" t="n">
        <v>3.7</v>
      </c>
      <c r="E102" s="1" t="s">
        <v>601</v>
      </c>
      <c r="F102" s="39" t="n">
        <v>-9999999999</v>
      </c>
      <c r="G102" s="39" t="n">
        <v>-9999999999</v>
      </c>
    </row>
    <row r="103" customFormat="false" ht="15" hidden="false" customHeight="false" outlineLevel="0" collapsed="false">
      <c r="A103" s="1" t="s">
        <v>391</v>
      </c>
      <c r="B103" s="1" t="s">
        <v>18</v>
      </c>
      <c r="C103" s="1" t="s">
        <v>392</v>
      </c>
      <c r="D103" s="33" t="n">
        <v>0.05</v>
      </c>
      <c r="E103" s="1" t="s">
        <v>602</v>
      </c>
      <c r="F103" s="39" t="n">
        <v>-9999999999</v>
      </c>
      <c r="G103" s="39" t="n">
        <v>-9999999999</v>
      </c>
    </row>
    <row r="104" customFormat="false" ht="15" hidden="false" customHeight="false" outlineLevel="0" collapsed="false">
      <c r="A104" s="1" t="s">
        <v>361</v>
      </c>
      <c r="B104" s="1" t="s">
        <v>18</v>
      </c>
      <c r="C104" s="1" t="s">
        <v>362</v>
      </c>
      <c r="D104" s="33" t="n">
        <v>2.82</v>
      </c>
      <c r="E104" s="1" t="s">
        <v>603</v>
      </c>
      <c r="F104" s="39" t="n">
        <v>-9999999999</v>
      </c>
      <c r="G104" s="39" t="n">
        <v>-9999999999</v>
      </c>
    </row>
    <row r="105" customFormat="false" ht="15" hidden="false" customHeight="false" outlineLevel="0" collapsed="false">
      <c r="A105" s="1" t="s">
        <v>345</v>
      </c>
      <c r="B105" s="1" t="s">
        <v>18</v>
      </c>
      <c r="C105" s="1" t="s">
        <v>346</v>
      </c>
      <c r="D105" s="33" t="n">
        <v>1.65</v>
      </c>
      <c r="E105" s="1" t="s">
        <v>604</v>
      </c>
      <c r="F105" s="39" t="n">
        <v>-9999999999</v>
      </c>
      <c r="G105" s="39" t="n">
        <v>-9999999999</v>
      </c>
    </row>
    <row r="106" customFormat="false" ht="15" hidden="false" customHeight="false" outlineLevel="0" collapsed="false">
      <c r="A106" s="1" t="s">
        <v>371</v>
      </c>
      <c r="B106" s="1" t="s">
        <v>18</v>
      </c>
      <c r="C106" s="1" t="s">
        <v>372</v>
      </c>
      <c r="D106" s="33" t="n">
        <v>2.63</v>
      </c>
      <c r="E106" s="1" t="s">
        <v>605</v>
      </c>
      <c r="F106" s="39" t="n">
        <v>-9999999999</v>
      </c>
      <c r="G106" s="39" t="n">
        <v>-9999999999</v>
      </c>
    </row>
    <row r="107" customFormat="false" ht="15" hidden="false" customHeight="false" outlineLevel="0" collapsed="false">
      <c r="A107" s="1" t="s">
        <v>379</v>
      </c>
      <c r="B107" s="1" t="s">
        <v>18</v>
      </c>
      <c r="C107" s="1" t="s">
        <v>380</v>
      </c>
      <c r="D107" s="33" t="n">
        <v>0.86</v>
      </c>
      <c r="E107" s="1" t="s">
        <v>606</v>
      </c>
      <c r="F107" s="39" t="n">
        <v>-9999999999</v>
      </c>
      <c r="G107" s="39" t="n">
        <v>-9999999999</v>
      </c>
    </row>
    <row r="108" customFormat="false" ht="15" hidden="false" customHeight="false" outlineLevel="0" collapsed="false">
      <c r="A108" s="1" t="s">
        <v>325</v>
      </c>
      <c r="B108" s="1" t="s">
        <v>18</v>
      </c>
      <c r="C108" s="1" t="s">
        <v>326</v>
      </c>
      <c r="D108" s="33" t="n">
        <v>1.82</v>
      </c>
      <c r="E108" s="1" t="s">
        <v>607</v>
      </c>
      <c r="F108" s="39" t="n">
        <v>-9999999999</v>
      </c>
      <c r="G108" s="39" t="n">
        <v>-9999999999</v>
      </c>
    </row>
    <row r="109" customFormat="false" ht="15" hidden="false" customHeight="false" outlineLevel="0" collapsed="false">
      <c r="A109" s="1" t="s">
        <v>341</v>
      </c>
      <c r="B109" s="1" t="s">
        <v>18</v>
      </c>
      <c r="C109" s="1" t="s">
        <v>342</v>
      </c>
      <c r="D109" s="33" t="n">
        <v>3.29</v>
      </c>
      <c r="E109" s="1" t="s">
        <v>608</v>
      </c>
      <c r="F109" s="39" t="n">
        <v>-9999999999</v>
      </c>
      <c r="G109" s="39" t="n">
        <v>-9999999999</v>
      </c>
    </row>
    <row r="110" customFormat="false" ht="15" hidden="false" customHeight="false" outlineLevel="0" collapsed="false">
      <c r="A110" s="1" t="s">
        <v>318</v>
      </c>
      <c r="B110" s="1" t="s">
        <v>18</v>
      </c>
      <c r="C110" s="1" t="s">
        <v>319</v>
      </c>
      <c r="D110" s="33" t="n">
        <v>3.68</v>
      </c>
      <c r="E110" s="1" t="s">
        <v>609</v>
      </c>
      <c r="F110" s="39" t="n">
        <v>-9999999999</v>
      </c>
      <c r="G110" s="39" t="n">
        <v>-9999999999</v>
      </c>
    </row>
    <row r="111" customFormat="false" ht="15" hidden="false" customHeight="false" outlineLevel="0" collapsed="false">
      <c r="A111" s="1" t="s">
        <v>446</v>
      </c>
      <c r="B111" s="1" t="s">
        <v>21</v>
      </c>
      <c r="C111" s="1" t="s">
        <v>447</v>
      </c>
      <c r="D111" s="33" t="n">
        <v>8.73</v>
      </c>
      <c r="E111" s="1" t="s">
        <v>610</v>
      </c>
      <c r="F111" s="39" t="n">
        <v>1.0813851571796</v>
      </c>
      <c r="G111" s="39" t="n">
        <v>11.541242375703</v>
      </c>
    </row>
    <row r="112" customFormat="false" ht="15" hidden="false" customHeight="false" outlineLevel="0" collapsed="false">
      <c r="A112" s="1" t="s">
        <v>448</v>
      </c>
      <c r="B112" s="1" t="s">
        <v>21</v>
      </c>
      <c r="C112" s="1" t="s">
        <v>449</v>
      </c>
      <c r="D112" s="33" t="n">
        <v>38.86</v>
      </c>
      <c r="E112" s="1" t="s">
        <v>611</v>
      </c>
      <c r="F112" s="39" t="n">
        <v>7.1224795268664</v>
      </c>
      <c r="G112" s="39" t="n">
        <v>74.923497957285</v>
      </c>
    </row>
    <row r="113" customFormat="false" ht="15" hidden="false" customHeight="false" outlineLevel="0" collapsed="false">
      <c r="A113" s="1" t="s">
        <v>202</v>
      </c>
      <c r="B113" s="1" t="s">
        <v>21</v>
      </c>
      <c r="C113" s="1" t="s">
        <v>203</v>
      </c>
      <c r="D113" s="33" t="n">
        <v>1.7</v>
      </c>
      <c r="E113" s="1" t="s">
        <v>612</v>
      </c>
      <c r="F113" s="39" t="n">
        <v>0.28846229838035</v>
      </c>
      <c r="G113" s="39" t="n">
        <v>8.8227867083164</v>
      </c>
    </row>
    <row r="114" customFormat="false" ht="15" hidden="false" customHeight="false" outlineLevel="0" collapsed="false">
      <c r="A114" s="1" t="s">
        <v>537</v>
      </c>
      <c r="B114" s="1" t="s">
        <v>18</v>
      </c>
      <c r="C114" s="1" t="s">
        <v>538</v>
      </c>
      <c r="D114" s="33" t="n">
        <v>495</v>
      </c>
      <c r="E114" s="1" t="s">
        <v>538</v>
      </c>
      <c r="F114" s="39" t="n">
        <v>0</v>
      </c>
      <c r="G114" s="39" t="n">
        <v>0</v>
      </c>
    </row>
    <row r="115" customFormat="false" ht="15" hidden="false" customHeight="false" outlineLevel="0" collapsed="false">
      <c r="A115" s="1" t="s">
        <v>450</v>
      </c>
      <c r="B115" s="1" t="s">
        <v>18</v>
      </c>
      <c r="C115" s="1" t="s">
        <v>451</v>
      </c>
      <c r="D115" s="33" t="n">
        <v>10.23</v>
      </c>
      <c r="E115" s="1" t="s">
        <v>613</v>
      </c>
      <c r="F115" s="39" t="n">
        <v>0.46150972117323</v>
      </c>
      <c r="G115" s="39" t="n">
        <v>4.8547591496977</v>
      </c>
    </row>
    <row r="116" customFormat="false" ht="15" hidden="false" customHeight="false" outlineLevel="0" collapsed="false">
      <c r="A116" s="1" t="s">
        <v>452</v>
      </c>
      <c r="B116" s="1" t="s">
        <v>18</v>
      </c>
      <c r="C116" s="1" t="s">
        <v>453</v>
      </c>
      <c r="D116" s="33" t="n">
        <v>5.1</v>
      </c>
      <c r="E116" s="1" t="s">
        <v>614</v>
      </c>
      <c r="F116" s="39" t="n">
        <v>-9999999999</v>
      </c>
      <c r="G116" s="39" t="n">
        <v>-9999999999</v>
      </c>
    </row>
    <row r="117" customFormat="false" ht="15" hidden="false" customHeight="false" outlineLevel="0" collapsed="false">
      <c r="A117" s="1" t="s">
        <v>211</v>
      </c>
      <c r="B117" s="1" t="s">
        <v>18</v>
      </c>
      <c r="C117" s="1" t="s">
        <v>212</v>
      </c>
      <c r="D117" s="33" t="n">
        <v>5.77</v>
      </c>
      <c r="E117" s="1" t="s">
        <v>615</v>
      </c>
      <c r="F117" s="39" t="n">
        <v>0.96161290211915</v>
      </c>
      <c r="G117" s="39" t="n">
        <v>17.15017061592</v>
      </c>
    </row>
    <row r="118" customFormat="false" ht="15" hidden="false" customHeight="false" outlineLevel="0" collapsed="false">
      <c r="A118" s="1" t="s">
        <v>216</v>
      </c>
      <c r="B118" s="1" t="s">
        <v>18</v>
      </c>
      <c r="C118" s="1" t="s">
        <v>217</v>
      </c>
      <c r="D118" s="33" t="n">
        <v>175.91</v>
      </c>
      <c r="E118" s="1" t="s">
        <v>616</v>
      </c>
      <c r="F118" s="39" t="n">
        <v>-9999999999</v>
      </c>
      <c r="G118" s="39" t="n">
        <v>-9999999999</v>
      </c>
    </row>
    <row r="119" customFormat="false" ht="15" hidden="false" customHeight="false" outlineLevel="0" collapsed="false">
      <c r="A119" s="1" t="s">
        <v>221</v>
      </c>
      <c r="B119" s="1" t="s">
        <v>18</v>
      </c>
      <c r="C119" s="1" t="s">
        <v>222</v>
      </c>
      <c r="D119" s="33" t="n">
        <v>6.5</v>
      </c>
      <c r="E119" s="1" t="s">
        <v>617</v>
      </c>
      <c r="F119" s="39" t="n">
        <v>1.9529250658507</v>
      </c>
      <c r="G119" s="39" t="n">
        <v>34.079603150216</v>
      </c>
    </row>
    <row r="120" customFormat="false" ht="15" hidden="false" customHeight="false" outlineLevel="0" collapsed="false">
      <c r="A120" s="1" t="s">
        <v>226</v>
      </c>
      <c r="B120" s="1" t="s">
        <v>21</v>
      </c>
      <c r="C120" s="1" t="s">
        <v>227</v>
      </c>
      <c r="D120" s="33" t="n">
        <v>0.82</v>
      </c>
      <c r="E120" s="1" t="s">
        <v>618</v>
      </c>
      <c r="F120" s="39" t="n">
        <v>0.0017192370497781</v>
      </c>
      <c r="G120" s="39" t="n">
        <v>0.051999899480116</v>
      </c>
    </row>
    <row r="121" customFormat="false" ht="15" hidden="false" customHeight="false" outlineLevel="0" collapsed="false">
      <c r="A121" s="1" t="s">
        <v>306</v>
      </c>
      <c r="B121" s="1" t="s">
        <v>18</v>
      </c>
      <c r="C121" s="1" t="s">
        <v>307</v>
      </c>
      <c r="D121" s="33" t="n">
        <v>630</v>
      </c>
      <c r="E121" s="1" t="s">
        <v>307</v>
      </c>
      <c r="F121" s="39" t="n">
        <v>0</v>
      </c>
      <c r="G121" s="39" t="n">
        <v>0</v>
      </c>
    </row>
    <row r="122" customFormat="false" ht="15" hidden="false" customHeight="false" outlineLevel="0" collapsed="false">
      <c r="A122" s="25" t="s">
        <v>475</v>
      </c>
    </row>
    <row r="123" customFormat="false" ht="15" hidden="false" customHeight="false" outlineLevel="0" collapsed="false">
      <c r="A123" s="1" t="s">
        <v>476</v>
      </c>
      <c r="B123" s="1" t="s">
        <v>18</v>
      </c>
      <c r="C123" s="1" t="s">
        <v>477</v>
      </c>
      <c r="D123" s="33" t="n">
        <v>3</v>
      </c>
      <c r="E123" s="1" t="s">
        <v>477</v>
      </c>
      <c r="F123" s="39" t="n">
        <v>0</v>
      </c>
      <c r="G123" s="39" t="n">
        <v>0</v>
      </c>
    </row>
  </sheetData>
  <sheetProtection sheet="true"/>
  <mergeCells count="5">
    <mergeCell ref="A1:D1"/>
    <mergeCell ref="A2:D2"/>
    <mergeCell ref="A3:D3"/>
    <mergeCell ref="A4:D4"/>
    <mergeCell ref="A6:D6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5.71"/>
    <col collapsed="false" customWidth="true" hidden="false" outlineLevel="0" max="2" min="2" style="1" width="3.42"/>
    <col collapsed="false" customWidth="true" hidden="false" outlineLevel="0" max="7" min="3" style="1" width="13.71"/>
    <col collapsed="false" customWidth="true" hidden="false" outlineLevel="0" max="8" min="8" style="1" width="25.71"/>
  </cols>
  <sheetData>
    <row r="1" customFormat="false" ht="15" hidden="false" customHeight="false" outlineLevel="0" collapsed="false">
      <c r="E1" s="10" t="s">
        <v>0</v>
      </c>
      <c r="F1" s="10" t="s">
        <v>0</v>
      </c>
      <c r="G1" s="10" t="s">
        <v>0</v>
      </c>
      <c r="H1" s="10" t="s">
        <v>0</v>
      </c>
    </row>
    <row r="2" customFormat="false" ht="15" hidden="false" customHeight="false" outlineLevel="0" collapsed="false">
      <c r="E2" s="10"/>
      <c r="F2" s="10"/>
      <c r="G2" s="10"/>
      <c r="H2" s="10"/>
    </row>
    <row r="3" customFormat="false" ht="15" hidden="false" customHeight="false" outlineLevel="0" collapsed="false">
      <c r="E3" s="10"/>
      <c r="F3" s="10"/>
      <c r="G3" s="10"/>
      <c r="H3" s="10"/>
    </row>
    <row r="4" customFormat="false" ht="15" hidden="false" customHeight="false" outlineLevel="0" collapsed="false">
      <c r="E4" s="10"/>
      <c r="F4" s="10"/>
      <c r="G4" s="10"/>
      <c r="H4" s="10"/>
    </row>
    <row r="6" customFormat="false" ht="17.35" hidden="false" customHeight="false" outlineLevel="0" collapsed="false">
      <c r="C6" s="23" t="s">
        <v>619</v>
      </c>
      <c r="D6" s="23" t="s">
        <v>619</v>
      </c>
      <c r="E6" s="23" t="s">
        <v>619</v>
      </c>
      <c r="F6" s="23" t="s">
        <v>619</v>
      </c>
      <c r="G6" s="23" t="s">
        <v>619</v>
      </c>
    </row>
    <row r="10" customFormat="false" ht="15" hidden="false" customHeight="false" outlineLevel="0" collapsed="false">
      <c r="B10" s="1" t="s">
        <v>620</v>
      </c>
      <c r="C10" s="7" t="s">
        <v>5</v>
      </c>
      <c r="D10" s="8" t="s">
        <v>6</v>
      </c>
      <c r="E10" s="7" t="s">
        <v>7</v>
      </c>
    </row>
    <row r="11" customFormat="false" ht="15" hidden="false" customHeight="false" outlineLevel="0" collapsed="false">
      <c r="B11" s="1" t="s">
        <v>620</v>
      </c>
      <c r="C11" s="7" t="s">
        <v>8</v>
      </c>
      <c r="D11" s="8" t="s">
        <v>9</v>
      </c>
      <c r="E11" s="7" t="s">
        <v>10</v>
      </c>
    </row>
    <row r="12" customFormat="false" ht="15" hidden="false" customHeight="false" outlineLevel="0" collapsed="false">
      <c r="B12" s="1" t="s">
        <v>620</v>
      </c>
      <c r="C12" s="7" t="s">
        <v>11</v>
      </c>
      <c r="D12" s="8" t="s">
        <v>6</v>
      </c>
      <c r="E12" s="7" t="s">
        <v>12</v>
      </c>
    </row>
    <row r="14" s="1" customFormat="true" ht="45" hidden="false" customHeight="true" outlineLevel="0" collapsed="false">
      <c r="A14" s="20" t="s">
        <v>621</v>
      </c>
      <c r="B14" s="20" t="s">
        <v>622</v>
      </c>
      <c r="C14" s="20" t="s">
        <v>23</v>
      </c>
      <c r="D14" s="40" t="s">
        <v>18</v>
      </c>
      <c r="E14" s="41" t="s">
        <v>24</v>
      </c>
      <c r="F14" s="41" t="s">
        <v>24</v>
      </c>
      <c r="G14" s="42" t="n">
        <f aca="false">SUM(G15:G16)</f>
        <v>2</v>
      </c>
    </row>
    <row r="15" customFormat="false" ht="15" hidden="false" customHeight="false" outlineLevel="0" collapsed="false">
      <c r="A15" s="43" t="s">
        <v>623</v>
      </c>
      <c r="B15" s="43"/>
      <c r="C15" s="44" t="n">
        <v>1</v>
      </c>
      <c r="D15" s="44"/>
      <c r="E15" s="44"/>
      <c r="F15" s="44"/>
      <c r="G15" s="44" t="n">
        <f aca="false">PRODUCT(C15:F15)</f>
        <v>1</v>
      </c>
    </row>
    <row r="16" customFormat="false" ht="15" hidden="false" customHeight="false" outlineLevel="0" collapsed="false">
      <c r="A16" s="43" t="s">
        <v>624</v>
      </c>
      <c r="B16" s="43"/>
      <c r="C16" s="44" t="n">
        <v>1</v>
      </c>
      <c r="D16" s="44"/>
      <c r="E16" s="44"/>
      <c r="F16" s="44"/>
      <c r="G16" s="44" t="n">
        <f aca="false">PRODUCT(C16:F16)</f>
        <v>1</v>
      </c>
    </row>
    <row r="18" customFormat="false" ht="15" hidden="false" customHeight="false" outlineLevel="0" collapsed="false">
      <c r="B18" s="1" t="s">
        <v>620</v>
      </c>
      <c r="C18" s="7" t="s">
        <v>5</v>
      </c>
      <c r="D18" s="8" t="s">
        <v>6</v>
      </c>
      <c r="E18" s="7" t="s">
        <v>7</v>
      </c>
    </row>
    <row r="19" customFormat="false" ht="15" hidden="false" customHeight="false" outlineLevel="0" collapsed="false">
      <c r="B19" s="1" t="s">
        <v>620</v>
      </c>
      <c r="C19" s="7" t="s">
        <v>8</v>
      </c>
      <c r="D19" s="8" t="s">
        <v>60</v>
      </c>
      <c r="E19" s="7" t="s">
        <v>61</v>
      </c>
    </row>
    <row r="20" customFormat="false" ht="15" hidden="false" customHeight="false" outlineLevel="0" collapsed="false">
      <c r="B20" s="1" t="s">
        <v>620</v>
      </c>
      <c r="C20" s="7" t="s">
        <v>11</v>
      </c>
      <c r="D20" s="8" t="s">
        <v>6</v>
      </c>
      <c r="E20" s="7" t="s">
        <v>12</v>
      </c>
    </row>
    <row r="22" s="1" customFormat="true" ht="45" hidden="false" customHeight="true" outlineLevel="0" collapsed="false">
      <c r="A22" s="20" t="s">
        <v>625</v>
      </c>
      <c r="B22" s="20" t="s">
        <v>622</v>
      </c>
      <c r="C22" s="20" t="s">
        <v>23</v>
      </c>
      <c r="D22" s="40" t="s">
        <v>18</v>
      </c>
      <c r="E22" s="41" t="s">
        <v>24</v>
      </c>
      <c r="F22" s="41" t="s">
        <v>24</v>
      </c>
      <c r="G22" s="42" t="n">
        <f aca="false">SUM(G23:G25)</f>
        <v>5</v>
      </c>
    </row>
    <row r="23" customFormat="false" ht="15" hidden="false" customHeight="false" outlineLevel="0" collapsed="false">
      <c r="A23" s="43" t="s">
        <v>623</v>
      </c>
      <c r="B23" s="43"/>
      <c r="C23" s="44" t="n">
        <v>1</v>
      </c>
      <c r="D23" s="44"/>
      <c r="E23" s="44"/>
      <c r="F23" s="44"/>
      <c r="G23" s="44" t="n">
        <f aca="false">PRODUCT(C23:F23)</f>
        <v>1</v>
      </c>
    </row>
    <row r="24" customFormat="false" ht="15" hidden="false" customHeight="false" outlineLevel="0" collapsed="false">
      <c r="A24" s="43" t="s">
        <v>626</v>
      </c>
      <c r="B24" s="43"/>
      <c r="C24" s="44" t="n">
        <v>1</v>
      </c>
      <c r="D24" s="44"/>
      <c r="E24" s="44"/>
      <c r="F24" s="44"/>
      <c r="G24" s="44" t="n">
        <f aca="false">PRODUCT(C24:F24)</f>
        <v>1</v>
      </c>
    </row>
    <row r="25" customFormat="false" ht="15" hidden="false" customHeight="false" outlineLevel="0" collapsed="false">
      <c r="A25" s="43" t="s">
        <v>627</v>
      </c>
      <c r="B25" s="43"/>
      <c r="C25" s="44" t="n">
        <v>3</v>
      </c>
      <c r="D25" s="44"/>
      <c r="E25" s="44"/>
      <c r="F25" s="44"/>
      <c r="G25" s="44" t="n">
        <f aca="false">PRODUCT(C25:F25)</f>
        <v>3</v>
      </c>
    </row>
    <row r="27" customFormat="false" ht="15" hidden="false" customHeight="false" outlineLevel="0" collapsed="false">
      <c r="B27" s="1" t="s">
        <v>620</v>
      </c>
      <c r="C27" s="7" t="s">
        <v>5</v>
      </c>
      <c r="D27" s="8" t="s">
        <v>6</v>
      </c>
      <c r="E27" s="7" t="s">
        <v>7</v>
      </c>
    </row>
    <row r="28" customFormat="false" ht="15" hidden="false" customHeight="false" outlineLevel="0" collapsed="false">
      <c r="B28" s="1" t="s">
        <v>620</v>
      </c>
      <c r="C28" s="7" t="s">
        <v>8</v>
      </c>
      <c r="D28" s="8" t="s">
        <v>87</v>
      </c>
      <c r="E28" s="7" t="s">
        <v>88</v>
      </c>
    </row>
    <row r="29" customFormat="false" ht="15" hidden="false" customHeight="false" outlineLevel="0" collapsed="false">
      <c r="B29" s="1" t="s">
        <v>620</v>
      </c>
      <c r="C29" s="7" t="s">
        <v>11</v>
      </c>
      <c r="D29" s="8" t="s">
        <v>6</v>
      </c>
      <c r="E29" s="7" t="s">
        <v>12</v>
      </c>
    </row>
    <row r="31" s="1" customFormat="true" ht="45" hidden="false" customHeight="true" outlineLevel="0" collapsed="false">
      <c r="A31" s="20" t="s">
        <v>628</v>
      </c>
      <c r="B31" s="20" t="s">
        <v>622</v>
      </c>
      <c r="C31" s="20" t="s">
        <v>23</v>
      </c>
      <c r="D31" s="40" t="s">
        <v>18</v>
      </c>
      <c r="E31" s="41" t="s">
        <v>24</v>
      </c>
      <c r="F31" s="41" t="s">
        <v>24</v>
      </c>
      <c r="G31" s="42" t="n">
        <f aca="false">SUM(G32:G34)</f>
        <v>9</v>
      </c>
    </row>
    <row r="32" customFormat="false" ht="15" hidden="false" customHeight="false" outlineLevel="0" collapsed="false">
      <c r="A32" s="43" t="s">
        <v>623</v>
      </c>
      <c r="B32" s="43"/>
      <c r="C32" s="44" t="n">
        <v>1</v>
      </c>
      <c r="D32" s="44"/>
      <c r="E32" s="44"/>
      <c r="F32" s="44"/>
      <c r="G32" s="44" t="n">
        <f aca="false">PRODUCT(C32:F32)</f>
        <v>1</v>
      </c>
    </row>
    <row r="33" customFormat="false" ht="15" hidden="false" customHeight="false" outlineLevel="0" collapsed="false">
      <c r="A33" s="43" t="s">
        <v>629</v>
      </c>
      <c r="B33" s="43"/>
      <c r="C33" s="44" t="n">
        <v>4</v>
      </c>
      <c r="D33" s="44"/>
      <c r="E33" s="44"/>
      <c r="F33" s="44"/>
      <c r="G33" s="44" t="n">
        <f aca="false">PRODUCT(C33:F33)</f>
        <v>4</v>
      </c>
    </row>
    <row r="34" customFormat="false" ht="15" hidden="false" customHeight="false" outlineLevel="0" collapsed="false">
      <c r="A34" s="43" t="s">
        <v>627</v>
      </c>
      <c r="B34" s="43"/>
      <c r="C34" s="44" t="n">
        <v>4</v>
      </c>
      <c r="D34" s="44"/>
      <c r="E34" s="44"/>
      <c r="F34" s="44"/>
      <c r="G34" s="44" t="n">
        <f aca="false">PRODUCT(C34:F34)</f>
        <v>4</v>
      </c>
    </row>
    <row r="36" customFormat="false" ht="15" hidden="false" customHeight="false" outlineLevel="0" collapsed="false">
      <c r="B36" s="1" t="s">
        <v>620</v>
      </c>
      <c r="C36" s="7" t="s">
        <v>5</v>
      </c>
      <c r="D36" s="8" t="s">
        <v>6</v>
      </c>
      <c r="E36" s="7" t="s">
        <v>7</v>
      </c>
    </row>
    <row r="37" customFormat="false" ht="15" hidden="false" customHeight="false" outlineLevel="0" collapsed="false">
      <c r="B37" s="1" t="s">
        <v>620</v>
      </c>
      <c r="C37" s="7" t="s">
        <v>8</v>
      </c>
      <c r="D37" s="8" t="s">
        <v>109</v>
      </c>
      <c r="E37" s="7" t="s">
        <v>110</v>
      </c>
    </row>
    <row r="38" customFormat="false" ht="15" hidden="false" customHeight="false" outlineLevel="0" collapsed="false">
      <c r="B38" s="1" t="s">
        <v>620</v>
      </c>
      <c r="C38" s="7" t="s">
        <v>11</v>
      </c>
      <c r="D38" s="8" t="s">
        <v>6</v>
      </c>
      <c r="E38" s="7" t="s">
        <v>12</v>
      </c>
    </row>
    <row r="40" s="1" customFormat="true" ht="45" hidden="false" customHeight="true" outlineLevel="0" collapsed="false">
      <c r="A40" s="20" t="s">
        <v>630</v>
      </c>
      <c r="B40" s="20" t="s">
        <v>622</v>
      </c>
      <c r="C40" s="20" t="s">
        <v>23</v>
      </c>
      <c r="D40" s="40" t="s">
        <v>18</v>
      </c>
      <c r="E40" s="41" t="s">
        <v>24</v>
      </c>
      <c r="F40" s="41" t="s">
        <v>24</v>
      </c>
      <c r="G40" s="42" t="n">
        <f aca="false">SUM(G41:G43)</f>
        <v>8</v>
      </c>
    </row>
    <row r="41" customFormat="false" ht="15" hidden="false" customHeight="false" outlineLevel="0" collapsed="false">
      <c r="A41" s="43" t="s">
        <v>623</v>
      </c>
      <c r="B41" s="43"/>
      <c r="C41" s="44" t="n">
        <v>4</v>
      </c>
      <c r="D41" s="44"/>
      <c r="E41" s="44"/>
      <c r="F41" s="44"/>
      <c r="G41" s="44" t="n">
        <f aca="false">PRODUCT(C41:F41)</f>
        <v>4</v>
      </c>
    </row>
    <row r="42" customFormat="false" ht="15" hidden="false" customHeight="false" outlineLevel="0" collapsed="false">
      <c r="A42" s="43" t="s">
        <v>629</v>
      </c>
      <c r="B42" s="43"/>
      <c r="C42" s="44" t="n">
        <v>1</v>
      </c>
      <c r="D42" s="44"/>
      <c r="E42" s="44"/>
      <c r="F42" s="44"/>
      <c r="G42" s="44" t="n">
        <f aca="false">PRODUCT(C42:F42)</f>
        <v>1</v>
      </c>
    </row>
    <row r="43" customFormat="false" ht="15" hidden="false" customHeight="false" outlineLevel="0" collapsed="false">
      <c r="A43" s="43" t="s">
        <v>627</v>
      </c>
      <c r="B43" s="43"/>
      <c r="C43" s="44" t="n">
        <v>3</v>
      </c>
      <c r="D43" s="44"/>
      <c r="E43" s="44"/>
      <c r="F43" s="44"/>
      <c r="G43" s="44" t="n">
        <f aca="false">PRODUCT(C43:F43)</f>
        <v>3</v>
      </c>
    </row>
    <row r="45" customFormat="false" ht="15" hidden="false" customHeight="false" outlineLevel="0" collapsed="false">
      <c r="B45" s="1" t="s">
        <v>620</v>
      </c>
      <c r="C45" s="7" t="s">
        <v>5</v>
      </c>
      <c r="D45" s="8" t="s">
        <v>6</v>
      </c>
      <c r="E45" s="7" t="s">
        <v>7</v>
      </c>
    </row>
    <row r="46" customFormat="false" ht="15" hidden="false" customHeight="false" outlineLevel="0" collapsed="false">
      <c r="B46" s="1" t="s">
        <v>620</v>
      </c>
      <c r="C46" s="7" t="s">
        <v>8</v>
      </c>
      <c r="D46" s="8" t="s">
        <v>123</v>
      </c>
      <c r="E46" s="7" t="s">
        <v>124</v>
      </c>
    </row>
    <row r="47" customFormat="false" ht="15" hidden="false" customHeight="false" outlineLevel="0" collapsed="false">
      <c r="B47" s="1" t="s">
        <v>620</v>
      </c>
      <c r="C47" s="7" t="s">
        <v>11</v>
      </c>
      <c r="D47" s="8" t="s">
        <v>6</v>
      </c>
      <c r="E47" s="7" t="s">
        <v>12</v>
      </c>
    </row>
    <row r="49" s="1" customFormat="true" ht="45" hidden="false" customHeight="true" outlineLevel="0" collapsed="false">
      <c r="A49" s="20" t="s">
        <v>631</v>
      </c>
      <c r="B49" s="20" t="s">
        <v>622</v>
      </c>
      <c r="C49" s="20" t="s">
        <v>128</v>
      </c>
      <c r="D49" s="40" t="s">
        <v>18</v>
      </c>
      <c r="E49" s="41" t="s">
        <v>129</v>
      </c>
      <c r="F49" s="41" t="s">
        <v>129</v>
      </c>
      <c r="G49" s="42" t="n">
        <f aca="false">SUM(G50:G52)</f>
        <v>12</v>
      </c>
    </row>
    <row r="50" customFormat="false" ht="15" hidden="false" customHeight="false" outlineLevel="0" collapsed="false">
      <c r="A50" s="43" t="s">
        <v>623</v>
      </c>
      <c r="B50" s="43"/>
      <c r="C50" s="44" t="n">
        <v>1</v>
      </c>
      <c r="D50" s="44"/>
      <c r="E50" s="44"/>
      <c r="F50" s="44"/>
      <c r="G50" s="44" t="n">
        <f aca="false">PRODUCT(C50:F50)</f>
        <v>1</v>
      </c>
    </row>
    <row r="51" customFormat="false" ht="15" hidden="false" customHeight="false" outlineLevel="0" collapsed="false">
      <c r="A51" s="43" t="s">
        <v>629</v>
      </c>
      <c r="B51" s="43"/>
      <c r="C51" s="44" t="n">
        <v>9</v>
      </c>
      <c r="D51" s="44"/>
      <c r="E51" s="44"/>
      <c r="F51" s="44"/>
      <c r="G51" s="44" t="n">
        <f aca="false">PRODUCT(C51:F51)</f>
        <v>9</v>
      </c>
    </row>
    <row r="52" customFormat="false" ht="15" hidden="false" customHeight="false" outlineLevel="0" collapsed="false">
      <c r="A52" s="43" t="s">
        <v>627</v>
      </c>
      <c r="B52" s="43"/>
      <c r="C52" s="44" t="n">
        <v>2</v>
      </c>
      <c r="D52" s="44"/>
      <c r="E52" s="44"/>
      <c r="F52" s="44"/>
      <c r="G52" s="44" t="n">
        <f aca="false">PRODUCT(C52:F52)</f>
        <v>2</v>
      </c>
    </row>
    <row r="54" customFormat="false" ht="15" hidden="false" customHeight="false" outlineLevel="0" collapsed="false">
      <c r="B54" s="1" t="s">
        <v>620</v>
      </c>
      <c r="C54" s="7" t="s">
        <v>5</v>
      </c>
      <c r="D54" s="8" t="s">
        <v>6</v>
      </c>
      <c r="E54" s="7" t="s">
        <v>7</v>
      </c>
    </row>
    <row r="55" customFormat="false" ht="15" hidden="false" customHeight="false" outlineLevel="0" collapsed="false">
      <c r="B55" s="1" t="s">
        <v>620</v>
      </c>
      <c r="C55" s="7" t="s">
        <v>8</v>
      </c>
      <c r="D55" s="8" t="s">
        <v>123</v>
      </c>
      <c r="E55" s="7" t="s">
        <v>124</v>
      </c>
    </row>
    <row r="56" customFormat="false" ht="15" hidden="false" customHeight="false" outlineLevel="0" collapsed="false">
      <c r="B56" s="1" t="s">
        <v>620</v>
      </c>
      <c r="C56" s="7" t="s">
        <v>11</v>
      </c>
      <c r="D56" s="8" t="s">
        <v>9</v>
      </c>
      <c r="E56" s="7" t="s">
        <v>31</v>
      </c>
    </row>
    <row r="58" s="1" customFormat="true" ht="45" hidden="false" customHeight="true" outlineLevel="0" collapsed="false">
      <c r="A58" s="20" t="s">
        <v>632</v>
      </c>
      <c r="B58" s="20" t="s">
        <v>622</v>
      </c>
      <c r="C58" s="20" t="s">
        <v>145</v>
      </c>
      <c r="D58" s="40" t="s">
        <v>21</v>
      </c>
      <c r="E58" s="41" t="s">
        <v>146</v>
      </c>
      <c r="F58" s="41" t="s">
        <v>146</v>
      </c>
      <c r="G58" s="42" t="n">
        <f aca="false">SUM(G59)</f>
        <v>15</v>
      </c>
    </row>
    <row r="59" customFormat="false" ht="15" hidden="false" customHeight="false" outlineLevel="0" collapsed="false">
      <c r="A59" s="43" t="s">
        <v>633</v>
      </c>
      <c r="B59" s="43"/>
      <c r="C59" s="44" t="n">
        <v>15</v>
      </c>
      <c r="D59" s="44"/>
      <c r="E59" s="44"/>
      <c r="F59" s="44"/>
      <c r="G59" s="44" t="n">
        <f aca="false">PRODUCT(C59:F59)</f>
        <v>15</v>
      </c>
    </row>
    <row r="61" s="1" customFormat="true" ht="45" hidden="false" customHeight="true" outlineLevel="0" collapsed="false">
      <c r="A61" s="20" t="s">
        <v>634</v>
      </c>
      <c r="B61" s="20" t="s">
        <v>622</v>
      </c>
      <c r="C61" s="20" t="s">
        <v>147</v>
      </c>
      <c r="D61" s="40" t="s">
        <v>15</v>
      </c>
      <c r="E61" s="41" t="s">
        <v>148</v>
      </c>
      <c r="F61" s="41" t="s">
        <v>148</v>
      </c>
      <c r="G61" s="42" t="n">
        <f aca="false">SUM(G62)</f>
        <v>32</v>
      </c>
    </row>
    <row r="62" customFormat="false" ht="15" hidden="false" customHeight="false" outlineLevel="0" collapsed="false">
      <c r="A62" s="43" t="s">
        <v>635</v>
      </c>
      <c r="B62" s="43"/>
      <c r="C62" s="44" t="n">
        <v>32</v>
      </c>
      <c r="D62" s="44"/>
      <c r="E62" s="44"/>
      <c r="F62" s="44"/>
      <c r="G62" s="44" t="n">
        <f aca="false">PRODUCT(C62:F62)</f>
        <v>32</v>
      </c>
    </row>
  </sheetData>
  <sheetProtection sheet="true"/>
  <mergeCells count="12">
    <mergeCell ref="E1:H1"/>
    <mergeCell ref="E2:H2"/>
    <mergeCell ref="E3:H3"/>
    <mergeCell ref="E4:H4"/>
    <mergeCell ref="C6:G6"/>
    <mergeCell ref="E14:F14"/>
    <mergeCell ref="E22:F22"/>
    <mergeCell ref="E31:F31"/>
    <mergeCell ref="E40:F40"/>
    <mergeCell ref="E49:F49"/>
    <mergeCell ref="E58:F58"/>
    <mergeCell ref="E61:F61"/>
  </mergeCell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2025-06-06T06:42:21Z</dcterms:created>
  <dc:creator/>
  <dc:description/>
  <dc:language>ca-ES</dc:language>
  <cp:lastModifiedBy/>
  <dcterms:modified xsi:type="dcterms:W3CDTF">2025-07-02T12:51:05Z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