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U:\CarpExp_Contractació\2023\Dir. SSGG\ACM 23 428 - Obres\Basats\CBA 25 331 - Obres per l'ampliació de les consultes externes de Neurologia (ELA)\Esborranys\"/>
    </mc:Choice>
  </mc:AlternateContent>
  <xr:revisionPtr revIDLastSave="0" documentId="13_ncr:1_{5B824587-57F8-4EEF-A596-78D8D0DA6A8C}" xr6:coauthVersionLast="47" xr6:coauthVersionMax="47" xr10:uidLastSave="{00000000-0000-0000-0000-000000000000}"/>
  <bookViews>
    <workbookView xWindow="-120" yWindow="-120" windowWidth="29040" windowHeight="158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87" i="1" l="1"/>
  <c r="J342" i="1"/>
  <c r="J382" i="1"/>
  <c r="J344" i="1"/>
  <c r="J379" i="1"/>
  <c r="J358" i="1"/>
  <c r="J351" i="1"/>
  <c r="J334" i="1"/>
  <c r="J326" i="1"/>
  <c r="J314" i="1"/>
  <c r="J305" i="1"/>
  <c r="J296" i="1"/>
  <c r="J277" i="1"/>
  <c r="J259" i="1"/>
  <c r="J231" i="1"/>
  <c r="J204" i="1"/>
  <c r="J179" i="1"/>
  <c r="J177" i="1"/>
  <c r="J169" i="1"/>
  <c r="J150" i="1"/>
  <c r="J142" i="1"/>
  <c r="J130" i="1"/>
  <c r="J117" i="1"/>
  <c r="J101" i="1"/>
  <c r="J94" i="1"/>
  <c r="J82" i="1"/>
  <c r="J75" i="1"/>
  <c r="J73" i="1"/>
  <c r="J67" i="1"/>
  <c r="J60" i="1"/>
  <c r="J54" i="1"/>
  <c r="J49" i="1"/>
  <c r="J34" i="1"/>
  <c r="J44" i="1"/>
  <c r="J38" i="1"/>
  <c r="J12" i="1"/>
  <c r="J4" i="1"/>
  <c r="F391" i="1"/>
  <c r="J384" i="1"/>
  <c r="G384" i="1"/>
  <c r="G379" i="1"/>
  <c r="G358" i="1"/>
  <c r="F232" i="1"/>
  <c r="G231" i="1" s="1"/>
  <c r="E232" i="1"/>
  <c r="E205" i="1"/>
  <c r="F205" i="1" s="1"/>
  <c r="G204" i="1" s="1"/>
  <c r="G180" i="1"/>
  <c r="G179" i="1"/>
  <c r="F152" i="1"/>
  <c r="F151" i="1"/>
  <c r="G150" i="1"/>
  <c r="G130" i="1"/>
  <c r="D119" i="1"/>
  <c r="G117" i="1"/>
  <c r="G101" i="1"/>
  <c r="G94" i="1"/>
  <c r="G49" i="1"/>
  <c r="G44" i="1"/>
  <c r="G12" i="1"/>
  <c r="F5" i="1"/>
  <c r="G4" i="1"/>
  <c r="J389" i="1" l="1"/>
  <c r="J391" i="1" s="1"/>
</calcChain>
</file>

<file path=xl/sharedStrings.xml><?xml version="1.0" encoding="utf-8"?>
<sst xmlns="http://schemas.openxmlformats.org/spreadsheetml/2006/main" count="176" uniqueCount="134">
  <si>
    <t>Codi</t>
  </si>
  <si>
    <t>Unit</t>
  </si>
  <si>
    <t xml:space="preserve">Descripció Partida </t>
  </si>
  <si>
    <t xml:space="preserve">Quantitat  </t>
  </si>
  <si>
    <t>Cap.-01</t>
  </si>
  <si>
    <t>ACTUACIONS PRÈVIES</t>
  </si>
  <si>
    <t>01.01</t>
  </si>
  <si>
    <t>m2</t>
  </si>
  <si>
    <t>Col·locació de proteccions</t>
  </si>
  <si>
    <t>b</t>
  </si>
  <si>
    <t>h</t>
  </si>
  <si>
    <t>Subministrament i col·locació de mampares de sectorització.Les mampares es realitzaran amb panells de DM i entramat de fusta, fins i tot segellat de juntes, col·locació de porta d'accés provisional ,subministrada per HSP, i catifes de captació de pols. Segellat de conductes de ventilació i segellat de detectors d'incendis.</t>
  </si>
  <si>
    <t>01.02</t>
  </si>
  <si>
    <t xml:space="preserve">Demolició de tabiqueria </t>
  </si>
  <si>
    <t>Enderroc i/o desmuntatge de paret divisòria, de 15 fins a 20 cm de gruix com a màxim, de qualsevol material (ceràmic, guix laminat, entramat, etc.), inclòs les instal·lacions interiors existents i arrebossats, enguixat, enrajolats, sòcols, aplacats de materials petris o no sintètics, etc, amb mitjans manuals i mecànics.
Inclou desplaçament de la runa per l'interior de l'obra, classificació i separació selectiva de la runa, aplec provisional, càrrega manual o mecànica sobre camió o contenidor i transport i taxes a abocador autoritzat. Inclou tall en paret amb disc de carborúndum o altres mitjans auxiliars. Tot segons normativa d'aplicació i/o plànols de projecte inclòs el subministrament de materials, treballs i mitjans auxiliars per deixar la partida totalment acabada.
S'inclouen tots aquells materials, elements, accesoris, mitjans (materials, humans) i recursos necessarias per a la seva total posada a obra i la seva correcta execució.</t>
  </si>
  <si>
    <t>01.03</t>
  </si>
  <si>
    <t>Ut</t>
  </si>
  <si>
    <t>Arrancat de porta de fusta d'iroko</t>
  </si>
  <si>
    <t>Arrencada de full i bastiment de porta interior d'iroko  amb mitjans manuals i acopi per a la seva reubicació.</t>
  </si>
  <si>
    <t>01.05</t>
  </si>
  <si>
    <t>Desmuntatge de parament vidrat amb 2 fixes i porta batent</t>
  </si>
  <si>
    <t>Desmuntatge de tancament  de perfileria d'acer JANSEN  amb 2 panys de vidre fixe mes  full de vidre amb bastiment de porta interior batent  amb mitjans manuals i la seva entrega a HSP per al seu enmagatzematge.</t>
  </si>
  <si>
    <t>01.06</t>
  </si>
  <si>
    <t>m</t>
  </si>
  <si>
    <t>Arrencat de sòcol de marbre</t>
  </si>
  <si>
    <t>L</t>
  </si>
  <si>
    <t xml:space="preserve"> Demolició / arrencat de sòcol de marbre de e= 2cm i alçada 20cm, amb recuperació i entrea a HSP.</t>
  </si>
  <si>
    <t>01.07</t>
  </si>
  <si>
    <t>Demolició fals sostre modular metàlic</t>
  </si>
  <si>
    <t>Desmuntatge de cel ras i acopiament de plaques per una posterior de recol·locació, així com d'elements de remat i tots aquells que conformen dit cel ras.</t>
  </si>
  <si>
    <t>01.08</t>
  </si>
  <si>
    <t>Desmuntatge de moble rentamans</t>
  </si>
  <si>
    <t xml:space="preserve">Desmuntatgede moble amb pica rentamans, aixetes, mecanismes, desguassos i desconnexió de les xarxes d'aigua i d'evacuació, amb mitjans manuals i càrrega manual de runa sobre camió o contenidor.
</t>
  </si>
  <si>
    <t>01.09</t>
  </si>
  <si>
    <t>Obertura de pas d'instalacions</t>
  </si>
  <si>
    <t xml:space="preserve">Obertura per mitjans manuals de pas d'instal·lacions de fins a 0,2m2 tant en tancaments interiors com exteriors amb el posterior segellat per deixar el tancament estanc tant acústicament com respectant la sectorització d'incendis i l'estanqueitat cap a l'exterior.
</t>
  </si>
  <si>
    <t>01.10</t>
  </si>
  <si>
    <t xml:space="preserve">Perforació en humit realitzada verticalment en llosa massissa de formigó armat, amb corona diamantada de 52 mm de diàmetre, previ aixecat del paviment i la seva base, i càrrega manual sobre camió o contenidor.
</t>
  </si>
  <si>
    <t>TOTAL ACTUACIONS PRÈVIES</t>
  </si>
  <si>
    <t>Cap.-02</t>
  </si>
  <si>
    <t xml:space="preserve">PAVIMENTS I REVESTIMENTS </t>
  </si>
  <si>
    <t>02.01</t>
  </si>
  <si>
    <t>Reparació de paviment existent de marbre</t>
  </si>
  <si>
    <t xml:space="preserve">Reparació de paviment existent de marbre BLANCO TRANCO-BLANCO IBIZA (segons àrea)  amb reposició de peces afectades per la redistribució de tancaments. Substituïnt peces malmeses per altres del mateix grosor ( 3cm) , mida i tipus de les actuals (60x40cm).
</t>
  </si>
  <si>
    <t>02.02</t>
  </si>
  <si>
    <t>Col.locació de sòcol marbre Hospital</t>
  </si>
  <si>
    <t xml:space="preserve">Col·locació de sòcol de marbre Blanco Tranco de 20cm d'alçada i 1cm d'espessor i acabat polit i especejament segons plànols d'alçats
Col·locat en capa fina amb adhesiu de ciment millorat, C2 TE, segons UNE-EN 12004, amb lliscament reduït i temps obert ampliat. REJUNTAT: amb morter de juntes de ciment millorat, amb absorció d'aigua reduïda i resistència elevada a l'abrasió tipus CG 2 W A, color blanc, en juntes de 3 mm de gruix. Fins i tot separadors de PVC, per a juntes horitzontals.
</t>
  </si>
  <si>
    <t>02.03</t>
  </si>
  <si>
    <t>Pletina INOX</t>
  </si>
  <si>
    <t>U</t>
  </si>
  <si>
    <t>Subministrament i col·locació de platina d'acer inoxidable AISI 304  e=4mm en paraments verticals, acabat  satinat de 25 cm d'amplada, amb els cantells polits, per a la formació de dintells i jambes de forats de pas de portes, inclos la sodadura entre plans verticals i horitzontals</t>
  </si>
  <si>
    <t>02.04</t>
  </si>
  <si>
    <t>Fals sostre continu</t>
  </si>
  <si>
    <t>Cel ras continu de plaques de guix laminat, per a revestir, de 15 mm de gruix i vora afinada (BA), entramat d'acer galvanitzat format per perfils principals col·locats cada 1000 mm i perfils   secundaris col·locats cada 600 mm fixats al sostre mitjançant vareta de suspensió cada 1,2 m, per a una alçària de cel ras de 5 m com a màxim.
S'inclou remate i perfil de transició entre materials, segons indica el projecte, Així com la unió amb sostre existent, quedant una superfície llisa i homogènea
S'inclouen tots aquells materials, elements, accesoris, mitjans (materials, humans) i recursos necessarias per a la seva total posada a obra i la seva correcta execució. Inclosos 5 registres de 60x60.</t>
  </si>
  <si>
    <t>02.05</t>
  </si>
  <si>
    <t xml:space="preserve">Pintura plástica ecol.en parament int. horizontal </t>
  </si>
  <si>
    <t>Sup.</t>
  </si>
  <si>
    <t>Aplicació manual de dues mans de pintura plàstica, amb Etiqueta Ecològica Europea (EEE) acabat mat, textura llisa, diluïdes amb un 15% d'aigua o sense diluir (rendiment: 0,08 l/m² cada mà); amb l'aplicació prèvia d'una mà d'imprimació acrílica, reguladora de l'absorció, sobre parament interior de guix projectat o plaques de guix laminat, horitzontal, fins a 3 m d'alçada. El preu inclou la protecció dels elements de l'entorn que es puguin veure afectats durant els treballs i la resolució de punts singulars y la reparació de un 5% de la superfície.</t>
  </si>
  <si>
    <t>02.06</t>
  </si>
  <si>
    <t xml:space="preserve">Pintura plástica ecol. sobre parament int. vertical </t>
  </si>
  <si>
    <t>Aplicació manual de dues mans de pintura plàstica, amb Etiqueta Ecològica Europea (EEE) acabat mat, textura llisa, diluïdes amb un 15% d'aigua o sense diluir (rendiment: 0,08 l/m² cada mà); amb l'aplicació prèvia d'una mà d'imprimació acrílica, reguladora de l'absorció, sobre parament interior de guix projectat o plaques de guix laminat, vertical, fins a 3 m d'alçada. El preu inclou la protecció dels elements de l'entorn que es puguin veure afectats durant els treballs i la resolució de punts singulars.</t>
  </si>
  <si>
    <t>02.07</t>
  </si>
  <si>
    <t>Trapa per a fals sostre continu de guix laminat.</t>
  </si>
  <si>
    <t>Subministrament i col·locació de trapa de registre gamma Básica, Star 15, sistema E102.c "KNAUF" o equivalent, de 600x600 mm, formada per marc d'alumini i porta de placa de guix laminat (1 impregnada (H1), de 15 mm d'espessor), per a fals sostre continu de plaques de guix laminat. Inclús accessoris de muntatge.</t>
  </si>
  <si>
    <t>02.08</t>
  </si>
  <si>
    <t>Aplacat de panelat fenòlic blanc hospital</t>
  </si>
  <si>
    <t xml:space="preserve">Revestiment interior amb panell laminat decoratiu d'alta pressió HPL, tipus MaxCompact o equivalent, ignífug i d'aplicació general (CGF), de 6 mm de gruix, per a ús interior segons UNE-EN 438-4, comportament al foc B-s1, d0, cantell recte, amb dues cares decoratives, acabat color llis i textura rugosa, col·locat adherit sobre parament vertical amb llata de fusta i adhesiu estructural de poliuretà monocomponent, cinta doble cara, segellat amb massilla fungicida,  totalment acabat i amb l'especejament i laminat a escollir per la direcció facultativa.
S'inclouen tots aquells materials, elements, accesoris, mitjans (materials, humans) i recursos necessarias per a la seva total posada a obra i la seva correcta execució
* En aquesta partida queden incloses les mermes de material.
</t>
  </si>
  <si>
    <t>02.09</t>
  </si>
  <si>
    <t>Pa</t>
  </si>
  <si>
    <t>Vinils</t>
  </si>
  <si>
    <t>Subministrament i col·locació de vinils d'humanització en paraments verticals.
Proposta elaborada a càrrec de l'estudi CHISPUM</t>
  </si>
  <si>
    <t xml:space="preserve">TOTAL PAVIMENTS I REVESTIMENTS </t>
  </si>
  <si>
    <t>Cap.-03</t>
  </si>
  <si>
    <t>TANCAMENTS, FUSTERIA i MOBILIARI</t>
  </si>
  <si>
    <t>03.01</t>
  </si>
  <si>
    <t>Envà de cartró-guix tipus Pladur® 130 (70) 4N MW</t>
  </si>
  <si>
    <t xml:space="preserve">Envà format per dues plaques Pladur® N  o equivalent de 15 mm de gruix a cada costat, cargolades a banda i banda d'una estructura d'acer galvanitzat de 70 mm d'amplada, a base de muntants Pladur® o equivalent (elements verticals) d'ales de 47 mm cada 600mm i canals Pladur®  o equivalent ( elements horitzontals), donant una amplada total d'envà acabat de 130 mm. Part proporcional de materials: cargols, pastes, cintes de juntes, juntes estanques/acústiques del seu perímetre, etc., així com ancoratges per a canals a terra i sostre. Totalment teminat amb Nivell d'Acabat 1 (Q1) per a terminacions d'enrajolat, laminats, amb llistons, etc. També amb nivell 2 (Q2), nivell 3 (Q3), nivell 4 (Q4), segons superfície d'acabat (a definir en projecte). Ànima de l'estructura omplerta totalment amb llana mineral de 60 a 70 mm de gruix de densitat nominal de 70 kg/m3 tipus ALPHAROCK PREMIUM o equivalent . 
Acabat amb perfil de tancament en la seva part inferior per continuar amb el sòcol de marbre enrasat en la soució d'acabat pintat. 
Muntatge segons recomanacions tècniques del fabricant, norma UNE 102043 i requisits del CTE.
</t>
  </si>
  <si>
    <t>03.02</t>
  </si>
  <si>
    <t>Envà de cartró-guix (12,5+12,5+48+CAMBRA 50+48+12,5+12,5)/600 (48) LM - (4 Standard (A))</t>
  </si>
  <si>
    <r>
      <t xml:space="preserve">Envà múltiple W112.es "KNAUF"o equivalent  (12,5+12,5+48+CAMBRA DE 50+48+12,5+12,5)/400 (48) LM - (4 Standard (A)), de 196 mm de gruix total, amb nivell de qualitat de l'acabat Q2, format per una estructura simple de perfils de xapa d'acer galvanitzat de 48 mm d'amplada, a base de muntants (elements verticals) separats 600 mm entre si, amb </t>
    </r>
    <r>
      <rPr>
        <b/>
        <sz val="11"/>
        <color theme="1"/>
        <rFont val="Calibri"/>
        <family val="2"/>
        <scheme val="minor"/>
      </rPr>
      <t>disposició doble "H"</t>
    </r>
    <r>
      <rPr>
        <sz val="11"/>
        <color theme="1"/>
        <rFont val="Calibri"/>
        <family val="2"/>
        <scheme val="minor"/>
      </rPr>
      <t xml:space="preserve"> i canals (elements horitzontals), a la què es cargolen quatre plaques en total (dues plaques tipus Standard (A) en cada cara, de 12,5 mm d'espessor cada placa); aïllament acústic mitjançant panell semirígid de llana mineral, espessor 45 mm i densitat mínima 70Kg/m3, tipus ALPHAROCK PREMIUM o equivalent, segons UNE-EN 13162, en l'ànima. Inclús banda acústica de dilatació autoadhesiva "KNAUF" o equivalent ; cargols per a la fixació de les plaques; cinta de paper amb reforç metàl·lic "KNAUF" o equivalent i pasta de segellament Jointfiller 24H "KNAUF" o equivalent , cinta microperforada de paper "KNAUF" o equivalent .
Acabat amb perfil de tancament en la seva part inferior per continuar amb el sòcol de marbre enrasat en la soució d'acabat pintat.
</t>
    </r>
    <r>
      <rPr>
        <b/>
        <sz val="11"/>
        <color theme="1"/>
        <rFont val="Calibri"/>
        <family val="2"/>
        <scheme val="minor"/>
      </rPr>
      <t>Les plaques de cartró-guix de l'envà arribaran fins a l'alçada e 2,70m, mentrres que l'estructura i la llana de roca arribarà fins a l'alçada del forjat</t>
    </r>
  </si>
  <si>
    <t>03.03</t>
  </si>
  <si>
    <t>Envà de cartró-guix (12,5+12,5+48+12,5+12,5)/600 (48) LM - (4 Standard (A))</t>
  </si>
  <si>
    <r>
      <t xml:space="preserve">Envà múltiple W112.es "KNAUF"o equivalent  (12,5+12,5+48+12,5+12,5)/400 (48) LM - (4 Standard (A)), de 98 mm de gruix total, amb nivell de qualitat de l'acabat Q2, format per una estructura simple de perfils de xapa d'acer galvanitzat de 48 mm d'amplada, a base de muntants (elements verticals) separats 600 mm entre si, amb </t>
    </r>
    <r>
      <rPr>
        <b/>
        <sz val="11"/>
        <color theme="1"/>
        <rFont val="Calibri"/>
        <family val="2"/>
        <scheme val="minor"/>
      </rPr>
      <t>disposició doble "H"</t>
    </r>
    <r>
      <rPr>
        <sz val="11"/>
        <color theme="1"/>
        <rFont val="Calibri"/>
        <family val="2"/>
        <scheme val="minor"/>
      </rPr>
      <t xml:space="preserve"> i canals (elements horitzontals), a la què es cargolen quatre plaques en total (dues plaques tipus Standard (A) en cada cara, de 12,5 mm d'espessor cada placa); aïllament acústic mitjançant panell semirígid de llana mineral, espessor 45 mm i densitat de 70kg/m3,  tipus ALPHAROCK PREMIUM o equivalent, segons UNE-EN 13162, en l'ànima. Inclús banda acústica de dilatació autoadhesiva "KNAUF" o equivalent ; cargols per a la fixació de les plaques; cinta de paper amb reforç metàl·lic "KNAUF" o equivalent i pasta de segellament Jointfiller 24H "KNAUF" o equivalent , cinta microperforada de paper "KNAUF" o equivalent .
Acabat amb perfil de tancament en la seva part inferior per continuar amb el sòcol de marbre enrasat en la soució d'acabat pintat.
</t>
    </r>
    <r>
      <rPr>
        <b/>
        <sz val="11"/>
        <color theme="1"/>
        <rFont val="Calibri"/>
        <family val="2"/>
        <scheme val="minor"/>
      </rPr>
      <t>Les plaques de cartró-guix de l'envà arribaran fins a l'alçada e 2,70m, mentrres que la estrucr¡tura i la llana de roca arribarà fins a l'alçada del forjat. En la seva trobada amb el cel ras, s'inclou perfil d'ajustament.</t>
    </r>
  </si>
  <si>
    <t>03.04</t>
  </si>
  <si>
    <t>Porta HPL 90x225</t>
  </si>
  <si>
    <r>
      <t xml:space="preserve">Subministrament i colꞏlocació de conjunt de bastiment i porta batent, de mesures totals aproximades 90x225 cm, amb:
MARC DE DM de 30mm de gruix de mides adaptades al forat, teneint en compte que els revestiments arribaran fins a les jambes de xapa d'acer inox. Format per premarc de (mida a determinar segons gruix de mur i revestiments)x30 amb galze i mecanitzat per a perfil de goma amortidora. Amb platines inox aisi 304 de 5mm de gruix per formar batents amb galze.
PORTES COMPACT 2250x900/815x40MM.
Construïda a base de sandvitx format per placa de resines fenòliques tipus Trespa (H.P.L.) de 3mm color Blanc hospital per cada cara. inox de 180x180 a "U".
</t>
    </r>
    <r>
      <rPr>
        <b/>
        <sz val="11"/>
        <color theme="1"/>
        <rFont val="Calibri"/>
        <family val="2"/>
        <scheme val="minor"/>
      </rPr>
      <t>HSP subministrarà els fulls de les portes d'HPL</t>
    </r>
    <r>
      <rPr>
        <sz val="11"/>
        <color theme="1"/>
        <rFont val="Calibri"/>
        <family val="2"/>
        <scheme val="minor"/>
      </rPr>
      <t xml:space="preserve">
</t>
    </r>
  </si>
  <si>
    <t>03.05</t>
  </si>
  <si>
    <t>Porta doble iroco model consultes hospital</t>
  </si>
  <si>
    <r>
      <t xml:space="preserve">Subministrament i colꞏlocació de conjunt de bastiment i dues portes batents, de mesures totals aproximades 215x225 cm, amb:
- premarc de tub d'acer galvanitzat de 70.40.2 mm, format per dos muntants de terra a sostre i travesser superior 
- bastiment d'acer inoxidable de 1,20 mm
- tapajunts d'acer inoxidable
- fulla de panell tipus sandwich cec de 4,5 cm de gruix amb nucli central de poliestirè d'alta densitat i acabat superficial per les dues cares amb HPL de resina fenòlica de 3 mm, amb cantejat perimetral de resines fenòliques
Incloses frontisses d'acer inoxidable, escut amb manetes Tesa i placa d'acer inoxidable, pany amb clau i molla tancaportes.
Tot acabat i en perfecte funcionament.
</t>
    </r>
    <r>
      <rPr>
        <b/>
        <sz val="11"/>
        <color theme="1"/>
        <rFont val="Calibri"/>
        <family val="2"/>
        <scheme val="minor"/>
      </rPr>
      <t>HSP subministrarà un dels fulls de porta.</t>
    </r>
  </si>
  <si>
    <t>03.06</t>
  </si>
  <si>
    <t>Envà mòbil</t>
  </si>
  <si>
    <t xml:space="preserve">Suministre i col·locació de tabiquería mòbil acabats  en melamina blanca o grup 1 amb atenuació acústica de 51 db
Mides  5000 x h 2700 mm ( forjat 3500 mm) Monodireccional. 
Inclos càlcul, subministrament i col·locació d'estructura metàlica de suport fins el forjat (3,5m).
</t>
  </si>
  <si>
    <t>03.07</t>
  </si>
  <si>
    <t>Porta corredissa de policarbonat</t>
  </si>
  <si>
    <t xml:space="preserve">Subministrament i col·locació de porta corredissa de policarbonat cel·lular de 45mm d'espessor,   amb tirador;  de mides 2,5m de longitud i  2 m d'alçada, muntada sota guia klein i enmarcada en bastiment d'alumini anoditzat plata o d'acer galvanitzat lacat al forn en color blanc, collat a envà i a pilar existent.
</t>
  </si>
  <si>
    <t>03.08</t>
  </si>
  <si>
    <t>Reixeta de ventilació de lamel·les fixes d'alumini</t>
  </si>
  <si>
    <t>Subministrament i col·locació en façana i a una alçada inferior a 3,5m de reixeta de ventilació de superficie màxima de 0,30 m2, de lamel·les fixes d'alumini o acer lacat color igual al de la fusteria exterior,  amb 60 micres de gruix mínim de pel·lícula seca. Inclús cargols.
Els treballs també inclouen les feines de retallat del panell interior i de la xapa exterior d'acer, així com feines de protecció de tots els elements anticorrosió, nivell C4 , etc segons indicacions de la DF.</t>
  </si>
  <si>
    <t>03.09</t>
  </si>
  <si>
    <t>Instal·lació de lavabo</t>
  </si>
  <si>
    <t>Col·locació en  parament vertical de rentamans subministrat per HSP, així com el segellat de la encimera amb el revestiment, inclós sanejament fins a baixant mitjançant tuberia de PVC, perfectament instal·lat i en funcionament i estructura de suport a parament vertical,amb perfileria d'acer inoxidable.</t>
  </si>
  <si>
    <t>03.10</t>
  </si>
  <si>
    <t xml:space="preserve">Revestiment vertical de marbre </t>
  </si>
  <si>
    <r>
      <t xml:space="preserve">Subministrament i col·locació de revestiment interior amb peces de marbre </t>
    </r>
    <r>
      <rPr>
        <i/>
        <sz val="11"/>
        <color theme="1"/>
        <rFont val="Calibri"/>
        <family val="2"/>
        <scheme val="minor"/>
      </rPr>
      <t>blanco tranco de 2cm d'espessor</t>
    </r>
    <r>
      <rPr>
        <sz val="11"/>
        <color theme="1"/>
        <rFont val="Calibri"/>
        <family val="2"/>
        <scheme val="minor"/>
      </rPr>
      <t xml:space="preserve">, de 1,20m d'alçada i entre 80-90 cm d'amplada, acabat polit. COL·LOCACIÓ: , en junts de 2 mm d'espessor. Inclús separadors de PVC, per a junts horitzontals,inlós acabat segellat amb revestiment vertical continu. </t>
    </r>
  </si>
  <si>
    <t>TOTAL TANCAMENTS, FUSTERIA i MOBILIARI</t>
  </si>
  <si>
    <t>Cap.-04</t>
  </si>
  <si>
    <t>GESTIÓ DE RESIDUS,  SEGURETAT I SALUT I NETEJA</t>
  </si>
  <si>
    <t>04.01</t>
  </si>
  <si>
    <t>Ud</t>
  </si>
  <si>
    <t>Transport de residus amb contenidor.</t>
  </si>
  <si>
    <t>Transport de runa amb contenidor de 7 m³, a abocador específic, instal·lació de tractament de residus de construcció i demolició externa a l'obra o centre de valorització o eliminació de residus. Fins i tot servei de lliurament, lloguer i recollida en obra del contenidor.</t>
  </si>
  <si>
    <t>04.02</t>
  </si>
  <si>
    <t>Cànon d'abocament per lliurament de contenidor amb runa a gestor autoritzat.</t>
  </si>
  <si>
    <t>Cànon d'abocament per lliurament de contenidor de 7 m³ amb runa procedents de l'excavació, en abocador específic, instal·lació de tractament de residus de construcció i demolició externa a l'obra o centre de valorització o eliminació de residus</t>
  </si>
  <si>
    <t>04.03</t>
  </si>
  <si>
    <t>PA</t>
  </si>
  <si>
    <t>Seguretat i Salut</t>
  </si>
  <si>
    <t>Projecte de Seguretat i Salut que estableix, durant la construcció de l'obra, les previsions respecte a prevenció de riscos d'accidents i malalties professionals, així com els derivats dels treballs de reparació, conservació, i manteniment de les instal·lacions preceptives d'higiene i benestar dels treballadors i usuaris, segons el que s'estableix en el Reial decret
1627/1.997 de 24 d'octubre pel qual s'estableixen les disposicions mínimes de Seguretat i de Salut en les obres de Construcció, la Llei 31/1.995, de 8 de novembre de Prevenció de Riscos Laborals, i el propi PSS elaborat per a aquesta obra. S'inclouran tots els mitjans i materials necessaris per al compliment del propi PSS de l'Obra (mitjans de protecció col·lectiva, mitjans de protecció individuals, mitjans auxiliars, instal·lacions provisionals com poden ser vestuaris, lavabos, menjadors, oficines, etc...).</t>
  </si>
  <si>
    <t>04.04</t>
  </si>
  <si>
    <t>Neteja final d'obra</t>
  </si>
  <si>
    <t>Retirada de proteccions nosocomials i neteja durant tota l'obra.</t>
  </si>
  <si>
    <t>TOTAL GESTIÓ DE RESIDUS, SEGURETAT I SALUT I NETEJA</t>
  </si>
  <si>
    <t>05.00</t>
  </si>
  <si>
    <t>TOTAL PRESSUPOST A -AMPLIACIÓ CONSULTES NEUROLOGIA</t>
  </si>
  <si>
    <t>Reserva per a contingències (partida no susceptible a baixa).</t>
  </si>
  <si>
    <t>PEM OFERT</t>
  </si>
  <si>
    <t>PEC OFERT</t>
  </si>
  <si>
    <t>IMPORT AMB IVA</t>
  </si>
  <si>
    <t>PEC LICITACIÓ</t>
  </si>
  <si>
    <t>IMPORT LICITACIÓ AMB IVA</t>
  </si>
  <si>
    <t>Preu OFERT</t>
  </si>
  <si>
    <t>Import ofert</t>
  </si>
  <si>
    <t>Omplir les caselles ombrejades en verd</t>
  </si>
  <si>
    <t>CBA 25 331 AMPLIACIÓ CONSULTES NEUROLOGIA. LOT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</si>
</sst>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9" formatCode="#,##0.00\ &quot;€&quot;"/>
  </numFmts>
  <fonts count="6" x14ac:knownFonts="1">
    <font>
      <sz val="11"/>
      <color theme="1"/>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sz val="11"/>
      <name val="Calibri"/>
      <family val="2"/>
      <scheme val="minor"/>
    </font>
    <font>
      <i/>
      <sz val="11"/>
      <color theme="1"/>
      <name val="Calibri"/>
      <family val="2"/>
      <scheme val="minor"/>
    </font>
  </fonts>
  <fills count="8">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s>
  <borders count="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4">
    <xf numFmtId="0" fontId="0" fillId="0" borderId="0" xfId="0"/>
    <xf numFmtId="0" fontId="0" fillId="2" borderId="1" xfId="0" applyFill="1" applyBorder="1" applyProtection="1">
      <protection locked="0"/>
    </xf>
    <xf numFmtId="0" fontId="0" fillId="2" borderId="1" xfId="0" applyFill="1" applyBorder="1" applyAlignment="1" applyProtection="1">
      <alignment horizontal="center" vertical="center"/>
      <protection locked="0"/>
    </xf>
    <xf numFmtId="4" fontId="0" fillId="2" borderId="1" xfId="0" applyNumberFormat="1" applyFill="1" applyBorder="1" applyProtection="1">
      <protection locked="0"/>
    </xf>
    <xf numFmtId="0" fontId="1" fillId="2" borderId="2" xfId="0" applyFont="1" applyFill="1" applyBorder="1" applyAlignment="1" applyProtection="1">
      <alignment horizontal="center"/>
      <protection locked="0"/>
    </xf>
    <xf numFmtId="0" fontId="1" fillId="2" borderId="2" xfId="0" applyFont="1" applyFill="1" applyBorder="1" applyProtection="1">
      <protection locked="0"/>
    </xf>
    <xf numFmtId="0" fontId="0" fillId="3" borderId="0" xfId="0" applyFill="1"/>
    <xf numFmtId="49" fontId="2" fillId="3" borderId="0" xfId="0" applyNumberFormat="1" applyFont="1" applyFill="1" applyAlignment="1">
      <alignment vertical="top" wrapText="1"/>
    </xf>
    <xf numFmtId="49" fontId="3" fillId="3" borderId="0" xfId="0" applyNumberFormat="1" applyFont="1" applyFill="1" applyAlignment="1">
      <alignment horizontal="left" wrapText="1"/>
    </xf>
    <xf numFmtId="4" fontId="0" fillId="3" borderId="0" xfId="0" applyNumberFormat="1" applyFill="1"/>
    <xf numFmtId="0" fontId="0" fillId="0" borderId="3" xfId="0" applyBorder="1"/>
    <xf numFmtId="0" fontId="0" fillId="0" borderId="4" xfId="0" applyBorder="1"/>
    <xf numFmtId="0" fontId="0" fillId="0" borderId="4" xfId="0" applyBorder="1" applyAlignment="1">
      <alignment horizontal="center"/>
    </xf>
    <xf numFmtId="4" fontId="0" fillId="0" borderId="4" xfId="0" applyNumberFormat="1" applyBorder="1"/>
    <xf numFmtId="49" fontId="0" fillId="0" borderId="0" xfId="0" applyNumberFormat="1" applyAlignment="1">
      <alignment horizontal="left" vertical="top" wrapText="1"/>
    </xf>
    <xf numFmtId="4" fontId="3" fillId="0" borderId="0" xfId="0" applyNumberFormat="1" applyFont="1" applyAlignment="1">
      <alignment horizontal="right" wrapText="1"/>
    </xf>
    <xf numFmtId="4" fontId="0" fillId="0" borderId="0" xfId="0" applyNumberFormat="1"/>
    <xf numFmtId="0" fontId="0" fillId="0" borderId="5" xfId="0" applyBorder="1"/>
    <xf numFmtId="0" fontId="0" fillId="4" borderId="0" xfId="0" applyFill="1"/>
    <xf numFmtId="49" fontId="2" fillId="4" borderId="0" xfId="0" applyNumberFormat="1" applyFont="1" applyFill="1" applyAlignment="1">
      <alignment horizontal="left" wrapText="1"/>
    </xf>
    <xf numFmtId="49" fontId="3" fillId="4" borderId="0" xfId="0" applyNumberFormat="1" applyFont="1" applyFill="1" applyAlignment="1">
      <alignment horizontal="left" wrapText="1"/>
    </xf>
    <xf numFmtId="4" fontId="0" fillId="4" borderId="0" xfId="0" applyNumberFormat="1" applyFill="1"/>
    <xf numFmtId="4" fontId="1" fillId="4" borderId="0" xfId="0" applyNumberFormat="1" applyFont="1" applyFill="1"/>
    <xf numFmtId="0" fontId="4" fillId="3" borderId="0" xfId="0" applyFont="1" applyFill="1"/>
    <xf numFmtId="0" fontId="0" fillId="0" borderId="0" xfId="0" applyAlignment="1">
      <alignment horizontal="left"/>
    </xf>
    <xf numFmtId="49" fontId="0" fillId="0" borderId="0" xfId="0" applyNumberFormat="1" applyAlignment="1">
      <alignment vertical="top" wrapText="1"/>
    </xf>
    <xf numFmtId="4" fontId="3" fillId="0" borderId="0" xfId="0" applyNumberFormat="1" applyFont="1" applyAlignment="1">
      <alignment horizontal="left" wrapText="1"/>
    </xf>
    <xf numFmtId="4" fontId="0" fillId="0" borderId="0" xfId="0" applyNumberFormat="1" applyAlignment="1">
      <alignment horizontal="left"/>
    </xf>
    <xf numFmtId="49" fontId="3" fillId="0" borderId="0" xfId="0" applyNumberFormat="1" applyFont="1" applyAlignment="1">
      <alignment horizontal="left" wrapText="1"/>
    </xf>
    <xf numFmtId="49" fontId="0" fillId="0" borderId="2" xfId="0" applyNumberFormat="1" applyBorder="1" applyAlignment="1">
      <alignment vertical="top" wrapText="1"/>
    </xf>
    <xf numFmtId="49" fontId="0" fillId="0" borderId="1" xfId="0" applyNumberFormat="1" applyBorder="1" applyAlignment="1">
      <alignment vertical="top" wrapText="1"/>
    </xf>
    <xf numFmtId="49" fontId="0" fillId="0" borderId="2" xfId="0" applyNumberFormat="1" applyBorder="1" applyAlignment="1">
      <alignment horizontal="left" vertical="top" wrapText="1"/>
    </xf>
    <xf numFmtId="0" fontId="0" fillId="0" borderId="4" xfId="0" applyBorder="1" applyAlignment="1">
      <alignment wrapText="1"/>
    </xf>
    <xf numFmtId="49" fontId="3" fillId="3" borderId="1" xfId="0" applyNumberFormat="1" applyFont="1" applyFill="1" applyBorder="1" applyAlignment="1">
      <alignment horizontal="left" wrapText="1"/>
    </xf>
    <xf numFmtId="0" fontId="0" fillId="0" borderId="1" xfId="0" applyBorder="1"/>
    <xf numFmtId="0" fontId="0" fillId="0" borderId="3" xfId="0" applyBorder="1" applyAlignment="1">
      <alignment vertical="center"/>
    </xf>
    <xf numFmtId="0" fontId="0" fillId="0" borderId="3" xfId="0" applyBorder="1" applyAlignment="1">
      <alignment horizontal="left" vertical="center"/>
    </xf>
    <xf numFmtId="49" fontId="2" fillId="4" borderId="0" xfId="0" applyNumberFormat="1" applyFont="1" applyFill="1" applyAlignment="1">
      <alignment horizontal="left" wrapText="1"/>
    </xf>
    <xf numFmtId="49" fontId="2" fillId="4" borderId="0" xfId="0" applyNumberFormat="1" applyFont="1" applyFill="1" applyAlignment="1">
      <alignment wrapText="1"/>
    </xf>
    <xf numFmtId="49" fontId="2" fillId="3" borderId="1" xfId="0" applyNumberFormat="1" applyFont="1" applyFill="1" applyBorder="1" applyAlignment="1">
      <alignment horizontal="center" vertical="top" wrapText="1"/>
    </xf>
    <xf numFmtId="49" fontId="2" fillId="3" borderId="1" xfId="0" applyNumberFormat="1" applyFont="1" applyFill="1" applyBorder="1" applyAlignment="1">
      <alignment vertical="top" wrapText="1"/>
    </xf>
    <xf numFmtId="4" fontId="1" fillId="0" borderId="0" xfId="0" applyNumberFormat="1" applyFont="1"/>
    <xf numFmtId="49" fontId="2" fillId="0" borderId="1" xfId="0" applyNumberFormat="1" applyFont="1" applyBorder="1" applyAlignment="1">
      <alignment horizontal="left" wrapText="1"/>
    </xf>
    <xf numFmtId="49" fontId="2" fillId="0" borderId="1" xfId="0" applyNumberFormat="1" applyFont="1" applyBorder="1" applyAlignment="1">
      <alignment wrapText="1"/>
    </xf>
    <xf numFmtId="4" fontId="1" fillId="0" borderId="1" xfId="0" applyNumberFormat="1" applyFont="1" applyBorder="1"/>
    <xf numFmtId="49" fontId="0" fillId="0" borderId="0" xfId="0" applyNumberFormat="1" applyAlignment="1">
      <alignment vertical="top" wrapText="1"/>
    </xf>
    <xf numFmtId="0" fontId="0" fillId="5" borderId="0" xfId="0" applyFill="1"/>
    <xf numFmtId="0" fontId="1" fillId="5" borderId="0" xfId="0" applyFont="1" applyFill="1"/>
    <xf numFmtId="4" fontId="1" fillId="5" borderId="0" xfId="0" applyNumberFormat="1" applyFont="1" applyFill="1"/>
    <xf numFmtId="0" fontId="0" fillId="6" borderId="0" xfId="0" applyFill="1"/>
    <xf numFmtId="49" fontId="0" fillId="6" borderId="0" xfId="0" applyNumberFormat="1" applyFill="1" applyAlignment="1">
      <alignment horizontal="left" vertical="top" wrapText="1"/>
    </xf>
    <xf numFmtId="49" fontId="2" fillId="6" borderId="0" xfId="0" applyNumberFormat="1" applyFont="1" applyFill="1" applyAlignment="1">
      <alignment horizontal="left" wrapText="1"/>
    </xf>
    <xf numFmtId="4" fontId="0" fillId="6" borderId="2" xfId="0" applyNumberFormat="1" applyFill="1" applyBorder="1"/>
    <xf numFmtId="49" fontId="2" fillId="6" borderId="0" xfId="0" applyNumberFormat="1" applyFont="1" applyFill="1" applyAlignment="1">
      <alignment wrapText="1"/>
    </xf>
    <xf numFmtId="0" fontId="0" fillId="6" borderId="1" xfId="0" applyFill="1" applyBorder="1"/>
    <xf numFmtId="49" fontId="0" fillId="6" borderId="1" xfId="0" applyNumberFormat="1" applyFill="1" applyBorder="1" applyAlignment="1">
      <alignment horizontal="left" vertical="top" wrapText="1"/>
    </xf>
    <xf numFmtId="49" fontId="2" fillId="6" borderId="1" xfId="0" applyNumberFormat="1" applyFont="1" applyFill="1" applyBorder="1" applyAlignment="1">
      <alignment horizontal="left" wrapText="1"/>
    </xf>
    <xf numFmtId="49" fontId="2" fillId="6" borderId="1" xfId="0" applyNumberFormat="1" applyFont="1" applyFill="1" applyBorder="1" applyAlignment="1">
      <alignment wrapText="1"/>
    </xf>
    <xf numFmtId="4" fontId="1" fillId="6" borderId="1" xfId="0" applyNumberFormat="1" applyFont="1" applyFill="1" applyBorder="1"/>
    <xf numFmtId="4" fontId="1" fillId="5" borderId="0" xfId="0" applyNumberFormat="1" applyFont="1" applyFill="1" applyAlignment="1">
      <alignment wrapText="1"/>
    </xf>
    <xf numFmtId="169" fontId="1" fillId="5" borderId="0" xfId="0" applyNumberFormat="1" applyFont="1" applyFill="1"/>
    <xf numFmtId="4" fontId="0" fillId="7" borderId="4" xfId="0" applyNumberFormat="1" applyFill="1" applyBorder="1"/>
    <xf numFmtId="4" fontId="4" fillId="7" borderId="4" xfId="0" applyNumberFormat="1" applyFont="1" applyFill="1" applyBorder="1"/>
    <xf numFmtId="0" fontId="1" fillId="7" borderId="5"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1"/>
  <sheetViews>
    <sheetView tabSelected="1" topLeftCell="A337" zoomScale="55" zoomScaleNormal="55" workbookViewId="0">
      <selection activeCell="H12" sqref="H12"/>
    </sheetView>
  </sheetViews>
  <sheetFormatPr defaultRowHeight="15" x14ac:dyDescent="0.25"/>
  <cols>
    <col min="3" max="3" width="32.7109375" customWidth="1"/>
    <col min="5" max="5" width="19.28515625" customWidth="1"/>
    <col min="6" max="6" width="17.7109375" customWidth="1"/>
    <col min="9" max="9" width="18.7109375" customWidth="1"/>
    <col min="10" max="10" width="15.85546875" customWidth="1"/>
    <col min="13" max="13" width="49.85546875" customWidth="1"/>
  </cols>
  <sheetData>
    <row r="1" spans="1:13" x14ac:dyDescent="0.25">
      <c r="A1" s="1" t="s">
        <v>0</v>
      </c>
      <c r="B1" s="1" t="s">
        <v>1</v>
      </c>
      <c r="C1" s="2" t="s">
        <v>2</v>
      </c>
      <c r="D1" s="2"/>
      <c r="E1" s="2"/>
      <c r="F1" s="2"/>
      <c r="G1" s="1" t="s">
        <v>3</v>
      </c>
      <c r="H1" s="1"/>
      <c r="I1" s="1" t="s">
        <v>130</v>
      </c>
      <c r="J1" s="3" t="s">
        <v>131</v>
      </c>
    </row>
    <row r="2" spans="1:13" ht="15.75" thickBot="1" x14ac:dyDescent="0.3">
      <c r="A2" s="4" t="s">
        <v>133</v>
      </c>
      <c r="B2" s="4"/>
      <c r="C2" s="4"/>
      <c r="D2" s="4"/>
      <c r="E2" s="4"/>
      <c r="F2" s="4"/>
      <c r="G2" s="4"/>
      <c r="H2" s="5"/>
      <c r="I2" s="5"/>
      <c r="J2" s="5"/>
    </row>
    <row r="3" spans="1:13" ht="15.75" thickBot="1" x14ac:dyDescent="0.3">
      <c r="A3" s="6" t="s">
        <v>4</v>
      </c>
      <c r="B3" s="6"/>
      <c r="C3" s="7" t="s">
        <v>5</v>
      </c>
      <c r="D3" s="8"/>
      <c r="E3" s="8"/>
      <c r="F3" s="8"/>
      <c r="G3" s="6"/>
      <c r="H3" s="6"/>
      <c r="I3" s="9"/>
      <c r="J3" s="9"/>
      <c r="M3" s="63" t="s">
        <v>132</v>
      </c>
    </row>
    <row r="4" spans="1:13" x14ac:dyDescent="0.25">
      <c r="A4" s="10" t="s">
        <v>6</v>
      </c>
      <c r="B4" s="11" t="s">
        <v>7</v>
      </c>
      <c r="C4" s="11" t="s">
        <v>8</v>
      </c>
      <c r="D4" s="12" t="s">
        <v>9</v>
      </c>
      <c r="E4" s="12" t="s">
        <v>10</v>
      </c>
      <c r="F4" s="11"/>
      <c r="G4" s="13">
        <f>SUM(F5:F6)</f>
        <v>56.7</v>
      </c>
      <c r="H4" s="11"/>
      <c r="I4" s="61"/>
      <c r="J4" s="13">
        <f>I4*G4</f>
        <v>0</v>
      </c>
    </row>
    <row r="5" spans="1:13" x14ac:dyDescent="0.25">
      <c r="C5" s="14" t="s">
        <v>11</v>
      </c>
      <c r="D5" s="15">
        <v>15</v>
      </c>
      <c r="E5" s="15">
        <v>2.7</v>
      </c>
      <c r="F5" s="15">
        <f>D5*E5</f>
        <v>40.5</v>
      </c>
      <c r="I5" s="16"/>
      <c r="J5" s="16"/>
    </row>
    <row r="6" spans="1:13" x14ac:dyDescent="0.25">
      <c r="C6" s="14"/>
      <c r="D6" s="15">
        <v>6</v>
      </c>
      <c r="E6" s="15">
        <v>2.7</v>
      </c>
      <c r="F6" s="15">
        <v>16.2</v>
      </c>
      <c r="I6" s="16"/>
      <c r="J6" s="16"/>
    </row>
    <row r="7" spans="1:13" x14ac:dyDescent="0.25">
      <c r="C7" s="14"/>
      <c r="D7" s="15"/>
      <c r="E7" s="15"/>
      <c r="I7" s="16"/>
      <c r="J7" s="16"/>
    </row>
    <row r="8" spans="1:13" x14ac:dyDescent="0.25">
      <c r="C8" s="14"/>
      <c r="D8" s="15"/>
      <c r="E8" s="15"/>
      <c r="I8" s="16"/>
      <c r="J8" s="16"/>
    </row>
    <row r="9" spans="1:13" x14ac:dyDescent="0.25">
      <c r="C9" s="14"/>
      <c r="D9" s="15"/>
      <c r="E9" s="15"/>
      <c r="I9" s="16"/>
      <c r="J9" s="16"/>
    </row>
    <row r="10" spans="1:13" x14ac:dyDescent="0.25">
      <c r="C10" s="14"/>
      <c r="I10" s="16"/>
      <c r="J10" s="16"/>
    </row>
    <row r="11" spans="1:13" x14ac:dyDescent="0.25">
      <c r="C11" s="14"/>
      <c r="I11" s="16"/>
    </row>
    <row r="12" spans="1:13" x14ac:dyDescent="0.25">
      <c r="A12" s="10" t="s">
        <v>12</v>
      </c>
      <c r="B12" s="11" t="s">
        <v>7</v>
      </c>
      <c r="C12" s="11" t="s">
        <v>13</v>
      </c>
      <c r="D12" s="12" t="s">
        <v>9</v>
      </c>
      <c r="E12" s="12" t="s">
        <v>10</v>
      </c>
      <c r="F12" s="11"/>
      <c r="G12" s="11">
        <f>(D13*E13*F13)+(D14*E14*F14)+(D15*E15*F15)</f>
        <v>16.200000000000003</v>
      </c>
      <c r="H12" s="11"/>
      <c r="I12" s="61"/>
      <c r="J12" s="13">
        <f>I12*G12</f>
        <v>0</v>
      </c>
    </row>
    <row r="13" spans="1:13" x14ac:dyDescent="0.25">
      <c r="C13" s="14" t="s">
        <v>14</v>
      </c>
      <c r="D13" s="15">
        <v>3</v>
      </c>
      <c r="E13" s="15">
        <v>2.7</v>
      </c>
      <c r="F13" s="15">
        <v>2</v>
      </c>
      <c r="I13" s="16"/>
      <c r="J13" s="16"/>
    </row>
    <row r="14" spans="1:13" x14ac:dyDescent="0.25">
      <c r="C14" s="14"/>
      <c r="D14" s="15"/>
      <c r="E14" s="15"/>
      <c r="F14" s="15"/>
      <c r="I14" s="16"/>
      <c r="J14" s="16"/>
    </row>
    <row r="15" spans="1:13" x14ac:dyDescent="0.25">
      <c r="C15" s="14"/>
      <c r="D15" s="15"/>
      <c r="E15" s="15"/>
      <c r="F15" s="15"/>
      <c r="I15" s="16"/>
      <c r="J15" s="16"/>
    </row>
    <row r="16" spans="1:13" x14ac:dyDescent="0.25">
      <c r="C16" s="14"/>
      <c r="D16" s="15"/>
      <c r="E16" s="15"/>
      <c r="F16" s="15"/>
      <c r="I16" s="16"/>
      <c r="J16" s="16"/>
    </row>
    <row r="17" spans="3:10" x14ac:dyDescent="0.25">
      <c r="C17" s="14"/>
      <c r="D17" s="15"/>
      <c r="I17" s="16"/>
      <c r="J17" s="16"/>
    </row>
    <row r="18" spans="3:10" x14ac:dyDescent="0.25">
      <c r="C18" s="14"/>
      <c r="D18" s="15"/>
      <c r="I18" s="16"/>
      <c r="J18" s="16"/>
    </row>
    <row r="19" spans="3:10" x14ac:dyDescent="0.25">
      <c r="C19" s="14"/>
      <c r="I19" s="16"/>
      <c r="J19" s="16"/>
    </row>
    <row r="20" spans="3:10" x14ac:dyDescent="0.25">
      <c r="C20" s="14"/>
      <c r="I20" s="16"/>
      <c r="J20" s="16"/>
    </row>
    <row r="21" spans="3:10" ht="15.75" thickBot="1" x14ac:dyDescent="0.3">
      <c r="C21" s="14"/>
      <c r="I21" s="16"/>
      <c r="J21" s="16"/>
    </row>
    <row r="22" spans="3:10" ht="15.75" thickBot="1" x14ac:dyDescent="0.3">
      <c r="C22" s="14"/>
      <c r="E22" s="17"/>
      <c r="I22" s="16"/>
      <c r="J22" s="16"/>
    </row>
    <row r="23" spans="3:10" x14ac:dyDescent="0.25">
      <c r="C23" s="14"/>
      <c r="I23" s="16"/>
      <c r="J23" s="16"/>
    </row>
    <row r="24" spans="3:10" x14ac:dyDescent="0.25">
      <c r="C24" s="14"/>
      <c r="I24" s="16"/>
      <c r="J24" s="16"/>
    </row>
    <row r="25" spans="3:10" x14ac:dyDescent="0.25">
      <c r="C25" s="14"/>
      <c r="I25" s="16"/>
      <c r="J25" s="16"/>
    </row>
    <row r="26" spans="3:10" x14ac:dyDescent="0.25">
      <c r="C26" s="14"/>
      <c r="I26" s="16"/>
      <c r="J26" s="16"/>
    </row>
    <row r="27" spans="3:10" x14ac:dyDescent="0.25">
      <c r="C27" s="14"/>
      <c r="I27" s="16"/>
      <c r="J27" s="16"/>
    </row>
    <row r="28" spans="3:10" x14ac:dyDescent="0.25">
      <c r="C28" s="14"/>
      <c r="I28" s="16"/>
      <c r="J28" s="16"/>
    </row>
    <row r="29" spans="3:10" x14ac:dyDescent="0.25">
      <c r="C29" s="14"/>
      <c r="I29" s="16"/>
      <c r="J29" s="16"/>
    </row>
    <row r="30" spans="3:10" x14ac:dyDescent="0.25">
      <c r="C30" s="14"/>
      <c r="I30" s="16"/>
      <c r="J30" s="16"/>
    </row>
    <row r="31" spans="3:10" x14ac:dyDescent="0.25">
      <c r="C31" s="14"/>
      <c r="I31" s="16"/>
      <c r="J31" s="16"/>
    </row>
    <row r="32" spans="3:10" x14ac:dyDescent="0.25">
      <c r="C32" s="14"/>
      <c r="I32" s="16"/>
      <c r="J32" s="16"/>
    </row>
    <row r="33" spans="1:10" x14ac:dyDescent="0.25">
      <c r="C33" s="14"/>
      <c r="I33" s="16"/>
      <c r="J33" s="16"/>
    </row>
    <row r="34" spans="1:10" x14ac:dyDescent="0.25">
      <c r="A34" s="10" t="s">
        <v>15</v>
      </c>
      <c r="B34" s="11" t="s">
        <v>16</v>
      </c>
      <c r="C34" s="11" t="s">
        <v>17</v>
      </c>
      <c r="D34" s="12"/>
      <c r="E34" s="12"/>
      <c r="F34" s="11"/>
      <c r="G34" s="13">
        <v>1</v>
      </c>
      <c r="H34" s="13"/>
      <c r="I34" s="61"/>
      <c r="J34" s="13">
        <f>I34*G34</f>
        <v>0</v>
      </c>
    </row>
    <row r="35" spans="1:10" x14ac:dyDescent="0.25">
      <c r="C35" s="14" t="s">
        <v>18</v>
      </c>
      <c r="D35" s="15"/>
      <c r="E35" s="15"/>
      <c r="F35" s="15"/>
      <c r="I35" s="16"/>
      <c r="J35" s="16"/>
    </row>
    <row r="36" spans="1:10" x14ac:dyDescent="0.25">
      <c r="C36" s="14"/>
      <c r="D36" s="15"/>
      <c r="I36" s="16"/>
      <c r="J36" s="16"/>
    </row>
    <row r="37" spans="1:10" x14ac:dyDescent="0.25">
      <c r="C37" s="14"/>
      <c r="D37" s="15"/>
      <c r="I37" s="16"/>
      <c r="J37" s="16"/>
    </row>
    <row r="38" spans="1:10" x14ac:dyDescent="0.25">
      <c r="A38" s="10" t="s">
        <v>19</v>
      </c>
      <c r="B38" s="11" t="s">
        <v>16</v>
      </c>
      <c r="C38" s="11" t="s">
        <v>20</v>
      </c>
      <c r="D38" s="12"/>
      <c r="E38" s="12"/>
      <c r="F38" s="11"/>
      <c r="G38" s="13">
        <v>1</v>
      </c>
      <c r="H38" s="13"/>
      <c r="I38" s="61"/>
      <c r="J38" s="13">
        <f>I38*G38</f>
        <v>0</v>
      </c>
    </row>
    <row r="39" spans="1:10" x14ac:dyDescent="0.25">
      <c r="C39" s="14" t="s">
        <v>21</v>
      </c>
      <c r="D39" s="15"/>
      <c r="E39" s="15"/>
      <c r="F39" s="15"/>
      <c r="I39" s="16"/>
      <c r="J39" s="16"/>
    </row>
    <row r="40" spans="1:10" x14ac:dyDescent="0.25">
      <c r="C40" s="14"/>
      <c r="D40" s="15"/>
      <c r="I40" s="16"/>
      <c r="J40" s="16"/>
    </row>
    <row r="41" spans="1:10" x14ac:dyDescent="0.25">
      <c r="C41" s="14"/>
      <c r="D41" s="15"/>
      <c r="I41" s="16"/>
      <c r="J41" s="16"/>
    </row>
    <row r="42" spans="1:10" x14ac:dyDescent="0.25">
      <c r="C42" s="14"/>
      <c r="D42" s="15"/>
      <c r="I42" s="16"/>
      <c r="J42" s="16"/>
    </row>
    <row r="43" spans="1:10" x14ac:dyDescent="0.25">
      <c r="C43" s="14"/>
      <c r="D43" s="15"/>
      <c r="I43" s="16"/>
      <c r="J43" s="16"/>
    </row>
    <row r="44" spans="1:10" x14ac:dyDescent="0.25">
      <c r="A44" s="10" t="s">
        <v>22</v>
      </c>
      <c r="B44" s="11" t="s">
        <v>23</v>
      </c>
      <c r="C44" s="11" t="s">
        <v>24</v>
      </c>
      <c r="D44" s="12" t="s">
        <v>25</v>
      </c>
      <c r="E44" s="12"/>
      <c r="F44" s="11"/>
      <c r="G44" s="11">
        <f>(D45*E45*F45)+(D46*E46*F46)+(D47*E47*F47)</f>
        <v>16.200000000000003</v>
      </c>
      <c r="H44" s="13"/>
      <c r="I44" s="61"/>
      <c r="J44" s="13">
        <f>I44*G44</f>
        <v>0</v>
      </c>
    </row>
    <row r="45" spans="1:10" x14ac:dyDescent="0.25">
      <c r="C45" s="14" t="s">
        <v>26</v>
      </c>
      <c r="D45" s="15">
        <v>3</v>
      </c>
      <c r="E45" s="15">
        <v>2.7</v>
      </c>
      <c r="F45" s="15">
        <v>2</v>
      </c>
      <c r="I45" s="16"/>
      <c r="J45" s="16"/>
    </row>
    <row r="46" spans="1:10" x14ac:dyDescent="0.25">
      <c r="C46" s="14"/>
      <c r="D46" s="15"/>
      <c r="I46" s="16"/>
      <c r="J46" s="16"/>
    </row>
    <row r="47" spans="1:10" x14ac:dyDescent="0.25">
      <c r="C47" s="14"/>
      <c r="D47" s="15"/>
      <c r="I47" s="16"/>
      <c r="J47" s="16"/>
    </row>
    <row r="48" spans="1:10" x14ac:dyDescent="0.25">
      <c r="C48" s="14"/>
      <c r="D48" s="15"/>
      <c r="I48" s="16"/>
      <c r="J48" s="16"/>
    </row>
    <row r="49" spans="1:10" x14ac:dyDescent="0.25">
      <c r="A49" s="10" t="s">
        <v>27</v>
      </c>
      <c r="B49" s="11" t="s">
        <v>7</v>
      </c>
      <c r="C49" s="11" t="s">
        <v>28</v>
      </c>
      <c r="D49" s="12"/>
      <c r="E49" s="12"/>
      <c r="F49" s="11"/>
      <c r="G49" s="13">
        <f>24</f>
        <v>24</v>
      </c>
      <c r="H49" s="13"/>
      <c r="I49" s="61"/>
      <c r="J49" s="13">
        <f>I49*G49</f>
        <v>0</v>
      </c>
    </row>
    <row r="50" spans="1:10" x14ac:dyDescent="0.25">
      <c r="C50" s="14" t="s">
        <v>29</v>
      </c>
      <c r="D50" s="15">
        <v>24</v>
      </c>
      <c r="E50" s="15"/>
      <c r="F50" s="15"/>
      <c r="I50" s="16"/>
      <c r="J50" s="16"/>
    </row>
    <row r="51" spans="1:10" x14ac:dyDescent="0.25">
      <c r="C51" s="14"/>
      <c r="D51" s="15"/>
      <c r="I51" s="16"/>
      <c r="J51" s="16"/>
    </row>
    <row r="52" spans="1:10" x14ac:dyDescent="0.25">
      <c r="C52" s="14"/>
      <c r="D52" s="15"/>
      <c r="I52" s="16"/>
      <c r="J52" s="16"/>
    </row>
    <row r="53" spans="1:10" x14ac:dyDescent="0.25">
      <c r="C53" s="14"/>
      <c r="D53" s="15"/>
      <c r="I53" s="16"/>
      <c r="J53" s="16"/>
    </row>
    <row r="54" spans="1:10" x14ac:dyDescent="0.25">
      <c r="A54" s="10" t="s">
        <v>30</v>
      </c>
      <c r="B54" s="11" t="s">
        <v>16</v>
      </c>
      <c r="C54" s="11" t="s">
        <v>31</v>
      </c>
      <c r="D54" s="12"/>
      <c r="E54" s="12"/>
      <c r="F54" s="11"/>
      <c r="G54" s="13">
        <v>1</v>
      </c>
      <c r="H54" s="13"/>
      <c r="I54" s="61"/>
      <c r="J54" s="13">
        <f>I54*G54</f>
        <v>0</v>
      </c>
    </row>
    <row r="55" spans="1:10" x14ac:dyDescent="0.25">
      <c r="C55" s="14" t="s">
        <v>32</v>
      </c>
      <c r="D55" s="15"/>
      <c r="E55" s="15"/>
      <c r="F55" s="15"/>
      <c r="I55" s="16"/>
      <c r="J55" s="16"/>
    </row>
    <row r="56" spans="1:10" x14ac:dyDescent="0.25">
      <c r="C56" s="14"/>
      <c r="D56" s="15"/>
      <c r="I56" s="16"/>
      <c r="J56" s="16"/>
    </row>
    <row r="57" spans="1:10" x14ac:dyDescent="0.25">
      <c r="C57" s="14"/>
      <c r="D57" s="15"/>
      <c r="I57" s="16"/>
      <c r="J57" s="16"/>
    </row>
    <row r="58" spans="1:10" x14ac:dyDescent="0.25">
      <c r="C58" s="14"/>
      <c r="D58" s="15"/>
      <c r="I58" s="16"/>
      <c r="J58" s="16"/>
    </row>
    <row r="59" spans="1:10" x14ac:dyDescent="0.25">
      <c r="C59" s="14"/>
      <c r="D59" s="15"/>
      <c r="I59" s="16"/>
      <c r="J59" s="16"/>
    </row>
    <row r="60" spans="1:10" x14ac:dyDescent="0.25">
      <c r="A60" s="10" t="s">
        <v>33</v>
      </c>
      <c r="B60" s="11" t="s">
        <v>16</v>
      </c>
      <c r="C60" s="11" t="s">
        <v>34</v>
      </c>
      <c r="D60" s="12"/>
      <c r="E60" s="12"/>
      <c r="F60" s="11"/>
      <c r="G60" s="13">
        <v>6</v>
      </c>
      <c r="H60" s="13"/>
      <c r="I60" s="61"/>
      <c r="J60" s="13">
        <f>I60*G60</f>
        <v>0</v>
      </c>
    </row>
    <row r="61" spans="1:10" x14ac:dyDescent="0.25">
      <c r="C61" s="14" t="s">
        <v>35</v>
      </c>
      <c r="D61" s="15"/>
      <c r="E61" s="15"/>
      <c r="F61" s="15"/>
      <c r="I61" s="16"/>
      <c r="J61" s="16"/>
    </row>
    <row r="62" spans="1:10" x14ac:dyDescent="0.25">
      <c r="C62" s="14"/>
      <c r="D62" s="15"/>
      <c r="I62" s="16"/>
      <c r="J62" s="16"/>
    </row>
    <row r="63" spans="1:10" x14ac:dyDescent="0.25">
      <c r="C63" s="14"/>
      <c r="D63" s="15"/>
      <c r="I63" s="16"/>
      <c r="J63" s="16"/>
    </row>
    <row r="64" spans="1:10" x14ac:dyDescent="0.25">
      <c r="C64" s="14"/>
      <c r="D64" s="15"/>
      <c r="I64" s="16"/>
      <c r="J64" s="16"/>
    </row>
    <row r="65" spans="1:10" x14ac:dyDescent="0.25">
      <c r="C65" s="14"/>
      <c r="D65" s="15"/>
      <c r="I65" s="16"/>
      <c r="J65" s="16"/>
    </row>
    <row r="66" spans="1:10" x14ac:dyDescent="0.25">
      <c r="C66" s="14"/>
      <c r="D66" s="15"/>
      <c r="I66" s="16"/>
      <c r="J66" s="16"/>
    </row>
    <row r="67" spans="1:10" x14ac:dyDescent="0.25">
      <c r="A67" s="10" t="s">
        <v>36</v>
      </c>
      <c r="B67" s="11" t="s">
        <v>16</v>
      </c>
      <c r="C67" s="11" t="s">
        <v>34</v>
      </c>
      <c r="D67" s="12"/>
      <c r="E67" s="12"/>
      <c r="F67" s="11"/>
      <c r="G67" s="13">
        <v>1</v>
      </c>
      <c r="H67" s="13"/>
      <c r="I67" s="61"/>
      <c r="J67" s="13">
        <f>I67*G67</f>
        <v>0</v>
      </c>
    </row>
    <row r="68" spans="1:10" x14ac:dyDescent="0.25">
      <c r="C68" s="14" t="s">
        <v>37</v>
      </c>
      <c r="D68" s="15"/>
      <c r="E68" s="15"/>
      <c r="F68" s="15"/>
      <c r="I68" s="16"/>
      <c r="J68" s="16"/>
    </row>
    <row r="69" spans="1:10" x14ac:dyDescent="0.25">
      <c r="C69" s="14"/>
      <c r="D69" s="15"/>
      <c r="I69" s="16"/>
      <c r="J69" s="16"/>
    </row>
    <row r="70" spans="1:10" x14ac:dyDescent="0.25">
      <c r="C70" s="14"/>
      <c r="D70" s="15"/>
      <c r="I70" s="16"/>
      <c r="J70" s="16"/>
    </row>
    <row r="71" spans="1:10" x14ac:dyDescent="0.25">
      <c r="C71" s="14"/>
      <c r="D71" s="15"/>
      <c r="I71" s="16"/>
      <c r="J71" s="16"/>
    </row>
    <row r="72" spans="1:10" x14ac:dyDescent="0.25">
      <c r="C72" s="14"/>
      <c r="D72" s="15"/>
      <c r="I72" s="16"/>
      <c r="J72" s="16"/>
    </row>
    <row r="73" spans="1:10" x14ac:dyDescent="0.25">
      <c r="A73" s="18"/>
      <c r="B73" s="18"/>
      <c r="C73" s="19" t="s">
        <v>38</v>
      </c>
      <c r="D73" s="20"/>
      <c r="E73" s="20"/>
      <c r="F73" s="20"/>
      <c r="G73" s="18"/>
      <c r="H73" s="18"/>
      <c r="I73" s="21"/>
      <c r="J73" s="21">
        <f>SUM(J67,J60,J54,J49,J44,J38,J34,J12,J4)</f>
        <v>0</v>
      </c>
    </row>
    <row r="74" spans="1:10" ht="48" x14ac:dyDescent="0.25">
      <c r="A74" s="23" t="s">
        <v>39</v>
      </c>
      <c r="B74" s="6"/>
      <c r="C74" s="7" t="s">
        <v>40</v>
      </c>
      <c r="D74" s="8"/>
      <c r="E74" s="8"/>
      <c r="F74" s="8"/>
      <c r="G74" s="6"/>
      <c r="H74" s="6"/>
      <c r="I74" s="9"/>
      <c r="J74" s="9"/>
    </row>
    <row r="75" spans="1:10" x14ac:dyDescent="0.25">
      <c r="A75" s="10" t="s">
        <v>41</v>
      </c>
      <c r="B75" s="11" t="s">
        <v>7</v>
      </c>
      <c r="C75" s="11" t="s">
        <v>42</v>
      </c>
      <c r="D75" s="11"/>
      <c r="E75" s="11"/>
      <c r="F75" s="11"/>
      <c r="G75" s="13">
        <v>5</v>
      </c>
      <c r="H75" s="13"/>
      <c r="I75" s="61"/>
      <c r="J75" s="13">
        <f>I75*G75</f>
        <v>0</v>
      </c>
    </row>
    <row r="76" spans="1:10" x14ac:dyDescent="0.25">
      <c r="A76" s="24"/>
      <c r="B76" s="24"/>
      <c r="C76" s="25" t="s">
        <v>43</v>
      </c>
      <c r="D76" s="26"/>
      <c r="E76" s="26"/>
      <c r="F76" s="15"/>
      <c r="G76" s="24"/>
      <c r="H76" s="24"/>
      <c r="I76" s="27"/>
      <c r="J76" s="24"/>
    </row>
    <row r="77" spans="1:10" x14ac:dyDescent="0.25">
      <c r="A77" s="24"/>
      <c r="B77" s="24"/>
      <c r="C77" s="25"/>
      <c r="D77" s="26"/>
      <c r="E77" s="26"/>
      <c r="F77" s="15"/>
      <c r="G77" s="24"/>
      <c r="H77" s="24"/>
      <c r="I77" s="27"/>
      <c r="J77" s="24"/>
    </row>
    <row r="78" spans="1:10" x14ac:dyDescent="0.25">
      <c r="A78" s="24"/>
      <c r="B78" s="24"/>
      <c r="C78" s="25"/>
      <c r="D78" s="26"/>
      <c r="E78" s="26"/>
      <c r="F78" s="28"/>
      <c r="G78" s="24"/>
      <c r="H78" s="24"/>
      <c r="I78" s="27"/>
      <c r="J78" s="24"/>
    </row>
    <row r="79" spans="1:10" x14ac:dyDescent="0.25">
      <c r="A79" s="24"/>
      <c r="B79" s="24"/>
      <c r="C79" s="25"/>
      <c r="D79" s="26"/>
      <c r="E79" s="26"/>
      <c r="F79" s="28"/>
      <c r="G79" s="24"/>
      <c r="H79" s="24"/>
      <c r="I79" s="27"/>
      <c r="J79" s="24"/>
    </row>
    <row r="80" spans="1:10" x14ac:dyDescent="0.25">
      <c r="A80" s="24"/>
      <c r="B80" s="24"/>
      <c r="C80" s="25"/>
      <c r="D80" s="26"/>
      <c r="E80" s="26"/>
      <c r="F80" s="28"/>
      <c r="G80" s="24"/>
      <c r="H80" s="24"/>
      <c r="I80" s="27"/>
      <c r="J80" s="24"/>
    </row>
    <row r="81" spans="1:10" x14ac:dyDescent="0.25">
      <c r="A81" s="24"/>
      <c r="B81" s="24"/>
      <c r="C81" s="25"/>
      <c r="D81" s="26"/>
      <c r="E81" s="26"/>
      <c r="F81" s="28"/>
      <c r="G81" s="24"/>
      <c r="H81" s="24"/>
      <c r="I81" s="27"/>
      <c r="J81" s="24"/>
    </row>
    <row r="82" spans="1:10" x14ac:dyDescent="0.25">
      <c r="A82" s="10" t="s">
        <v>44</v>
      </c>
      <c r="B82" s="11" t="s">
        <v>23</v>
      </c>
      <c r="C82" s="11" t="s">
        <v>45</v>
      </c>
      <c r="D82" s="11" t="s">
        <v>25</v>
      </c>
      <c r="E82" s="11"/>
      <c r="F82" s="11"/>
      <c r="G82" s="13">
        <v>18.5</v>
      </c>
      <c r="H82" s="13"/>
      <c r="I82" s="62"/>
      <c r="J82" s="13">
        <f>I82*G82</f>
        <v>0</v>
      </c>
    </row>
    <row r="83" spans="1:10" x14ac:dyDescent="0.25">
      <c r="A83" s="24"/>
      <c r="B83" s="24"/>
      <c r="C83" s="29" t="s">
        <v>46</v>
      </c>
      <c r="D83" s="26">
        <v>20</v>
      </c>
      <c r="E83" s="26"/>
      <c r="F83" s="28"/>
      <c r="G83" s="24"/>
      <c r="H83" s="24"/>
      <c r="I83" s="27"/>
      <c r="J83" s="24"/>
    </row>
    <row r="84" spans="1:10" x14ac:dyDescent="0.25">
      <c r="A84" s="24"/>
      <c r="B84" s="24"/>
      <c r="C84" s="25"/>
      <c r="D84" s="26">
        <v>5</v>
      </c>
      <c r="E84" s="26"/>
      <c r="F84" s="28"/>
      <c r="G84" s="24"/>
      <c r="H84" s="24"/>
      <c r="I84" s="27"/>
      <c r="J84" s="24"/>
    </row>
    <row r="85" spans="1:10" x14ac:dyDescent="0.25">
      <c r="A85" s="24"/>
      <c r="B85" s="24"/>
      <c r="C85" s="25"/>
      <c r="D85" s="26">
        <v>12</v>
      </c>
      <c r="E85" s="26"/>
      <c r="F85" s="28"/>
      <c r="G85" s="24"/>
      <c r="H85" s="24"/>
      <c r="I85" s="27"/>
      <c r="J85" s="24"/>
    </row>
    <row r="86" spans="1:10" x14ac:dyDescent="0.25">
      <c r="A86" s="24"/>
      <c r="B86" s="24"/>
      <c r="C86" s="25"/>
      <c r="D86" s="26"/>
      <c r="E86" s="26"/>
      <c r="F86" s="28"/>
      <c r="G86" s="24"/>
      <c r="H86" s="24"/>
      <c r="I86" s="27"/>
      <c r="J86" s="24"/>
    </row>
    <row r="87" spans="1:10" x14ac:dyDescent="0.25">
      <c r="A87" s="24"/>
      <c r="B87" s="24"/>
      <c r="C87" s="25"/>
      <c r="D87" s="26"/>
      <c r="E87" s="26"/>
      <c r="F87" s="28"/>
      <c r="G87" s="24"/>
      <c r="H87" s="24"/>
      <c r="I87" s="27"/>
      <c r="J87" s="24"/>
    </row>
    <row r="88" spans="1:10" x14ac:dyDescent="0.25">
      <c r="A88" s="24"/>
      <c r="B88" s="24"/>
      <c r="C88" s="25"/>
      <c r="D88" s="26"/>
      <c r="E88" s="26"/>
      <c r="F88" s="28"/>
      <c r="G88" s="24"/>
      <c r="H88" s="24"/>
      <c r="I88" s="27"/>
      <c r="J88" s="24"/>
    </row>
    <row r="89" spans="1:10" x14ac:dyDescent="0.25">
      <c r="A89" s="24"/>
      <c r="B89" s="24"/>
      <c r="C89" s="25"/>
      <c r="D89" s="26"/>
      <c r="E89" s="26"/>
      <c r="F89" s="28"/>
      <c r="G89" s="24"/>
      <c r="H89" s="24"/>
      <c r="I89" s="27"/>
      <c r="J89" s="24"/>
    </row>
    <row r="90" spans="1:10" x14ac:dyDescent="0.25">
      <c r="A90" s="24"/>
      <c r="B90" s="24"/>
      <c r="C90" s="25"/>
      <c r="D90" s="24"/>
      <c r="E90" s="26"/>
      <c r="F90" s="28"/>
      <c r="G90" s="24"/>
      <c r="H90" s="24"/>
      <c r="I90" s="27"/>
      <c r="J90" s="24"/>
    </row>
    <row r="91" spans="1:10" x14ac:dyDescent="0.25">
      <c r="A91" s="24"/>
      <c r="B91" s="24"/>
      <c r="C91" s="25"/>
      <c r="D91" s="26"/>
      <c r="E91" s="26"/>
      <c r="F91" s="28"/>
      <c r="G91" s="24"/>
      <c r="H91" s="24"/>
      <c r="I91" s="27"/>
      <c r="J91" s="24"/>
    </row>
    <row r="92" spans="1:10" x14ac:dyDescent="0.25">
      <c r="A92" s="24"/>
      <c r="B92" s="24"/>
      <c r="C92" s="25"/>
      <c r="D92" s="26"/>
      <c r="E92" s="26"/>
      <c r="F92" s="28"/>
      <c r="G92" s="24"/>
      <c r="H92" s="24"/>
      <c r="I92" s="27"/>
      <c r="J92" s="24"/>
    </row>
    <row r="93" spans="1:10" x14ac:dyDescent="0.25">
      <c r="A93" s="24"/>
      <c r="B93" s="24"/>
      <c r="C93" s="30"/>
      <c r="D93" s="28"/>
      <c r="E93" s="26"/>
      <c r="F93" s="28"/>
      <c r="G93" s="24"/>
      <c r="H93" s="24"/>
      <c r="I93" s="27"/>
      <c r="J93" s="27"/>
    </row>
    <row r="94" spans="1:10" x14ac:dyDescent="0.25">
      <c r="A94" s="10" t="s">
        <v>47</v>
      </c>
      <c r="B94" s="11" t="s">
        <v>23</v>
      </c>
      <c r="C94" s="11" t="s">
        <v>48</v>
      </c>
      <c r="D94" s="12" t="s">
        <v>25</v>
      </c>
      <c r="E94" s="12" t="s">
        <v>49</v>
      </c>
      <c r="F94" s="11"/>
      <c r="G94" s="13">
        <f>(D95*E95)+(D96*E96)+(D97*E97)+(D98*E98)+(D99*E99)+(D100*E100)</f>
        <v>25.32</v>
      </c>
      <c r="H94" s="13"/>
      <c r="I94" s="62"/>
      <c r="J94" s="13">
        <f>I94*G94</f>
        <v>0</v>
      </c>
    </row>
    <row r="95" spans="1:10" x14ac:dyDescent="0.25">
      <c r="A95" s="24"/>
      <c r="B95" s="24"/>
      <c r="C95" s="31" t="s">
        <v>50</v>
      </c>
      <c r="D95" s="15">
        <v>2.7</v>
      </c>
      <c r="E95" s="15">
        <v>6</v>
      </c>
      <c r="F95" s="15"/>
      <c r="G95" s="24"/>
      <c r="H95" s="24"/>
      <c r="I95" s="27"/>
      <c r="J95" s="24"/>
    </row>
    <row r="96" spans="1:10" x14ac:dyDescent="0.25">
      <c r="A96" s="24"/>
      <c r="B96" s="24"/>
      <c r="C96" s="14"/>
      <c r="D96" s="15">
        <v>1.2</v>
      </c>
      <c r="E96" s="15">
        <v>1</v>
      </c>
      <c r="F96" s="15"/>
      <c r="G96" s="24"/>
      <c r="H96" s="24"/>
      <c r="I96" s="27"/>
      <c r="J96" s="24"/>
    </row>
    <row r="97" spans="1:10" x14ac:dyDescent="0.25">
      <c r="A97" s="24"/>
      <c r="B97" s="24"/>
      <c r="C97" s="14"/>
      <c r="D97" s="15">
        <v>1.52</v>
      </c>
      <c r="E97" s="15">
        <v>1</v>
      </c>
      <c r="F97" s="15"/>
      <c r="G97" s="24"/>
      <c r="H97" s="24"/>
      <c r="I97" s="27"/>
      <c r="J97" s="24"/>
    </row>
    <row r="98" spans="1:10" x14ac:dyDescent="0.25">
      <c r="A98" s="24"/>
      <c r="B98" s="24"/>
      <c r="C98" s="14"/>
      <c r="D98" s="15">
        <v>1</v>
      </c>
      <c r="E98" s="15">
        <v>1</v>
      </c>
      <c r="F98" s="15"/>
      <c r="G98" s="24"/>
      <c r="H98" s="24"/>
      <c r="I98" s="27"/>
      <c r="J98" s="24"/>
    </row>
    <row r="99" spans="1:10" x14ac:dyDescent="0.25">
      <c r="A99" s="24"/>
      <c r="B99" s="24"/>
      <c r="C99" s="14"/>
      <c r="D99" s="15">
        <v>2.25</v>
      </c>
      <c r="E99" s="15">
        <v>2</v>
      </c>
      <c r="F99" s="15"/>
      <c r="G99" s="24"/>
      <c r="H99" s="24"/>
      <c r="I99" s="27"/>
      <c r="J99" s="24"/>
    </row>
    <row r="100" spans="1:10" x14ac:dyDescent="0.25">
      <c r="A100" s="24"/>
      <c r="B100" s="24"/>
      <c r="C100" s="14"/>
      <c r="D100" s="15">
        <v>0.9</v>
      </c>
      <c r="E100" s="15">
        <v>1</v>
      </c>
      <c r="F100" s="15"/>
      <c r="G100" s="24"/>
      <c r="H100" s="24"/>
      <c r="I100" s="27"/>
      <c r="J100" s="24"/>
    </row>
    <row r="101" spans="1:10" x14ac:dyDescent="0.25">
      <c r="A101" s="10" t="s">
        <v>51</v>
      </c>
      <c r="B101" s="11" t="s">
        <v>7</v>
      </c>
      <c r="C101" s="11" t="s">
        <v>52</v>
      </c>
      <c r="D101" s="11"/>
      <c r="E101" s="11"/>
      <c r="F101" s="11"/>
      <c r="G101" s="13">
        <f>D102+D103+D104+D105</f>
        <v>25</v>
      </c>
      <c r="H101" s="13"/>
      <c r="I101" s="61"/>
      <c r="J101" s="13">
        <f>I101*G101</f>
        <v>0</v>
      </c>
    </row>
    <row r="102" spans="1:10" x14ac:dyDescent="0.25">
      <c r="A102" s="24"/>
      <c r="B102" s="24"/>
      <c r="C102" s="14" t="s">
        <v>53</v>
      </c>
      <c r="D102" s="26">
        <v>25</v>
      </c>
      <c r="E102" s="26"/>
      <c r="F102" s="28"/>
      <c r="G102" s="24"/>
      <c r="H102" s="24"/>
      <c r="I102" s="27"/>
      <c r="J102" s="24"/>
    </row>
    <row r="103" spans="1:10" x14ac:dyDescent="0.25">
      <c r="A103" s="24"/>
      <c r="B103" s="24"/>
      <c r="C103" s="14"/>
      <c r="D103" s="26"/>
      <c r="E103" s="26"/>
      <c r="F103" s="28"/>
      <c r="G103" s="24"/>
      <c r="H103" s="24"/>
      <c r="I103" s="27"/>
      <c r="J103" s="24"/>
    </row>
    <row r="104" spans="1:10" x14ac:dyDescent="0.25">
      <c r="A104" s="24"/>
      <c r="B104" s="24"/>
      <c r="C104" s="14"/>
      <c r="D104" s="26"/>
      <c r="E104" s="26"/>
      <c r="F104" s="28"/>
      <c r="G104" s="24"/>
      <c r="H104" s="24"/>
      <c r="I104" s="27"/>
      <c r="J104" s="24"/>
    </row>
    <row r="105" spans="1:10" x14ac:dyDescent="0.25">
      <c r="A105" s="24"/>
      <c r="B105" s="24"/>
      <c r="C105" s="14"/>
      <c r="D105" s="26"/>
      <c r="E105" s="26"/>
      <c r="F105" s="28"/>
      <c r="G105" s="24"/>
      <c r="H105" s="24"/>
      <c r="I105" s="27"/>
      <c r="J105" s="24"/>
    </row>
    <row r="106" spans="1:10" x14ac:dyDescent="0.25">
      <c r="A106" s="24"/>
      <c r="B106" s="24"/>
      <c r="C106" s="14"/>
      <c r="D106" s="26"/>
      <c r="E106" s="26"/>
      <c r="F106" s="28"/>
      <c r="G106" s="24"/>
      <c r="H106" s="24"/>
      <c r="I106" s="27"/>
      <c r="J106" s="24"/>
    </row>
    <row r="107" spans="1:10" x14ac:dyDescent="0.25">
      <c r="A107" s="24"/>
      <c r="B107" s="24"/>
      <c r="C107" s="14"/>
      <c r="D107" s="26"/>
      <c r="E107" s="26"/>
      <c r="F107" s="28"/>
      <c r="G107" s="24"/>
      <c r="H107" s="24"/>
      <c r="I107" s="27"/>
      <c r="J107" s="24"/>
    </row>
    <row r="108" spans="1:10" x14ac:dyDescent="0.25">
      <c r="A108" s="24"/>
      <c r="B108" s="24"/>
      <c r="C108" s="14"/>
      <c r="D108" s="26"/>
      <c r="E108" s="26"/>
      <c r="F108" s="28"/>
      <c r="G108" s="24"/>
      <c r="H108" s="24"/>
      <c r="I108" s="27"/>
      <c r="J108" s="24"/>
    </row>
    <row r="109" spans="1:10" x14ac:dyDescent="0.25">
      <c r="A109" s="24"/>
      <c r="B109" s="24"/>
      <c r="C109" s="14"/>
      <c r="D109" s="26"/>
      <c r="E109" s="26"/>
      <c r="F109" s="28"/>
      <c r="G109" s="24"/>
      <c r="H109" s="24"/>
      <c r="I109" s="27"/>
      <c r="J109" s="24"/>
    </row>
    <row r="110" spans="1:10" x14ac:dyDescent="0.25">
      <c r="A110" s="24"/>
      <c r="B110" s="24"/>
      <c r="C110" s="14"/>
      <c r="D110" s="26"/>
      <c r="E110" s="26"/>
      <c r="F110" s="28"/>
      <c r="G110" s="24"/>
      <c r="H110" s="24"/>
      <c r="I110" s="27"/>
      <c r="J110" s="24"/>
    </row>
    <row r="111" spans="1:10" x14ac:dyDescent="0.25">
      <c r="A111" s="24"/>
      <c r="B111" s="24"/>
      <c r="C111" s="14"/>
      <c r="D111" s="26"/>
      <c r="E111" s="26"/>
      <c r="F111" s="28"/>
      <c r="G111" s="24"/>
      <c r="H111" s="24"/>
      <c r="I111" s="27"/>
      <c r="J111" s="24"/>
    </row>
    <row r="112" spans="1:10" x14ac:dyDescent="0.25">
      <c r="A112" s="24"/>
      <c r="B112" s="24"/>
      <c r="C112" s="14"/>
      <c r="D112" s="26"/>
      <c r="E112" s="26"/>
      <c r="F112" s="28"/>
      <c r="G112" s="24"/>
      <c r="H112" s="24"/>
      <c r="I112" s="27"/>
      <c r="J112" s="24"/>
    </row>
    <row r="113" spans="1:10" x14ac:dyDescent="0.25">
      <c r="A113" s="24"/>
      <c r="B113" s="24"/>
      <c r="C113" s="14"/>
      <c r="D113" s="26"/>
      <c r="E113" s="26"/>
      <c r="F113" s="28"/>
      <c r="G113" s="24"/>
      <c r="H113" s="24"/>
      <c r="I113" s="27"/>
      <c r="J113" s="24"/>
    </row>
    <row r="114" spans="1:10" x14ac:dyDescent="0.25">
      <c r="A114" s="24"/>
      <c r="B114" s="24"/>
      <c r="C114" s="14"/>
      <c r="D114" s="26"/>
      <c r="E114" s="26"/>
      <c r="F114" s="28"/>
      <c r="G114" s="24"/>
      <c r="H114" s="24"/>
      <c r="I114" s="27"/>
      <c r="J114" s="24"/>
    </row>
    <row r="115" spans="1:10" x14ac:dyDescent="0.25">
      <c r="A115" s="24"/>
      <c r="B115" s="24"/>
      <c r="C115" s="14"/>
      <c r="D115" s="26"/>
      <c r="E115" s="26"/>
      <c r="F115" s="28"/>
      <c r="G115" s="24"/>
      <c r="H115" s="24"/>
      <c r="I115" s="27"/>
      <c r="J115" s="24"/>
    </row>
    <row r="116" spans="1:10" x14ac:dyDescent="0.25">
      <c r="A116" s="24"/>
      <c r="B116" s="24"/>
      <c r="C116" s="14"/>
      <c r="D116" s="26"/>
      <c r="E116" s="26"/>
      <c r="F116" s="28"/>
      <c r="G116" s="24"/>
      <c r="H116" s="24"/>
      <c r="I116" s="27"/>
      <c r="J116" s="24"/>
    </row>
    <row r="117" spans="1:10" x14ac:dyDescent="0.25">
      <c r="A117" s="10" t="s">
        <v>54</v>
      </c>
      <c r="B117" s="11" t="s">
        <v>7</v>
      </c>
      <c r="C117" s="11" t="s">
        <v>55</v>
      </c>
      <c r="D117" s="11" t="s">
        <v>56</v>
      </c>
      <c r="E117" s="11"/>
      <c r="F117" s="11"/>
      <c r="G117" s="13">
        <f>D118+D119+D120+D121</f>
        <v>60</v>
      </c>
      <c r="H117" s="13"/>
      <c r="I117" s="61"/>
      <c r="J117" s="13">
        <f>I117*G117</f>
        <v>0</v>
      </c>
    </row>
    <row r="118" spans="1:10" x14ac:dyDescent="0.25">
      <c r="A118" s="24"/>
      <c r="B118" s="24"/>
      <c r="C118" s="14" t="s">
        <v>57</v>
      </c>
      <c r="D118" s="26">
        <v>25</v>
      </c>
      <c r="E118" s="26"/>
      <c r="F118" s="28"/>
      <c r="G118" s="24"/>
      <c r="H118" s="24"/>
      <c r="I118" s="27"/>
      <c r="J118" s="24"/>
    </row>
    <row r="119" spans="1:10" x14ac:dyDescent="0.25">
      <c r="A119" s="24"/>
      <c r="B119" s="24"/>
      <c r="C119" s="14"/>
      <c r="D119" s="26">
        <f>10</f>
        <v>10</v>
      </c>
      <c r="E119" s="26"/>
      <c r="F119" s="28"/>
      <c r="G119" s="24"/>
      <c r="H119" s="24"/>
      <c r="I119" s="27"/>
      <c r="J119" s="24"/>
    </row>
    <row r="120" spans="1:10" x14ac:dyDescent="0.25">
      <c r="A120" s="24"/>
      <c r="B120" s="24"/>
      <c r="C120" s="14"/>
      <c r="D120" s="26">
        <v>7</v>
      </c>
      <c r="E120" s="26"/>
      <c r="F120" s="28"/>
      <c r="G120" s="24"/>
      <c r="H120" s="24"/>
      <c r="I120" s="27"/>
      <c r="J120" s="24"/>
    </row>
    <row r="121" spans="1:10" x14ac:dyDescent="0.25">
      <c r="A121" s="24"/>
      <c r="B121" s="24"/>
      <c r="C121" s="14"/>
      <c r="D121" s="26">
        <v>18</v>
      </c>
      <c r="E121" s="26"/>
      <c r="F121" s="28"/>
      <c r="G121" s="24"/>
      <c r="H121" s="24"/>
      <c r="I121" s="27"/>
      <c r="J121" s="24"/>
    </row>
    <row r="122" spans="1:10" x14ac:dyDescent="0.25">
      <c r="A122" s="24"/>
      <c r="B122" s="24"/>
      <c r="C122" s="14"/>
      <c r="D122" s="26"/>
      <c r="E122" s="26"/>
      <c r="F122" s="28"/>
      <c r="G122" s="24"/>
      <c r="H122" s="24"/>
      <c r="I122" s="27"/>
      <c r="J122" s="24"/>
    </row>
    <row r="123" spans="1:10" x14ac:dyDescent="0.25">
      <c r="A123" s="24"/>
      <c r="B123" s="24"/>
      <c r="C123" s="14"/>
      <c r="D123" s="26"/>
      <c r="E123" s="26"/>
      <c r="F123" s="28"/>
      <c r="G123" s="24"/>
      <c r="H123" s="24"/>
      <c r="I123" s="27"/>
      <c r="J123" s="24"/>
    </row>
    <row r="124" spans="1:10" x14ac:dyDescent="0.25">
      <c r="A124" s="24"/>
      <c r="B124" s="24"/>
      <c r="C124" s="14"/>
      <c r="D124" s="26"/>
      <c r="E124" s="26"/>
      <c r="F124" s="28"/>
      <c r="G124" s="24"/>
      <c r="H124" s="24"/>
      <c r="I124" s="27"/>
      <c r="J124" s="24"/>
    </row>
    <row r="125" spans="1:10" x14ac:dyDescent="0.25">
      <c r="A125" s="24"/>
      <c r="B125" s="24"/>
      <c r="C125" s="14"/>
      <c r="D125" s="26"/>
      <c r="E125" s="26"/>
      <c r="F125" s="28"/>
      <c r="G125" s="24"/>
      <c r="H125" s="24"/>
      <c r="I125" s="27"/>
      <c r="J125" s="24"/>
    </row>
    <row r="126" spans="1:10" x14ac:dyDescent="0.25">
      <c r="A126" s="24"/>
      <c r="B126" s="24"/>
      <c r="C126" s="14"/>
      <c r="D126" s="26"/>
      <c r="E126" s="26"/>
      <c r="F126" s="28"/>
      <c r="G126" s="24"/>
      <c r="H126" s="24"/>
      <c r="I126" s="27"/>
      <c r="J126" s="24"/>
    </row>
    <row r="127" spans="1:10" x14ac:dyDescent="0.25">
      <c r="A127" s="24"/>
      <c r="B127" s="24"/>
      <c r="C127" s="14"/>
      <c r="D127" s="26"/>
      <c r="E127" s="26"/>
      <c r="F127" s="28"/>
      <c r="G127" s="24"/>
      <c r="H127" s="24"/>
      <c r="I127" s="27"/>
      <c r="J127" s="24"/>
    </row>
    <row r="128" spans="1:10" x14ac:dyDescent="0.25">
      <c r="A128" s="24"/>
      <c r="B128" s="24"/>
      <c r="C128" s="14"/>
      <c r="D128" s="26"/>
      <c r="E128" s="26"/>
      <c r="F128" s="28"/>
      <c r="G128" s="24"/>
      <c r="H128" s="24"/>
      <c r="I128" s="27"/>
      <c r="J128" s="24"/>
    </row>
    <row r="129" spans="1:10" x14ac:dyDescent="0.25">
      <c r="A129" s="24"/>
      <c r="B129" s="24"/>
      <c r="C129" s="14"/>
      <c r="D129" s="26"/>
      <c r="E129" s="26"/>
      <c r="F129" s="28"/>
      <c r="G129" s="24"/>
      <c r="H129" s="24"/>
      <c r="I129" s="27"/>
      <c r="J129" s="24"/>
    </row>
    <row r="130" spans="1:10" x14ac:dyDescent="0.25">
      <c r="A130" s="10" t="s">
        <v>58</v>
      </c>
      <c r="B130" s="11" t="s">
        <v>7</v>
      </c>
      <c r="C130" s="11" t="s">
        <v>59</v>
      </c>
      <c r="D130" s="11" t="s">
        <v>25</v>
      </c>
      <c r="E130" s="11" t="s">
        <v>10</v>
      </c>
      <c r="F130" s="11"/>
      <c r="G130" s="11">
        <f>(D131*E131)+(D132*E132)+(D133*E133)+(D134*E134)+(D135*E135)</f>
        <v>145.79999999999998</v>
      </c>
      <c r="H130" s="13"/>
      <c r="I130" s="61"/>
      <c r="J130" s="13">
        <f>I130*G130</f>
        <v>0</v>
      </c>
    </row>
    <row r="131" spans="1:10" x14ac:dyDescent="0.25">
      <c r="A131" s="24"/>
      <c r="B131" s="24"/>
      <c r="C131" s="14" t="s">
        <v>60</v>
      </c>
      <c r="D131" s="26">
        <v>20</v>
      </c>
      <c r="E131" s="26">
        <v>2.7</v>
      </c>
      <c r="F131" s="28"/>
      <c r="G131" s="24"/>
      <c r="H131" s="24"/>
      <c r="I131" s="27"/>
      <c r="J131" s="24"/>
    </row>
    <row r="132" spans="1:10" x14ac:dyDescent="0.25">
      <c r="A132" s="24"/>
      <c r="B132" s="24"/>
      <c r="C132" s="14"/>
      <c r="D132" s="26">
        <v>15</v>
      </c>
      <c r="E132" s="26">
        <v>2.7</v>
      </c>
      <c r="F132" s="28"/>
      <c r="G132" s="24"/>
      <c r="H132" s="24"/>
      <c r="I132" s="27"/>
      <c r="J132" s="24"/>
    </row>
    <row r="133" spans="1:10" x14ac:dyDescent="0.25">
      <c r="A133" s="24"/>
      <c r="B133" s="24"/>
      <c r="C133" s="14"/>
      <c r="D133" s="26">
        <v>10</v>
      </c>
      <c r="E133" s="26">
        <v>2.7</v>
      </c>
      <c r="F133" s="28"/>
      <c r="G133" s="24"/>
      <c r="H133" s="24"/>
      <c r="I133" s="27"/>
      <c r="J133" s="24"/>
    </row>
    <row r="134" spans="1:10" x14ac:dyDescent="0.25">
      <c r="A134" s="24"/>
      <c r="B134" s="24"/>
      <c r="C134" s="14"/>
      <c r="D134" s="26">
        <v>3.5</v>
      </c>
      <c r="E134" s="26">
        <v>2.7</v>
      </c>
      <c r="F134" s="28"/>
      <c r="G134" s="24"/>
      <c r="H134" s="24"/>
      <c r="I134" s="27"/>
      <c r="J134" s="24"/>
    </row>
    <row r="135" spans="1:10" x14ac:dyDescent="0.25">
      <c r="A135" s="24"/>
      <c r="B135" s="24"/>
      <c r="C135" s="14"/>
      <c r="D135" s="26">
        <v>5.5</v>
      </c>
      <c r="E135" s="26">
        <v>2.7</v>
      </c>
      <c r="F135" s="28"/>
      <c r="G135" s="24"/>
      <c r="H135" s="24"/>
      <c r="I135" s="27"/>
      <c r="J135" s="24"/>
    </row>
    <row r="136" spans="1:10" x14ac:dyDescent="0.25">
      <c r="A136" s="24"/>
      <c r="B136" s="24"/>
      <c r="C136" s="14"/>
      <c r="D136" s="26"/>
      <c r="E136" s="26"/>
      <c r="F136" s="28"/>
      <c r="G136" s="24"/>
      <c r="H136" s="24"/>
      <c r="I136" s="27"/>
      <c r="J136" s="24"/>
    </row>
    <row r="137" spans="1:10" x14ac:dyDescent="0.25">
      <c r="A137" s="24"/>
      <c r="B137" s="24"/>
      <c r="C137" s="14"/>
      <c r="D137" s="26"/>
      <c r="E137" s="26"/>
      <c r="F137" s="28"/>
      <c r="G137" s="24"/>
      <c r="H137" s="24"/>
      <c r="I137" s="27"/>
      <c r="J137" s="24"/>
    </row>
    <row r="138" spans="1:10" x14ac:dyDescent="0.25">
      <c r="A138" s="24"/>
      <c r="B138" s="24"/>
      <c r="C138" s="14"/>
      <c r="D138" s="26"/>
      <c r="E138" s="26"/>
      <c r="F138" s="28"/>
      <c r="G138" s="24"/>
      <c r="H138" s="24"/>
      <c r="I138" s="27"/>
      <c r="J138" s="24"/>
    </row>
    <row r="139" spans="1:10" x14ac:dyDescent="0.25">
      <c r="A139" s="24"/>
      <c r="B139" s="24"/>
      <c r="C139" s="14"/>
      <c r="D139" s="26"/>
      <c r="E139" s="26"/>
      <c r="F139" s="28"/>
      <c r="G139" s="24"/>
      <c r="H139" s="24"/>
      <c r="I139" s="27"/>
      <c r="J139" s="24"/>
    </row>
    <row r="140" spans="1:10" x14ac:dyDescent="0.25">
      <c r="A140" s="24"/>
      <c r="B140" s="24"/>
      <c r="C140" s="14"/>
      <c r="D140" s="26"/>
      <c r="E140" s="26"/>
      <c r="F140" s="28"/>
      <c r="G140" s="24"/>
      <c r="H140" s="24"/>
      <c r="I140" s="27"/>
      <c r="J140" s="24"/>
    </row>
    <row r="141" spans="1:10" x14ac:dyDescent="0.25">
      <c r="A141" s="24"/>
      <c r="B141" s="24"/>
      <c r="C141" s="14"/>
      <c r="D141" s="26"/>
      <c r="E141" s="26"/>
      <c r="F141" s="28"/>
      <c r="G141" s="24"/>
      <c r="H141" s="24"/>
      <c r="I141" s="27"/>
      <c r="J141" s="24"/>
    </row>
    <row r="142" spans="1:10" x14ac:dyDescent="0.25">
      <c r="A142" s="10" t="s">
        <v>61</v>
      </c>
      <c r="B142" s="11" t="s">
        <v>16</v>
      </c>
      <c r="C142" s="11" t="s">
        <v>62</v>
      </c>
      <c r="D142" s="11"/>
      <c r="E142" s="11"/>
      <c r="F142" s="11"/>
      <c r="G142" s="11">
        <v>6</v>
      </c>
      <c r="H142" s="13"/>
      <c r="I142" s="61"/>
      <c r="J142" s="13">
        <f>I142*G142</f>
        <v>0</v>
      </c>
    </row>
    <row r="143" spans="1:10" x14ac:dyDescent="0.25">
      <c r="A143" s="24"/>
      <c r="B143" s="24"/>
      <c r="C143" s="14" t="s">
        <v>63</v>
      </c>
      <c r="D143" s="26"/>
      <c r="E143" s="26"/>
      <c r="F143" s="28"/>
      <c r="G143" s="24"/>
      <c r="H143" s="24"/>
      <c r="I143" s="27"/>
      <c r="J143" s="24"/>
    </row>
    <row r="144" spans="1:10" x14ac:dyDescent="0.25">
      <c r="A144" s="24"/>
      <c r="B144" s="24"/>
      <c r="C144" s="14"/>
      <c r="D144" s="26"/>
      <c r="E144" s="26"/>
      <c r="F144" s="28"/>
      <c r="G144" s="24"/>
      <c r="H144" s="24"/>
      <c r="I144" s="27"/>
      <c r="J144" s="24"/>
    </row>
    <row r="145" spans="1:10" x14ac:dyDescent="0.25">
      <c r="A145" s="24"/>
      <c r="B145" s="24"/>
      <c r="C145" s="14"/>
      <c r="D145" s="26"/>
      <c r="E145" s="26"/>
      <c r="F145" s="28"/>
      <c r="G145" s="24"/>
      <c r="H145" s="24"/>
      <c r="I145" s="27"/>
      <c r="J145" s="24"/>
    </row>
    <row r="146" spans="1:10" x14ac:dyDescent="0.25">
      <c r="A146" s="24"/>
      <c r="B146" s="24"/>
      <c r="C146" s="14"/>
      <c r="D146" s="26"/>
      <c r="E146" s="26"/>
      <c r="F146" s="28"/>
      <c r="G146" s="24"/>
      <c r="H146" s="24"/>
      <c r="I146" s="27"/>
      <c r="J146" s="24"/>
    </row>
    <row r="147" spans="1:10" x14ac:dyDescent="0.25">
      <c r="A147" s="24"/>
      <c r="B147" s="24"/>
      <c r="C147" s="14"/>
      <c r="D147" s="26"/>
      <c r="E147" s="26"/>
      <c r="F147" s="28"/>
      <c r="G147" s="24"/>
      <c r="H147" s="24"/>
      <c r="I147" s="27"/>
      <c r="J147" s="24"/>
    </row>
    <row r="148" spans="1:10" x14ac:dyDescent="0.25">
      <c r="A148" s="24"/>
      <c r="B148" s="24"/>
      <c r="C148" s="14"/>
      <c r="D148" s="26"/>
      <c r="E148" s="26"/>
      <c r="F148" s="28"/>
      <c r="G148" s="24"/>
      <c r="H148" s="24"/>
      <c r="I148" s="27"/>
      <c r="J148" s="24"/>
    </row>
    <row r="149" spans="1:10" x14ac:dyDescent="0.25">
      <c r="A149" s="24"/>
      <c r="B149" s="24"/>
      <c r="C149" s="14"/>
      <c r="D149" s="26"/>
      <c r="E149" s="26"/>
      <c r="F149" s="28"/>
      <c r="G149" s="24"/>
      <c r="H149" s="24"/>
      <c r="I149" s="27"/>
      <c r="J149" s="24"/>
    </row>
    <row r="150" spans="1:10" ht="90" x14ac:dyDescent="0.25">
      <c r="A150" s="10" t="s">
        <v>64</v>
      </c>
      <c r="B150" s="11" t="s">
        <v>7</v>
      </c>
      <c r="C150" s="32" t="s">
        <v>65</v>
      </c>
      <c r="D150" s="12" t="s">
        <v>9</v>
      </c>
      <c r="E150" s="12" t="s">
        <v>10</v>
      </c>
      <c r="F150" s="11"/>
      <c r="G150" s="13">
        <f>SUM(F151:F154)</f>
        <v>67.5</v>
      </c>
      <c r="H150" s="13"/>
      <c r="I150" s="61"/>
      <c r="J150" s="13">
        <f>I150*G150</f>
        <v>0</v>
      </c>
    </row>
    <row r="151" spans="1:10" x14ac:dyDescent="0.25">
      <c r="C151" s="14" t="s">
        <v>66</v>
      </c>
      <c r="D151" s="15">
        <v>17</v>
      </c>
      <c r="E151" s="15">
        <v>2.7</v>
      </c>
      <c r="F151" s="15">
        <f>D151*E151</f>
        <v>45.900000000000006</v>
      </c>
      <c r="I151" s="16"/>
      <c r="J151" s="16"/>
    </row>
    <row r="152" spans="1:10" x14ac:dyDescent="0.25">
      <c r="C152" s="14"/>
      <c r="D152" s="15">
        <v>8</v>
      </c>
      <c r="E152" s="15">
        <v>2.7</v>
      </c>
      <c r="F152" s="15">
        <f t="shared" ref="F152" si="0">D152*E152</f>
        <v>21.6</v>
      </c>
      <c r="I152" s="16"/>
      <c r="J152" s="16"/>
    </row>
    <row r="153" spans="1:10" x14ac:dyDescent="0.25">
      <c r="C153" s="14"/>
      <c r="D153" s="15"/>
      <c r="E153" s="15"/>
      <c r="F153" s="15"/>
      <c r="I153" s="16"/>
      <c r="J153" s="16"/>
    </row>
    <row r="154" spans="1:10" x14ac:dyDescent="0.25">
      <c r="C154" s="14"/>
      <c r="D154" s="15"/>
      <c r="E154" s="15"/>
      <c r="F154" s="15"/>
      <c r="I154" s="16"/>
      <c r="J154" s="16"/>
    </row>
    <row r="155" spans="1:10" x14ac:dyDescent="0.25">
      <c r="C155" s="14"/>
      <c r="D155" s="15"/>
      <c r="E155" s="15"/>
      <c r="I155" s="16"/>
      <c r="J155" s="16"/>
    </row>
    <row r="156" spans="1:10" x14ac:dyDescent="0.25">
      <c r="C156" s="14"/>
      <c r="D156" s="15"/>
      <c r="E156" s="15"/>
      <c r="I156" s="16"/>
      <c r="J156" s="16"/>
    </row>
    <row r="157" spans="1:10" x14ac:dyDescent="0.25">
      <c r="C157" s="14"/>
      <c r="D157" s="15"/>
      <c r="E157" s="15"/>
      <c r="I157" s="16"/>
      <c r="J157" s="16"/>
    </row>
    <row r="158" spans="1:10" x14ac:dyDescent="0.25">
      <c r="C158" s="14"/>
      <c r="D158" s="15"/>
      <c r="E158" s="15"/>
      <c r="I158" s="16"/>
      <c r="J158" s="16"/>
    </row>
    <row r="159" spans="1:10" x14ac:dyDescent="0.25">
      <c r="C159" s="14"/>
      <c r="D159" s="15"/>
      <c r="E159" s="15"/>
      <c r="I159" s="16"/>
      <c r="J159" s="16"/>
    </row>
    <row r="160" spans="1:10" x14ac:dyDescent="0.25">
      <c r="C160" s="14"/>
      <c r="D160" s="15"/>
      <c r="E160" s="15"/>
      <c r="I160" s="16"/>
      <c r="J160" s="16"/>
    </row>
    <row r="161" spans="1:10" x14ac:dyDescent="0.25">
      <c r="C161" s="14"/>
      <c r="D161" s="15"/>
      <c r="E161" s="15"/>
      <c r="I161" s="16"/>
      <c r="J161" s="16"/>
    </row>
    <row r="162" spans="1:10" x14ac:dyDescent="0.25">
      <c r="C162" s="14"/>
      <c r="D162" s="15"/>
      <c r="E162" s="15"/>
      <c r="I162" s="16"/>
      <c r="J162" s="16"/>
    </row>
    <row r="163" spans="1:10" x14ac:dyDescent="0.25">
      <c r="C163" s="14"/>
      <c r="D163" s="15"/>
      <c r="E163" s="15"/>
      <c r="I163" s="16"/>
      <c r="J163" s="16"/>
    </row>
    <row r="164" spans="1:10" x14ac:dyDescent="0.25">
      <c r="C164" s="14"/>
      <c r="D164" s="15"/>
      <c r="E164" s="15"/>
      <c r="I164" s="16"/>
      <c r="J164" s="16"/>
    </row>
    <row r="165" spans="1:10" x14ac:dyDescent="0.25">
      <c r="C165" s="14"/>
      <c r="D165" s="15"/>
      <c r="E165" s="15"/>
      <c r="I165" s="16"/>
      <c r="J165" s="16"/>
    </row>
    <row r="166" spans="1:10" x14ac:dyDescent="0.25">
      <c r="C166" s="14"/>
      <c r="D166" s="15"/>
      <c r="E166" s="15"/>
      <c r="I166" s="16"/>
      <c r="J166" s="16"/>
    </row>
    <row r="167" spans="1:10" x14ac:dyDescent="0.25">
      <c r="C167" s="14"/>
      <c r="D167" s="15"/>
      <c r="E167" s="15"/>
      <c r="I167" s="16"/>
      <c r="J167" s="16"/>
    </row>
    <row r="168" spans="1:10" x14ac:dyDescent="0.25">
      <c r="C168" s="14"/>
      <c r="D168" s="15"/>
      <c r="E168" s="15"/>
      <c r="I168" s="16"/>
      <c r="J168" s="16"/>
    </row>
    <row r="169" spans="1:10" x14ac:dyDescent="0.25">
      <c r="A169" s="10" t="s">
        <v>67</v>
      </c>
      <c r="B169" s="11" t="s">
        <v>68</v>
      </c>
      <c r="C169" s="11" t="s">
        <v>69</v>
      </c>
      <c r="D169" s="11"/>
      <c r="E169" s="11"/>
      <c r="F169" s="11"/>
      <c r="G169" s="11">
        <v>1</v>
      </c>
      <c r="H169" s="13"/>
      <c r="I169" s="61"/>
      <c r="J169" s="13">
        <f>I169*G169</f>
        <v>0</v>
      </c>
    </row>
    <row r="170" spans="1:10" x14ac:dyDescent="0.25">
      <c r="A170" s="24"/>
      <c r="B170" s="24"/>
      <c r="C170" s="14" t="s">
        <v>70</v>
      </c>
      <c r="D170" s="26"/>
      <c r="E170" s="26"/>
      <c r="F170" s="28"/>
      <c r="G170" s="24"/>
      <c r="H170" s="24"/>
      <c r="I170" s="27"/>
      <c r="J170" s="24"/>
    </row>
    <row r="171" spans="1:10" x14ac:dyDescent="0.25">
      <c r="A171" s="24"/>
      <c r="B171" s="24"/>
      <c r="C171" s="14"/>
      <c r="D171" s="26"/>
      <c r="E171" s="26"/>
      <c r="F171" s="28"/>
      <c r="G171" s="24"/>
      <c r="H171" s="24"/>
      <c r="I171" s="27"/>
      <c r="J171" s="24"/>
    </row>
    <row r="172" spans="1:10" x14ac:dyDescent="0.25">
      <c r="A172" s="24"/>
      <c r="B172" s="24"/>
      <c r="C172" s="14"/>
      <c r="D172" s="26"/>
      <c r="E172" s="26"/>
      <c r="F172" s="28"/>
      <c r="G172" s="24"/>
      <c r="H172" s="24"/>
      <c r="I172" s="27"/>
      <c r="J172" s="24"/>
    </row>
    <row r="173" spans="1:10" x14ac:dyDescent="0.25">
      <c r="A173" s="24"/>
      <c r="B173" s="24"/>
      <c r="C173" s="14"/>
      <c r="D173" s="26"/>
      <c r="E173" s="26"/>
      <c r="F173" s="28"/>
      <c r="G173" s="24"/>
      <c r="H173" s="24"/>
      <c r="I173" s="27"/>
      <c r="J173" s="24"/>
    </row>
    <row r="174" spans="1:10" x14ac:dyDescent="0.25">
      <c r="A174" s="24"/>
      <c r="B174" s="24"/>
      <c r="C174" s="14"/>
      <c r="D174" s="26"/>
      <c r="E174" s="26"/>
      <c r="F174" s="28"/>
      <c r="G174" s="24"/>
      <c r="H174" s="24"/>
      <c r="I174" s="27"/>
      <c r="J174" s="24"/>
    </row>
    <row r="175" spans="1:10" x14ac:dyDescent="0.25">
      <c r="A175" s="24"/>
      <c r="B175" s="24"/>
      <c r="C175" s="14"/>
      <c r="D175" s="26"/>
      <c r="E175" s="26"/>
      <c r="F175" s="28"/>
      <c r="G175" s="24"/>
      <c r="H175" s="24"/>
      <c r="I175" s="27"/>
      <c r="J175" s="24"/>
    </row>
    <row r="176" spans="1:10" x14ac:dyDescent="0.25">
      <c r="A176" s="24"/>
      <c r="B176" s="24"/>
      <c r="C176" s="14"/>
      <c r="D176" s="26"/>
      <c r="E176" s="26"/>
      <c r="F176" s="28"/>
      <c r="G176" s="24"/>
      <c r="H176" s="24"/>
      <c r="I176" s="27"/>
      <c r="J176" s="24"/>
    </row>
    <row r="177" spans="1:10" ht="60.75" x14ac:dyDescent="0.25">
      <c r="A177" s="18"/>
      <c r="B177" s="18"/>
      <c r="C177" s="19" t="s">
        <v>71</v>
      </c>
      <c r="D177" s="20"/>
      <c r="E177" s="20"/>
      <c r="F177" s="20"/>
      <c r="G177" s="18"/>
      <c r="H177" s="18"/>
      <c r="I177" s="21"/>
      <c r="J177" s="22">
        <f>SUM(J169,J150,J142,J130,J117,J101,J94,J82,J75)</f>
        <v>0</v>
      </c>
    </row>
    <row r="178" spans="1:10" ht="48" x14ac:dyDescent="0.25">
      <c r="A178" s="6" t="s">
        <v>72</v>
      </c>
      <c r="B178" s="6"/>
      <c r="C178" s="7" t="s">
        <v>73</v>
      </c>
      <c r="D178" s="33"/>
      <c r="E178" s="8"/>
      <c r="F178" s="8"/>
      <c r="G178" s="6"/>
      <c r="H178" s="6"/>
      <c r="I178" s="9"/>
      <c r="J178" s="9"/>
    </row>
    <row r="179" spans="1:10" ht="105" x14ac:dyDescent="0.25">
      <c r="A179" s="10" t="s">
        <v>74</v>
      </c>
      <c r="B179" s="11" t="s">
        <v>7</v>
      </c>
      <c r="C179" s="32" t="s">
        <v>75</v>
      </c>
      <c r="D179" s="34"/>
      <c r="E179" s="12" t="s">
        <v>9</v>
      </c>
      <c r="F179" s="12" t="s">
        <v>10</v>
      </c>
      <c r="G179" s="13">
        <f>SUM(G180:G192)</f>
        <v>59.5</v>
      </c>
      <c r="H179" s="13"/>
      <c r="I179" s="61"/>
      <c r="J179" s="13">
        <f>I179*G179</f>
        <v>0</v>
      </c>
    </row>
    <row r="180" spans="1:10" x14ac:dyDescent="0.25">
      <c r="C180" s="14" t="s">
        <v>76</v>
      </c>
      <c r="E180" s="15">
        <v>17</v>
      </c>
      <c r="F180" s="15">
        <v>3.5</v>
      </c>
      <c r="G180" s="15">
        <f>E180*F180</f>
        <v>59.5</v>
      </c>
      <c r="I180" s="16"/>
      <c r="J180" s="16"/>
    </row>
    <row r="181" spans="1:10" x14ac:dyDescent="0.25">
      <c r="C181" s="14"/>
      <c r="D181" s="15"/>
      <c r="E181" s="15"/>
      <c r="I181" s="16"/>
      <c r="J181" s="16"/>
    </row>
    <row r="182" spans="1:10" x14ac:dyDescent="0.25">
      <c r="C182" s="14"/>
      <c r="D182" s="15"/>
      <c r="E182" s="15"/>
      <c r="I182" s="16"/>
      <c r="J182" s="16"/>
    </row>
    <row r="183" spans="1:10" x14ac:dyDescent="0.25">
      <c r="C183" s="14"/>
      <c r="D183" s="15"/>
      <c r="E183" s="15"/>
      <c r="I183" s="16"/>
      <c r="J183" s="16"/>
    </row>
    <row r="184" spans="1:10" x14ac:dyDescent="0.25">
      <c r="C184" s="14"/>
      <c r="D184" s="15"/>
      <c r="E184" s="15"/>
      <c r="I184" s="16"/>
      <c r="J184" s="16"/>
    </row>
    <row r="185" spans="1:10" x14ac:dyDescent="0.25">
      <c r="C185" s="14"/>
      <c r="D185" s="15"/>
      <c r="E185" s="15"/>
      <c r="I185" s="16"/>
      <c r="J185" s="16"/>
    </row>
    <row r="186" spans="1:10" x14ac:dyDescent="0.25">
      <c r="C186" s="14"/>
      <c r="D186" s="15"/>
      <c r="E186" s="15"/>
      <c r="I186" s="16"/>
      <c r="J186" s="16"/>
    </row>
    <row r="187" spans="1:10" x14ac:dyDescent="0.25">
      <c r="C187" s="14"/>
      <c r="D187" s="15"/>
      <c r="E187" s="15"/>
      <c r="I187" s="16"/>
      <c r="J187" s="16"/>
    </row>
    <row r="188" spans="1:10" x14ac:dyDescent="0.25">
      <c r="C188" s="14"/>
      <c r="D188" s="15"/>
      <c r="E188" s="15"/>
      <c r="I188" s="16"/>
      <c r="J188" s="16"/>
    </row>
    <row r="189" spans="1:10" x14ac:dyDescent="0.25">
      <c r="C189" s="14"/>
      <c r="D189" s="15"/>
      <c r="E189" s="15"/>
      <c r="I189" s="16"/>
      <c r="J189" s="16"/>
    </row>
    <row r="190" spans="1:10" x14ac:dyDescent="0.25">
      <c r="C190" s="14"/>
      <c r="D190" s="15"/>
      <c r="E190" s="15"/>
      <c r="I190" s="16"/>
      <c r="J190" s="16"/>
    </row>
    <row r="191" spans="1:10" x14ac:dyDescent="0.25">
      <c r="C191" s="14"/>
      <c r="D191" s="15"/>
      <c r="E191" s="15"/>
      <c r="I191" s="16"/>
      <c r="J191" s="16"/>
    </row>
    <row r="192" spans="1:10" x14ac:dyDescent="0.25">
      <c r="C192" s="14"/>
      <c r="D192" s="15"/>
      <c r="E192" s="15"/>
      <c r="I192" s="16"/>
      <c r="J192" s="16"/>
    </row>
    <row r="193" spans="1:10" x14ac:dyDescent="0.25">
      <c r="C193" s="14"/>
      <c r="D193" s="15"/>
      <c r="E193" s="15"/>
      <c r="I193" s="16"/>
      <c r="J193" s="16"/>
    </row>
    <row r="194" spans="1:10" x14ac:dyDescent="0.25">
      <c r="C194" s="14"/>
      <c r="D194" s="15"/>
      <c r="E194" s="15"/>
      <c r="I194" s="16"/>
      <c r="J194" s="16"/>
    </row>
    <row r="195" spans="1:10" x14ac:dyDescent="0.25">
      <c r="C195" s="14"/>
      <c r="D195" s="15"/>
      <c r="E195" s="15"/>
      <c r="I195" s="16"/>
      <c r="J195" s="16"/>
    </row>
    <row r="196" spans="1:10" x14ac:dyDescent="0.25">
      <c r="C196" s="14"/>
      <c r="D196" s="15"/>
      <c r="E196" s="15"/>
      <c r="I196" s="16"/>
      <c r="J196" s="16"/>
    </row>
    <row r="197" spans="1:10" x14ac:dyDescent="0.25">
      <c r="C197" s="14"/>
      <c r="D197" s="15"/>
      <c r="E197" s="15"/>
      <c r="I197" s="16"/>
      <c r="J197" s="16"/>
    </row>
    <row r="198" spans="1:10" x14ac:dyDescent="0.25">
      <c r="C198" s="14"/>
      <c r="D198" s="15"/>
      <c r="E198" s="15"/>
      <c r="I198" s="16"/>
      <c r="J198" s="16"/>
    </row>
    <row r="199" spans="1:10" x14ac:dyDescent="0.25">
      <c r="C199" s="14"/>
      <c r="D199" s="15"/>
      <c r="E199" s="15"/>
      <c r="I199" s="16"/>
      <c r="J199" s="16"/>
    </row>
    <row r="200" spans="1:10" x14ac:dyDescent="0.25">
      <c r="C200" s="14"/>
      <c r="D200" s="15"/>
      <c r="E200" s="15"/>
      <c r="I200" s="16"/>
      <c r="J200" s="16"/>
    </row>
    <row r="201" spans="1:10" x14ac:dyDescent="0.25">
      <c r="C201" s="14"/>
      <c r="D201" s="15"/>
      <c r="E201" s="15"/>
      <c r="I201" s="16"/>
      <c r="J201" s="16"/>
    </row>
    <row r="202" spans="1:10" x14ac:dyDescent="0.25">
      <c r="C202" s="14"/>
      <c r="D202" s="15"/>
      <c r="E202" s="15"/>
      <c r="I202" s="16"/>
      <c r="J202" s="16"/>
    </row>
    <row r="203" spans="1:10" x14ac:dyDescent="0.25">
      <c r="C203" s="14"/>
      <c r="D203" s="15"/>
      <c r="E203" s="15"/>
      <c r="I203" s="16"/>
      <c r="J203" s="16"/>
    </row>
    <row r="204" spans="1:10" ht="180" x14ac:dyDescent="0.25">
      <c r="A204" s="35" t="s">
        <v>77</v>
      </c>
      <c r="B204" s="11" t="s">
        <v>7</v>
      </c>
      <c r="C204" s="32" t="s">
        <v>78</v>
      </c>
      <c r="D204" s="12" t="s">
        <v>9</v>
      </c>
      <c r="E204" s="12" t="s">
        <v>10</v>
      </c>
      <c r="F204" s="11"/>
      <c r="G204" s="13">
        <f>SUM(F205:F223)</f>
        <v>10.5</v>
      </c>
      <c r="H204" s="13"/>
      <c r="I204" s="61"/>
      <c r="J204" s="13">
        <f>I204*G204</f>
        <v>0</v>
      </c>
    </row>
    <row r="205" spans="1:10" x14ac:dyDescent="0.25">
      <c r="C205" s="14" t="s">
        <v>79</v>
      </c>
      <c r="D205" s="15">
        <v>3</v>
      </c>
      <c r="E205" s="15">
        <f>3.5</f>
        <v>3.5</v>
      </c>
      <c r="F205">
        <f>D205*E205</f>
        <v>10.5</v>
      </c>
      <c r="G205" s="15"/>
      <c r="I205" s="16"/>
      <c r="J205" s="16"/>
    </row>
    <row r="206" spans="1:10" x14ac:dyDescent="0.25">
      <c r="C206" s="14"/>
      <c r="D206" s="15"/>
      <c r="E206" s="15"/>
      <c r="I206" s="16"/>
      <c r="J206" s="16"/>
    </row>
    <row r="207" spans="1:10" x14ac:dyDescent="0.25">
      <c r="C207" s="14"/>
      <c r="D207" s="15"/>
      <c r="E207" s="15"/>
      <c r="I207" s="16"/>
      <c r="J207" s="16"/>
    </row>
    <row r="208" spans="1:10" x14ac:dyDescent="0.25">
      <c r="C208" s="14"/>
      <c r="D208" s="15"/>
      <c r="E208" s="15"/>
      <c r="I208" s="16"/>
      <c r="J208" s="16"/>
    </row>
    <row r="209" spans="3:10" x14ac:dyDescent="0.25">
      <c r="C209" s="14"/>
      <c r="D209" s="15"/>
      <c r="E209" s="15"/>
      <c r="I209" s="16"/>
      <c r="J209" s="16"/>
    </row>
    <row r="210" spans="3:10" x14ac:dyDescent="0.25">
      <c r="C210" s="14"/>
      <c r="D210" s="15"/>
      <c r="E210" s="15"/>
      <c r="I210" s="16"/>
      <c r="J210" s="16"/>
    </row>
    <row r="211" spans="3:10" x14ac:dyDescent="0.25">
      <c r="C211" s="14"/>
      <c r="D211" s="15"/>
      <c r="E211" s="15"/>
      <c r="I211" s="16"/>
      <c r="J211" s="16"/>
    </row>
    <row r="212" spans="3:10" x14ac:dyDescent="0.25">
      <c r="C212" s="14"/>
      <c r="D212" s="15"/>
      <c r="E212" s="15"/>
      <c r="I212" s="16"/>
      <c r="J212" s="16"/>
    </row>
    <row r="213" spans="3:10" x14ac:dyDescent="0.25">
      <c r="C213" s="14"/>
      <c r="D213" s="15"/>
      <c r="E213" s="15"/>
      <c r="I213" s="16"/>
      <c r="J213" s="16"/>
    </row>
    <row r="214" spans="3:10" x14ac:dyDescent="0.25">
      <c r="C214" s="14"/>
      <c r="D214" s="15"/>
      <c r="E214" s="15"/>
      <c r="I214" s="16"/>
      <c r="J214" s="16"/>
    </row>
    <row r="215" spans="3:10" x14ac:dyDescent="0.25">
      <c r="C215" s="14"/>
      <c r="D215" s="15"/>
      <c r="E215" s="15"/>
      <c r="I215" s="16"/>
      <c r="J215" s="16"/>
    </row>
    <row r="216" spans="3:10" x14ac:dyDescent="0.25">
      <c r="C216" s="14"/>
      <c r="D216" s="15"/>
      <c r="E216" s="15"/>
      <c r="I216" s="16"/>
      <c r="J216" s="16"/>
    </row>
    <row r="217" spans="3:10" x14ac:dyDescent="0.25">
      <c r="C217" s="14"/>
      <c r="D217" s="15"/>
      <c r="E217" s="15"/>
      <c r="I217" s="16"/>
      <c r="J217" s="16"/>
    </row>
    <row r="218" spans="3:10" x14ac:dyDescent="0.25">
      <c r="C218" s="14"/>
      <c r="D218" s="15"/>
      <c r="E218" s="15"/>
      <c r="I218" s="16"/>
      <c r="J218" s="16"/>
    </row>
    <row r="219" spans="3:10" x14ac:dyDescent="0.25">
      <c r="C219" s="14"/>
      <c r="D219" s="15"/>
      <c r="E219" s="15"/>
      <c r="I219" s="16"/>
      <c r="J219" s="16"/>
    </row>
    <row r="220" spans="3:10" x14ac:dyDescent="0.25">
      <c r="C220" s="14"/>
      <c r="D220" s="15"/>
      <c r="E220" s="15"/>
      <c r="I220" s="16"/>
      <c r="J220" s="16"/>
    </row>
    <row r="221" spans="3:10" x14ac:dyDescent="0.25">
      <c r="C221" s="14"/>
      <c r="D221" s="15"/>
      <c r="E221" s="15"/>
      <c r="I221" s="16"/>
      <c r="J221" s="16"/>
    </row>
    <row r="222" spans="3:10" x14ac:dyDescent="0.25">
      <c r="C222" s="14"/>
      <c r="D222" s="15"/>
      <c r="E222" s="15"/>
      <c r="I222" s="16"/>
      <c r="J222" s="16"/>
    </row>
    <row r="223" spans="3:10" x14ac:dyDescent="0.25">
      <c r="C223" s="14"/>
      <c r="D223" s="15"/>
      <c r="E223" s="15"/>
      <c r="I223" s="16"/>
      <c r="J223" s="16"/>
    </row>
    <row r="224" spans="3:10" x14ac:dyDescent="0.25">
      <c r="C224" s="14"/>
      <c r="D224" s="15"/>
      <c r="E224" s="15"/>
      <c r="I224" s="16"/>
      <c r="J224" s="16"/>
    </row>
    <row r="225" spans="1:10" x14ac:dyDescent="0.25">
      <c r="C225" s="14"/>
      <c r="D225" s="15"/>
      <c r="E225" s="15"/>
      <c r="I225" s="16"/>
      <c r="J225" s="16"/>
    </row>
    <row r="226" spans="1:10" x14ac:dyDescent="0.25">
      <c r="C226" s="14"/>
      <c r="D226" s="15"/>
      <c r="E226" s="15"/>
      <c r="I226" s="16"/>
      <c r="J226" s="16"/>
    </row>
    <row r="227" spans="1:10" x14ac:dyDescent="0.25">
      <c r="C227" s="14"/>
      <c r="D227" s="15"/>
      <c r="E227" s="15"/>
      <c r="I227" s="16"/>
      <c r="J227" s="16"/>
    </row>
    <row r="228" spans="1:10" x14ac:dyDescent="0.25">
      <c r="C228" s="14"/>
      <c r="D228" s="15"/>
      <c r="E228" s="15"/>
      <c r="I228" s="16"/>
      <c r="J228" s="16"/>
    </row>
    <row r="229" spans="1:10" x14ac:dyDescent="0.25">
      <c r="C229" s="14"/>
      <c r="D229" s="15"/>
      <c r="E229" s="15"/>
      <c r="I229" s="16"/>
      <c r="J229" s="16"/>
    </row>
    <row r="230" spans="1:10" x14ac:dyDescent="0.25">
      <c r="C230" s="14"/>
      <c r="D230" s="15"/>
      <c r="E230" s="15"/>
      <c r="I230" s="16"/>
      <c r="J230" s="16"/>
    </row>
    <row r="231" spans="1:10" ht="150" x14ac:dyDescent="0.25">
      <c r="A231" s="36" t="s">
        <v>80</v>
      </c>
      <c r="B231" s="11" t="s">
        <v>7</v>
      </c>
      <c r="C231" s="32" t="s">
        <v>81</v>
      </c>
      <c r="D231" s="12" t="s">
        <v>9</v>
      </c>
      <c r="E231" s="12" t="s">
        <v>10</v>
      </c>
      <c r="F231" s="11"/>
      <c r="G231" s="13">
        <f>SUM(F232:F255)</f>
        <v>11.200000000000001</v>
      </c>
      <c r="H231" s="13"/>
      <c r="I231" s="61"/>
      <c r="J231" s="13">
        <f>I231*G231</f>
        <v>0</v>
      </c>
    </row>
    <row r="232" spans="1:10" x14ac:dyDescent="0.25">
      <c r="C232" s="31" t="s">
        <v>82</v>
      </c>
      <c r="D232" s="15">
        <v>3.2</v>
      </c>
      <c r="E232" s="15">
        <f>3.5</f>
        <v>3.5</v>
      </c>
      <c r="F232">
        <f>D232*E232</f>
        <v>11.200000000000001</v>
      </c>
      <c r="G232" s="15"/>
      <c r="I232" s="16"/>
      <c r="J232" s="16"/>
    </row>
    <row r="233" spans="1:10" x14ac:dyDescent="0.25">
      <c r="C233" s="14"/>
      <c r="D233" s="15"/>
      <c r="E233" s="15"/>
      <c r="I233" s="16"/>
      <c r="J233" s="16"/>
    </row>
    <row r="234" spans="1:10" x14ac:dyDescent="0.25">
      <c r="C234" s="14"/>
      <c r="D234" s="15"/>
      <c r="E234" s="15"/>
      <c r="I234" s="16"/>
      <c r="J234" s="16"/>
    </row>
    <row r="235" spans="1:10" x14ac:dyDescent="0.25">
      <c r="C235" s="14"/>
      <c r="D235" s="15"/>
      <c r="E235" s="15"/>
      <c r="I235" s="16"/>
      <c r="J235" s="16"/>
    </row>
    <row r="236" spans="1:10" x14ac:dyDescent="0.25">
      <c r="C236" s="14"/>
      <c r="D236" s="15"/>
      <c r="E236" s="15"/>
      <c r="I236" s="16"/>
      <c r="J236" s="16"/>
    </row>
    <row r="237" spans="1:10" x14ac:dyDescent="0.25">
      <c r="C237" s="14"/>
      <c r="D237" s="15"/>
      <c r="E237" s="15"/>
      <c r="I237" s="16"/>
      <c r="J237" s="16"/>
    </row>
    <row r="238" spans="1:10" x14ac:dyDescent="0.25">
      <c r="C238" s="14"/>
      <c r="D238" s="15"/>
      <c r="E238" s="15"/>
      <c r="I238" s="16"/>
      <c r="J238" s="16"/>
    </row>
    <row r="239" spans="1:10" x14ac:dyDescent="0.25">
      <c r="C239" s="14"/>
      <c r="D239" s="15"/>
      <c r="E239" s="15"/>
      <c r="I239" s="16"/>
      <c r="J239" s="16"/>
    </row>
    <row r="240" spans="1:10" x14ac:dyDescent="0.25">
      <c r="C240" s="14"/>
      <c r="D240" s="15"/>
      <c r="E240" s="15"/>
      <c r="I240" s="16"/>
      <c r="J240" s="16"/>
    </row>
    <row r="241" spans="3:10" x14ac:dyDescent="0.25">
      <c r="C241" s="14"/>
      <c r="D241" s="15"/>
      <c r="E241" s="15"/>
      <c r="I241" s="16"/>
      <c r="J241" s="16"/>
    </row>
    <row r="242" spans="3:10" x14ac:dyDescent="0.25">
      <c r="C242" s="14"/>
      <c r="D242" s="15"/>
      <c r="E242" s="15"/>
      <c r="I242" s="16"/>
      <c r="J242" s="16"/>
    </row>
    <row r="243" spans="3:10" x14ac:dyDescent="0.25">
      <c r="C243" s="14"/>
      <c r="D243" s="15"/>
      <c r="E243" s="15"/>
      <c r="I243" s="16"/>
      <c r="J243" s="16"/>
    </row>
    <row r="244" spans="3:10" x14ac:dyDescent="0.25">
      <c r="C244" s="14"/>
      <c r="D244" s="15"/>
      <c r="E244" s="15"/>
      <c r="I244" s="16"/>
      <c r="J244" s="16"/>
    </row>
    <row r="245" spans="3:10" x14ac:dyDescent="0.25">
      <c r="C245" s="14"/>
      <c r="D245" s="15"/>
      <c r="E245" s="15"/>
      <c r="I245" s="16"/>
      <c r="J245" s="16"/>
    </row>
    <row r="246" spans="3:10" x14ac:dyDescent="0.25">
      <c r="C246" s="14"/>
      <c r="D246" s="15"/>
      <c r="E246" s="15"/>
      <c r="I246" s="16"/>
      <c r="J246" s="16"/>
    </row>
    <row r="247" spans="3:10" x14ac:dyDescent="0.25">
      <c r="C247" s="14"/>
      <c r="D247" s="15"/>
      <c r="E247" s="15"/>
      <c r="I247" s="16"/>
      <c r="J247" s="16"/>
    </row>
    <row r="248" spans="3:10" x14ac:dyDescent="0.25">
      <c r="C248" s="14"/>
      <c r="D248" s="15"/>
      <c r="E248" s="15"/>
      <c r="I248" s="16"/>
      <c r="J248" s="16"/>
    </row>
    <row r="249" spans="3:10" x14ac:dyDescent="0.25">
      <c r="C249" s="14"/>
      <c r="D249" s="15"/>
      <c r="E249" s="15"/>
      <c r="I249" s="16"/>
      <c r="J249" s="16"/>
    </row>
    <row r="250" spans="3:10" x14ac:dyDescent="0.25">
      <c r="C250" s="14"/>
      <c r="D250" s="15"/>
      <c r="E250" s="15"/>
      <c r="I250" s="16"/>
      <c r="J250" s="16"/>
    </row>
    <row r="251" spans="3:10" x14ac:dyDescent="0.25">
      <c r="C251" s="14"/>
      <c r="D251" s="15"/>
      <c r="E251" s="15"/>
      <c r="I251" s="16"/>
      <c r="J251" s="16"/>
    </row>
    <row r="252" spans="3:10" x14ac:dyDescent="0.25">
      <c r="C252" s="14"/>
      <c r="D252" s="15"/>
      <c r="E252" s="15"/>
      <c r="I252" s="16"/>
      <c r="J252" s="16"/>
    </row>
    <row r="253" spans="3:10" x14ac:dyDescent="0.25">
      <c r="C253" s="14"/>
      <c r="D253" s="15"/>
      <c r="E253" s="15"/>
      <c r="I253" s="16"/>
      <c r="J253" s="16"/>
    </row>
    <row r="254" spans="3:10" x14ac:dyDescent="0.25">
      <c r="C254" s="14"/>
      <c r="D254" s="15"/>
      <c r="E254" s="15"/>
      <c r="I254" s="16"/>
      <c r="J254" s="16"/>
    </row>
    <row r="255" spans="3:10" x14ac:dyDescent="0.25">
      <c r="C255" s="14"/>
      <c r="D255" s="15"/>
      <c r="E255" s="15"/>
      <c r="I255" s="16"/>
      <c r="J255" s="16"/>
    </row>
    <row r="256" spans="3:10" x14ac:dyDescent="0.25">
      <c r="C256" s="14"/>
      <c r="D256" s="15"/>
      <c r="E256" s="15"/>
      <c r="I256" s="16"/>
      <c r="J256" s="16"/>
    </row>
    <row r="257" spans="1:10" x14ac:dyDescent="0.25">
      <c r="C257" s="14"/>
      <c r="D257" s="15"/>
      <c r="E257" s="15"/>
      <c r="I257" s="16"/>
      <c r="J257" s="16"/>
    </row>
    <row r="258" spans="1:10" x14ac:dyDescent="0.25">
      <c r="C258" s="14"/>
      <c r="D258" s="15"/>
      <c r="E258" s="15"/>
      <c r="I258" s="16"/>
      <c r="J258" s="16"/>
    </row>
    <row r="259" spans="1:10" ht="45" x14ac:dyDescent="0.25">
      <c r="A259" s="10" t="s">
        <v>83</v>
      </c>
      <c r="B259" s="11" t="s">
        <v>7</v>
      </c>
      <c r="C259" s="32" t="s">
        <v>84</v>
      </c>
      <c r="D259" s="12"/>
      <c r="E259" s="12"/>
      <c r="F259" s="11"/>
      <c r="G259" s="13">
        <v>2</v>
      </c>
      <c r="H259" s="13"/>
      <c r="I259" s="61"/>
      <c r="J259" s="13">
        <f>I259*G259</f>
        <v>0</v>
      </c>
    </row>
    <row r="260" spans="1:10" x14ac:dyDescent="0.25">
      <c r="C260" s="14" t="s">
        <v>85</v>
      </c>
      <c r="D260" s="15"/>
      <c r="E260" s="15"/>
      <c r="F260" s="15"/>
      <c r="I260" s="16"/>
      <c r="J260" s="16"/>
    </row>
    <row r="261" spans="1:10" x14ac:dyDescent="0.25">
      <c r="C261" s="14"/>
      <c r="D261" s="15"/>
      <c r="E261" s="15"/>
      <c r="F261" s="15"/>
      <c r="I261" s="16"/>
      <c r="J261" s="16"/>
    </row>
    <row r="262" spans="1:10" x14ac:dyDescent="0.25">
      <c r="C262" s="14"/>
      <c r="D262" s="15"/>
      <c r="E262" s="15"/>
      <c r="F262" s="15"/>
      <c r="I262" s="16"/>
      <c r="J262" s="16"/>
    </row>
    <row r="263" spans="1:10" x14ac:dyDescent="0.25">
      <c r="C263" s="14"/>
      <c r="D263" s="15"/>
      <c r="E263" s="15"/>
      <c r="F263" s="15"/>
      <c r="I263" s="16"/>
      <c r="J263" s="16"/>
    </row>
    <row r="264" spans="1:10" x14ac:dyDescent="0.25">
      <c r="C264" s="14"/>
      <c r="D264" s="15"/>
      <c r="E264" s="15"/>
      <c r="I264" s="16"/>
      <c r="J264" s="16"/>
    </row>
    <row r="265" spans="1:10" x14ac:dyDescent="0.25">
      <c r="C265" s="14"/>
      <c r="D265" s="15"/>
      <c r="E265" s="15"/>
      <c r="I265" s="16"/>
      <c r="J265" s="16"/>
    </row>
    <row r="266" spans="1:10" x14ac:dyDescent="0.25">
      <c r="C266" s="14"/>
      <c r="D266" s="15"/>
      <c r="E266" s="15"/>
      <c r="I266" s="16"/>
      <c r="J266" s="16"/>
    </row>
    <row r="267" spans="1:10" x14ac:dyDescent="0.25">
      <c r="C267" s="14"/>
      <c r="D267" s="15"/>
      <c r="E267" s="15"/>
      <c r="I267" s="16"/>
      <c r="J267" s="16"/>
    </row>
    <row r="268" spans="1:10" x14ac:dyDescent="0.25">
      <c r="C268" s="14"/>
      <c r="D268" s="15"/>
      <c r="E268" s="15"/>
      <c r="I268" s="16"/>
      <c r="J268" s="16"/>
    </row>
    <row r="269" spans="1:10" x14ac:dyDescent="0.25">
      <c r="C269" s="14"/>
      <c r="D269" s="15"/>
      <c r="E269" s="15"/>
      <c r="I269" s="16"/>
      <c r="J269" s="16"/>
    </row>
    <row r="270" spans="1:10" x14ac:dyDescent="0.25">
      <c r="C270" s="14"/>
      <c r="D270" s="15"/>
      <c r="E270" s="15"/>
      <c r="I270" s="16"/>
      <c r="J270" s="16"/>
    </row>
    <row r="271" spans="1:10" x14ac:dyDescent="0.25">
      <c r="C271" s="14"/>
      <c r="D271" s="15"/>
      <c r="E271" s="15"/>
      <c r="I271" s="16"/>
      <c r="J271" s="16"/>
    </row>
    <row r="272" spans="1:10" x14ac:dyDescent="0.25">
      <c r="C272" s="14"/>
      <c r="D272" s="15"/>
      <c r="E272" s="15"/>
      <c r="I272" s="16"/>
      <c r="J272" s="16"/>
    </row>
    <row r="273" spans="1:10" x14ac:dyDescent="0.25">
      <c r="C273" s="14"/>
      <c r="D273" s="15"/>
      <c r="E273" s="15"/>
      <c r="I273" s="16"/>
      <c r="J273" s="16"/>
    </row>
    <row r="274" spans="1:10" x14ac:dyDescent="0.25">
      <c r="C274" s="14"/>
      <c r="D274" s="15"/>
      <c r="E274" s="15"/>
      <c r="I274" s="16"/>
      <c r="J274" s="16"/>
    </row>
    <row r="275" spans="1:10" x14ac:dyDescent="0.25">
      <c r="C275" s="14"/>
      <c r="D275" s="15"/>
      <c r="E275" s="15"/>
      <c r="I275" s="16"/>
      <c r="J275" s="16"/>
    </row>
    <row r="276" spans="1:10" x14ac:dyDescent="0.25">
      <c r="C276" s="14"/>
      <c r="D276" s="15"/>
      <c r="E276" s="15"/>
      <c r="I276" s="16"/>
      <c r="J276" s="16"/>
    </row>
    <row r="277" spans="1:10" ht="105" x14ac:dyDescent="0.25">
      <c r="A277" s="10" t="s">
        <v>86</v>
      </c>
      <c r="B277" s="11" t="s">
        <v>7</v>
      </c>
      <c r="C277" s="32" t="s">
        <v>87</v>
      </c>
      <c r="D277" s="12"/>
      <c r="E277" s="12"/>
      <c r="F277" s="11"/>
      <c r="G277" s="13">
        <v>1</v>
      </c>
      <c r="H277" s="13"/>
      <c r="I277" s="61"/>
      <c r="J277" s="13">
        <f>I277*G277</f>
        <v>0</v>
      </c>
    </row>
    <row r="278" spans="1:10" x14ac:dyDescent="0.25">
      <c r="C278" s="14" t="s">
        <v>88</v>
      </c>
      <c r="D278" s="15"/>
      <c r="E278" s="15"/>
      <c r="F278" s="15"/>
      <c r="I278" s="16"/>
      <c r="J278" s="16"/>
    </row>
    <row r="279" spans="1:10" x14ac:dyDescent="0.25">
      <c r="C279" s="14"/>
      <c r="D279" s="15"/>
      <c r="E279" s="15"/>
      <c r="F279" s="15"/>
      <c r="I279" s="16"/>
      <c r="J279" s="16"/>
    </row>
    <row r="280" spans="1:10" x14ac:dyDescent="0.25">
      <c r="C280" s="14"/>
      <c r="D280" s="15"/>
      <c r="E280" s="15"/>
      <c r="F280" s="15"/>
      <c r="I280" s="16"/>
      <c r="J280" s="16"/>
    </row>
    <row r="281" spans="1:10" x14ac:dyDescent="0.25">
      <c r="C281" s="14"/>
      <c r="D281" s="15"/>
      <c r="E281" s="15"/>
      <c r="F281" s="15"/>
      <c r="I281" s="16"/>
      <c r="J281" s="16"/>
    </row>
    <row r="282" spans="1:10" x14ac:dyDescent="0.25">
      <c r="C282" s="14"/>
      <c r="D282" s="15"/>
      <c r="E282" s="15"/>
      <c r="I282" s="16"/>
      <c r="J282" s="16"/>
    </row>
    <row r="283" spans="1:10" x14ac:dyDescent="0.25">
      <c r="C283" s="14"/>
      <c r="D283" s="15"/>
      <c r="E283" s="15"/>
      <c r="I283" s="16"/>
      <c r="J283" s="16"/>
    </row>
    <row r="284" spans="1:10" x14ac:dyDescent="0.25">
      <c r="C284" s="14"/>
      <c r="D284" s="15"/>
      <c r="E284" s="15"/>
      <c r="I284" s="16"/>
      <c r="J284" s="16"/>
    </row>
    <row r="285" spans="1:10" x14ac:dyDescent="0.25">
      <c r="C285" s="14"/>
      <c r="D285" s="15"/>
      <c r="E285" s="15"/>
      <c r="I285" s="16"/>
      <c r="J285" s="16"/>
    </row>
    <row r="286" spans="1:10" x14ac:dyDescent="0.25">
      <c r="C286" s="14"/>
      <c r="D286" s="15"/>
      <c r="E286" s="15"/>
      <c r="I286" s="16"/>
      <c r="J286" s="16"/>
    </row>
    <row r="287" spans="1:10" x14ac:dyDescent="0.25">
      <c r="C287" s="14"/>
      <c r="D287" s="15"/>
      <c r="E287" s="15"/>
      <c r="I287" s="16"/>
      <c r="J287" s="16"/>
    </row>
    <row r="288" spans="1:10" x14ac:dyDescent="0.25">
      <c r="C288" s="14"/>
      <c r="D288" s="15"/>
      <c r="E288" s="15"/>
      <c r="I288" s="16"/>
      <c r="J288" s="16"/>
    </row>
    <row r="289" spans="1:10" x14ac:dyDescent="0.25">
      <c r="C289" s="14"/>
      <c r="D289" s="15"/>
      <c r="E289" s="15"/>
      <c r="I289" s="16"/>
      <c r="J289" s="16"/>
    </row>
    <row r="290" spans="1:10" x14ac:dyDescent="0.25">
      <c r="C290" s="14"/>
      <c r="D290" s="15"/>
      <c r="E290" s="15"/>
      <c r="I290" s="16"/>
      <c r="J290" s="16"/>
    </row>
    <row r="291" spans="1:10" x14ac:dyDescent="0.25">
      <c r="C291" s="14"/>
      <c r="D291" s="15"/>
      <c r="E291" s="15"/>
      <c r="I291" s="16"/>
      <c r="J291" s="16"/>
    </row>
    <row r="292" spans="1:10" x14ac:dyDescent="0.25">
      <c r="C292" s="14"/>
      <c r="D292" s="15"/>
      <c r="E292" s="15"/>
      <c r="I292" s="16"/>
      <c r="J292" s="16"/>
    </row>
    <row r="293" spans="1:10" x14ac:dyDescent="0.25">
      <c r="C293" s="14"/>
      <c r="D293" s="15"/>
      <c r="E293" s="15"/>
      <c r="I293" s="16"/>
      <c r="J293" s="16"/>
    </row>
    <row r="294" spans="1:10" x14ac:dyDescent="0.25">
      <c r="C294" s="14"/>
      <c r="D294" s="15"/>
      <c r="E294" s="15"/>
      <c r="I294" s="16"/>
      <c r="J294" s="16"/>
    </row>
    <row r="295" spans="1:10" x14ac:dyDescent="0.25">
      <c r="C295" s="14"/>
      <c r="D295" s="15"/>
      <c r="E295" s="15"/>
      <c r="I295" s="16"/>
      <c r="J295" s="16"/>
    </row>
    <row r="296" spans="1:10" ht="30" x14ac:dyDescent="0.25">
      <c r="A296" s="10" t="s">
        <v>89</v>
      </c>
      <c r="B296" s="11" t="s">
        <v>16</v>
      </c>
      <c r="C296" s="32" t="s">
        <v>90</v>
      </c>
      <c r="D296" s="12"/>
      <c r="E296" s="12"/>
      <c r="F296" s="11"/>
      <c r="G296" s="13">
        <v>1</v>
      </c>
      <c r="H296" s="13"/>
      <c r="I296" s="61"/>
      <c r="J296" s="13">
        <f>I296*G296</f>
        <v>0</v>
      </c>
    </row>
    <row r="297" spans="1:10" x14ac:dyDescent="0.25">
      <c r="C297" s="14" t="s">
        <v>91</v>
      </c>
      <c r="D297" s="15"/>
      <c r="E297" s="15"/>
      <c r="I297" s="16"/>
      <c r="J297" s="16"/>
    </row>
    <row r="298" spans="1:10" x14ac:dyDescent="0.25">
      <c r="C298" s="14"/>
      <c r="D298" s="15"/>
      <c r="E298" s="15"/>
      <c r="I298" s="16"/>
      <c r="J298" s="16"/>
    </row>
    <row r="299" spans="1:10" x14ac:dyDescent="0.25">
      <c r="C299" s="14"/>
      <c r="D299" s="15"/>
      <c r="E299" s="15"/>
      <c r="I299" s="16"/>
      <c r="J299" s="16"/>
    </row>
    <row r="300" spans="1:10" x14ac:dyDescent="0.25">
      <c r="C300" s="14"/>
      <c r="D300" s="15"/>
      <c r="E300" s="15"/>
      <c r="I300" s="16"/>
      <c r="J300" s="16"/>
    </row>
    <row r="301" spans="1:10" x14ac:dyDescent="0.25">
      <c r="C301" s="14"/>
      <c r="D301" s="15"/>
      <c r="E301" s="15"/>
      <c r="I301" s="16"/>
      <c r="J301" s="16"/>
    </row>
    <row r="302" spans="1:10" x14ac:dyDescent="0.25">
      <c r="C302" s="14"/>
      <c r="D302" s="15"/>
      <c r="E302" s="15"/>
      <c r="I302" s="16"/>
      <c r="J302" s="16"/>
    </row>
    <row r="303" spans="1:10" x14ac:dyDescent="0.25">
      <c r="C303" s="14"/>
      <c r="D303" s="15"/>
      <c r="E303" s="15"/>
      <c r="I303" s="16"/>
      <c r="J303" s="16"/>
    </row>
    <row r="304" spans="1:10" x14ac:dyDescent="0.25">
      <c r="C304" s="14"/>
      <c r="D304" s="15"/>
      <c r="E304" s="15"/>
      <c r="I304" s="16"/>
      <c r="J304" s="16"/>
    </row>
    <row r="305" spans="1:10" ht="75" x14ac:dyDescent="0.25">
      <c r="A305" s="10" t="s">
        <v>92</v>
      </c>
      <c r="B305" s="11" t="s">
        <v>16</v>
      </c>
      <c r="C305" s="32" t="s">
        <v>93</v>
      </c>
      <c r="D305" s="12"/>
      <c r="E305" s="12"/>
      <c r="F305" s="11"/>
      <c r="G305" s="13">
        <v>1</v>
      </c>
      <c r="H305" s="13"/>
      <c r="I305" s="61"/>
      <c r="J305" s="13">
        <f>I305*G305</f>
        <v>0</v>
      </c>
    </row>
    <row r="306" spans="1:10" x14ac:dyDescent="0.25">
      <c r="C306" s="14" t="s">
        <v>94</v>
      </c>
      <c r="D306" s="15"/>
      <c r="E306" s="15"/>
      <c r="I306" s="16"/>
      <c r="J306" s="16"/>
    </row>
    <row r="307" spans="1:10" x14ac:dyDescent="0.25">
      <c r="C307" s="14"/>
      <c r="D307" s="15"/>
      <c r="E307" s="15"/>
      <c r="I307" s="16"/>
      <c r="J307" s="16"/>
    </row>
    <row r="308" spans="1:10" x14ac:dyDescent="0.25">
      <c r="C308" s="14"/>
      <c r="D308" s="15"/>
      <c r="E308" s="15"/>
      <c r="I308" s="16"/>
      <c r="J308" s="16"/>
    </row>
    <row r="309" spans="1:10" x14ac:dyDescent="0.25">
      <c r="C309" s="14"/>
      <c r="D309" s="15"/>
      <c r="E309" s="15"/>
      <c r="I309" s="16"/>
      <c r="J309" s="16"/>
    </row>
    <row r="310" spans="1:10" x14ac:dyDescent="0.25">
      <c r="C310" s="14"/>
      <c r="D310" s="15"/>
      <c r="E310" s="15"/>
      <c r="I310" s="16"/>
      <c r="J310" s="16"/>
    </row>
    <row r="311" spans="1:10" x14ac:dyDescent="0.25">
      <c r="C311" s="14"/>
      <c r="D311" s="15"/>
      <c r="E311" s="15"/>
      <c r="I311" s="16"/>
      <c r="J311" s="16"/>
    </row>
    <row r="312" spans="1:10" x14ac:dyDescent="0.25">
      <c r="C312" s="14"/>
      <c r="D312" s="15"/>
      <c r="E312" s="15"/>
      <c r="I312" s="16"/>
      <c r="J312" s="16"/>
    </row>
    <row r="313" spans="1:10" x14ac:dyDescent="0.25">
      <c r="C313" s="14"/>
      <c r="D313" s="15"/>
      <c r="E313" s="15"/>
      <c r="I313" s="16"/>
      <c r="J313" s="16"/>
    </row>
    <row r="314" spans="1:10" ht="120" x14ac:dyDescent="0.25">
      <c r="A314" s="10" t="s">
        <v>95</v>
      </c>
      <c r="B314" s="11" t="s">
        <v>16</v>
      </c>
      <c r="C314" s="32" t="s">
        <v>96</v>
      </c>
      <c r="D314" s="12"/>
      <c r="E314" s="12"/>
      <c r="F314" s="11"/>
      <c r="G314" s="13">
        <v>1</v>
      </c>
      <c r="H314" s="13"/>
      <c r="I314" s="61"/>
      <c r="J314" s="13">
        <f>I314*G314</f>
        <v>0</v>
      </c>
    </row>
    <row r="315" spans="1:10" x14ac:dyDescent="0.25">
      <c r="C315" s="14" t="s">
        <v>97</v>
      </c>
      <c r="D315" s="15"/>
      <c r="E315" s="15"/>
      <c r="I315" s="16"/>
      <c r="J315" s="16"/>
    </row>
    <row r="316" spans="1:10" x14ac:dyDescent="0.25">
      <c r="C316" s="14"/>
      <c r="D316" s="15"/>
      <c r="E316" s="15"/>
      <c r="I316" s="16"/>
      <c r="J316" s="16"/>
    </row>
    <row r="317" spans="1:10" x14ac:dyDescent="0.25">
      <c r="C317" s="14"/>
      <c r="D317" s="15"/>
      <c r="E317" s="15"/>
      <c r="I317" s="16"/>
      <c r="J317" s="16"/>
    </row>
    <row r="318" spans="1:10" x14ac:dyDescent="0.25">
      <c r="C318" s="14"/>
      <c r="D318" s="15"/>
      <c r="E318" s="15"/>
      <c r="I318" s="16"/>
      <c r="J318" s="16"/>
    </row>
    <row r="319" spans="1:10" x14ac:dyDescent="0.25">
      <c r="C319" s="14"/>
      <c r="D319" s="15"/>
      <c r="E319" s="15"/>
      <c r="I319" s="16"/>
      <c r="J319" s="16"/>
    </row>
    <row r="320" spans="1:10" x14ac:dyDescent="0.25">
      <c r="C320" s="14"/>
      <c r="D320" s="15"/>
      <c r="E320" s="15"/>
      <c r="I320" s="16"/>
      <c r="J320" s="16"/>
    </row>
    <row r="321" spans="1:10" x14ac:dyDescent="0.25">
      <c r="C321" s="14"/>
      <c r="D321" s="15"/>
      <c r="E321" s="15"/>
      <c r="I321" s="16"/>
      <c r="J321" s="16"/>
    </row>
    <row r="322" spans="1:10" x14ac:dyDescent="0.25">
      <c r="C322" s="14"/>
      <c r="D322" s="15"/>
      <c r="E322" s="15"/>
      <c r="I322" s="16"/>
      <c r="J322" s="16"/>
    </row>
    <row r="323" spans="1:10" x14ac:dyDescent="0.25">
      <c r="C323" s="14"/>
      <c r="D323" s="15"/>
      <c r="E323" s="15"/>
      <c r="I323" s="16"/>
      <c r="J323" s="16"/>
    </row>
    <row r="324" spans="1:10" x14ac:dyDescent="0.25">
      <c r="C324" s="14"/>
      <c r="D324" s="15"/>
      <c r="E324" s="15"/>
      <c r="I324" s="16"/>
      <c r="J324" s="16"/>
    </row>
    <row r="325" spans="1:10" x14ac:dyDescent="0.25">
      <c r="C325" s="14"/>
      <c r="D325" s="15"/>
      <c r="E325" s="15"/>
      <c r="I325" s="16"/>
      <c r="J325" s="16"/>
    </row>
    <row r="326" spans="1:10" ht="45" x14ac:dyDescent="0.25">
      <c r="A326" s="10" t="s">
        <v>98</v>
      </c>
      <c r="B326" s="11" t="s">
        <v>16</v>
      </c>
      <c r="C326" s="32" t="s">
        <v>99</v>
      </c>
      <c r="D326" s="12"/>
      <c r="E326" s="12"/>
      <c r="F326" s="11"/>
      <c r="G326" s="13">
        <v>1</v>
      </c>
      <c r="H326" s="13"/>
      <c r="I326" s="61"/>
      <c r="J326" s="13">
        <f>I326*G326</f>
        <v>0</v>
      </c>
    </row>
    <row r="327" spans="1:10" x14ac:dyDescent="0.25">
      <c r="C327" s="14" t="s">
        <v>100</v>
      </c>
      <c r="D327" s="15"/>
      <c r="E327" s="15"/>
      <c r="I327" s="16"/>
      <c r="J327" s="16"/>
    </row>
    <row r="328" spans="1:10" x14ac:dyDescent="0.25">
      <c r="C328" s="14"/>
      <c r="D328" s="15"/>
      <c r="E328" s="15"/>
      <c r="I328" s="16"/>
      <c r="J328" s="16"/>
    </row>
    <row r="329" spans="1:10" x14ac:dyDescent="0.25">
      <c r="C329" s="14"/>
      <c r="D329" s="15"/>
      <c r="E329" s="15"/>
      <c r="I329" s="16"/>
      <c r="J329" s="16"/>
    </row>
    <row r="330" spans="1:10" x14ac:dyDescent="0.25">
      <c r="C330" s="14"/>
      <c r="D330" s="15"/>
      <c r="E330" s="15"/>
      <c r="I330" s="16"/>
      <c r="J330" s="16"/>
    </row>
    <row r="331" spans="1:10" x14ac:dyDescent="0.25">
      <c r="C331" s="14"/>
      <c r="D331" s="15"/>
      <c r="E331" s="15"/>
      <c r="I331" s="16"/>
      <c r="J331" s="16"/>
    </row>
    <row r="332" spans="1:10" x14ac:dyDescent="0.25">
      <c r="C332" s="14"/>
      <c r="D332" s="15"/>
      <c r="E332" s="15"/>
      <c r="I332" s="16"/>
      <c r="J332" s="16"/>
    </row>
    <row r="333" spans="1:10" x14ac:dyDescent="0.25">
      <c r="C333" s="14"/>
      <c r="D333" s="15"/>
      <c r="E333" s="15"/>
      <c r="I333" s="16"/>
      <c r="J333" s="16"/>
    </row>
    <row r="334" spans="1:10" ht="75" x14ac:dyDescent="0.25">
      <c r="A334" s="10" t="s">
        <v>101</v>
      </c>
      <c r="B334" s="11" t="s">
        <v>7</v>
      </c>
      <c r="C334" s="32" t="s">
        <v>102</v>
      </c>
      <c r="D334" s="12"/>
      <c r="E334" s="12"/>
      <c r="F334" s="11"/>
      <c r="G334" s="13">
        <v>3.2</v>
      </c>
      <c r="H334" s="13"/>
      <c r="I334" s="61"/>
      <c r="J334" s="13">
        <f>I334*G334</f>
        <v>0</v>
      </c>
    </row>
    <row r="335" spans="1:10" x14ac:dyDescent="0.25">
      <c r="C335" s="14" t="s">
        <v>103</v>
      </c>
      <c r="D335" s="15"/>
      <c r="E335" s="15"/>
      <c r="I335" s="16"/>
      <c r="J335" s="16"/>
    </row>
    <row r="336" spans="1:10" x14ac:dyDescent="0.25">
      <c r="C336" s="14"/>
      <c r="D336" s="15"/>
      <c r="E336" s="15"/>
      <c r="I336" s="16"/>
      <c r="J336" s="16"/>
    </row>
    <row r="337" spans="1:10" x14ac:dyDescent="0.25">
      <c r="C337" s="14"/>
      <c r="D337" s="15"/>
      <c r="E337" s="15"/>
      <c r="I337" s="16"/>
      <c r="J337" s="16"/>
    </row>
    <row r="338" spans="1:10" x14ac:dyDescent="0.25">
      <c r="C338" s="14"/>
      <c r="D338" s="15"/>
      <c r="E338" s="15"/>
      <c r="I338" s="16"/>
      <c r="J338" s="16"/>
    </row>
    <row r="339" spans="1:10" x14ac:dyDescent="0.25">
      <c r="C339" s="14"/>
      <c r="D339" s="15"/>
      <c r="E339" s="15"/>
      <c r="I339" s="16"/>
      <c r="J339" s="16"/>
    </row>
    <row r="340" spans="1:10" x14ac:dyDescent="0.25">
      <c r="C340" s="14"/>
      <c r="D340" s="15"/>
      <c r="E340" s="15"/>
      <c r="I340" s="16"/>
      <c r="J340" s="16"/>
    </row>
    <row r="341" spans="1:10" x14ac:dyDescent="0.25">
      <c r="C341" s="14"/>
      <c r="D341" s="15"/>
      <c r="E341" s="15"/>
      <c r="I341" s="16"/>
      <c r="J341" s="16"/>
    </row>
    <row r="342" spans="1:10" x14ac:dyDescent="0.25">
      <c r="A342" s="18"/>
      <c r="B342" s="18"/>
      <c r="C342" s="37" t="s">
        <v>104</v>
      </c>
      <c r="D342" s="37"/>
      <c r="E342" s="37"/>
      <c r="F342" s="37"/>
      <c r="G342" s="37"/>
      <c r="H342" s="38"/>
      <c r="I342" s="38"/>
      <c r="J342" s="22">
        <f>SUM(J334,J326,J314,J305,J296,J277,J259,J231,J204,J179)</f>
        <v>0</v>
      </c>
    </row>
    <row r="343" spans="1:10" x14ac:dyDescent="0.25">
      <c r="A343" s="6" t="s">
        <v>105</v>
      </c>
      <c r="B343" s="6"/>
      <c r="C343" s="39" t="s">
        <v>106</v>
      </c>
      <c r="D343" s="39"/>
      <c r="E343" s="39"/>
      <c r="F343" s="39"/>
      <c r="G343" s="39"/>
      <c r="H343" s="40"/>
      <c r="I343" s="40"/>
      <c r="J343" s="40"/>
    </row>
    <row r="344" spans="1:10" x14ac:dyDescent="0.25">
      <c r="A344" s="10" t="s">
        <v>107</v>
      </c>
      <c r="B344" s="11" t="s">
        <v>108</v>
      </c>
      <c r="C344" s="11" t="s">
        <v>109</v>
      </c>
      <c r="D344" s="11"/>
      <c r="E344" s="11"/>
      <c r="F344" s="11"/>
      <c r="G344" s="13">
        <v>2</v>
      </c>
      <c r="H344" s="13"/>
      <c r="I344" s="61"/>
      <c r="J344" s="13">
        <f>I344*G344</f>
        <v>0</v>
      </c>
    </row>
    <row r="345" spans="1:10" x14ac:dyDescent="0.25">
      <c r="C345" s="14" t="s">
        <v>110</v>
      </c>
      <c r="D345" s="28"/>
      <c r="E345" s="28"/>
      <c r="F345" s="28"/>
      <c r="I345" s="16"/>
      <c r="J345" s="16"/>
    </row>
    <row r="346" spans="1:10" x14ac:dyDescent="0.25">
      <c r="C346" s="14"/>
      <c r="D346" s="28"/>
      <c r="E346" s="28"/>
      <c r="F346" s="28"/>
      <c r="I346" s="16"/>
      <c r="J346" s="16"/>
    </row>
    <row r="347" spans="1:10" x14ac:dyDescent="0.25">
      <c r="C347" s="14"/>
      <c r="D347" s="28"/>
      <c r="E347" s="28"/>
      <c r="F347" s="28"/>
      <c r="I347" s="16"/>
      <c r="J347" s="16"/>
    </row>
    <row r="348" spans="1:10" x14ac:dyDescent="0.25">
      <c r="C348" s="14"/>
      <c r="D348" s="28"/>
      <c r="E348" s="28"/>
      <c r="F348" s="28"/>
      <c r="I348" s="16"/>
      <c r="J348" s="16"/>
    </row>
    <row r="349" spans="1:10" x14ac:dyDescent="0.25">
      <c r="C349" s="14"/>
      <c r="D349" s="28"/>
      <c r="E349" s="28"/>
      <c r="F349" s="28"/>
      <c r="G349" s="16"/>
      <c r="H349" s="16"/>
      <c r="I349" s="16"/>
      <c r="J349" s="16"/>
    </row>
    <row r="350" spans="1:10" x14ac:dyDescent="0.25">
      <c r="C350" s="14"/>
      <c r="D350" s="28"/>
      <c r="E350" s="28"/>
      <c r="F350" s="28"/>
      <c r="G350" s="16"/>
      <c r="H350" s="16"/>
      <c r="I350" s="16"/>
      <c r="J350" s="16"/>
    </row>
    <row r="351" spans="1:10" x14ac:dyDescent="0.25">
      <c r="A351" s="10" t="s">
        <v>111</v>
      </c>
      <c r="B351" s="11" t="s">
        <v>108</v>
      </c>
      <c r="C351" s="11" t="s">
        <v>112</v>
      </c>
      <c r="D351" s="11"/>
      <c r="E351" s="11"/>
      <c r="F351" s="11"/>
      <c r="G351" s="13">
        <v>2</v>
      </c>
      <c r="H351" s="13"/>
      <c r="I351" s="61"/>
      <c r="J351" s="13">
        <f>I351*G351</f>
        <v>0</v>
      </c>
    </row>
    <row r="352" spans="1:10" x14ac:dyDescent="0.25">
      <c r="C352" s="14" t="s">
        <v>113</v>
      </c>
      <c r="D352" s="28"/>
      <c r="E352" s="28"/>
      <c r="F352" s="28"/>
      <c r="I352" s="16"/>
      <c r="J352" s="16"/>
    </row>
    <row r="353" spans="1:10" x14ac:dyDescent="0.25">
      <c r="C353" s="14"/>
      <c r="D353" s="28"/>
      <c r="E353" s="28"/>
      <c r="F353" s="28"/>
      <c r="I353" s="16"/>
      <c r="J353" s="16"/>
    </row>
    <row r="354" spans="1:10" x14ac:dyDescent="0.25">
      <c r="C354" s="14"/>
      <c r="D354" s="28"/>
      <c r="E354" s="28"/>
      <c r="F354" s="28"/>
      <c r="I354" s="16"/>
      <c r="J354" s="16"/>
    </row>
    <row r="355" spans="1:10" x14ac:dyDescent="0.25">
      <c r="C355" s="14"/>
      <c r="D355" s="28"/>
      <c r="E355" s="28"/>
      <c r="F355" s="28"/>
      <c r="I355" s="16"/>
      <c r="J355" s="16"/>
    </row>
    <row r="356" spans="1:10" x14ac:dyDescent="0.25">
      <c r="C356" s="14"/>
      <c r="D356" s="28"/>
      <c r="E356" s="28"/>
      <c r="F356" s="28"/>
      <c r="G356" s="16"/>
      <c r="H356" s="16"/>
      <c r="I356" s="16"/>
      <c r="J356" s="16"/>
    </row>
    <row r="357" spans="1:10" x14ac:dyDescent="0.25">
      <c r="C357" s="14"/>
      <c r="D357" s="28"/>
      <c r="E357" s="28"/>
      <c r="F357" s="28"/>
      <c r="I357" s="16"/>
      <c r="J357" s="16"/>
    </row>
    <row r="358" spans="1:10" x14ac:dyDescent="0.25">
      <c r="A358" s="10" t="s">
        <v>114</v>
      </c>
      <c r="B358" s="11" t="s">
        <v>115</v>
      </c>
      <c r="C358" s="11" t="s">
        <v>116</v>
      </c>
      <c r="D358" s="11"/>
      <c r="E358" s="11"/>
      <c r="F358" s="11"/>
      <c r="G358" s="13">
        <f>1</f>
        <v>1</v>
      </c>
      <c r="H358" s="13"/>
      <c r="I358" s="61"/>
      <c r="J358" s="13">
        <f>I358*G358</f>
        <v>0</v>
      </c>
    </row>
    <row r="359" spans="1:10" x14ac:dyDescent="0.25">
      <c r="C359" s="14" t="s">
        <v>117</v>
      </c>
      <c r="D359" s="28"/>
      <c r="E359" s="28"/>
      <c r="F359" s="28"/>
      <c r="I359" s="16"/>
      <c r="J359" s="16"/>
    </row>
    <row r="360" spans="1:10" x14ac:dyDescent="0.25">
      <c r="C360" s="14"/>
      <c r="D360" s="28"/>
      <c r="E360" s="28"/>
      <c r="F360" s="28"/>
      <c r="I360" s="16"/>
      <c r="J360" s="16"/>
    </row>
    <row r="361" spans="1:10" x14ac:dyDescent="0.25">
      <c r="C361" s="14"/>
      <c r="D361" s="28"/>
      <c r="E361" s="28"/>
      <c r="F361" s="28"/>
      <c r="G361" s="16"/>
      <c r="H361" s="16"/>
      <c r="I361" s="16"/>
      <c r="J361" s="16"/>
    </row>
    <row r="362" spans="1:10" x14ac:dyDescent="0.25">
      <c r="C362" s="14"/>
      <c r="D362" s="28"/>
      <c r="E362" s="28"/>
      <c r="F362" s="28"/>
      <c r="I362" s="16"/>
      <c r="J362" s="16"/>
    </row>
    <row r="363" spans="1:10" x14ac:dyDescent="0.25">
      <c r="C363" s="14"/>
      <c r="J363" s="16"/>
    </row>
    <row r="364" spans="1:10" x14ac:dyDescent="0.25">
      <c r="C364" s="14"/>
      <c r="G364" s="41"/>
      <c r="H364" s="41"/>
      <c r="I364" s="16"/>
      <c r="J364" s="16"/>
    </row>
    <row r="365" spans="1:10" x14ac:dyDescent="0.25">
      <c r="C365" s="14"/>
      <c r="G365" s="41"/>
      <c r="H365" s="41"/>
      <c r="I365" s="16"/>
      <c r="J365" s="16"/>
    </row>
    <row r="366" spans="1:10" x14ac:dyDescent="0.25">
      <c r="C366" s="14"/>
      <c r="G366" s="41"/>
      <c r="H366" s="41"/>
      <c r="I366" s="16"/>
      <c r="J366" s="16"/>
    </row>
    <row r="367" spans="1:10" x14ac:dyDescent="0.25">
      <c r="C367" s="14"/>
      <c r="G367" s="41"/>
      <c r="H367" s="41"/>
      <c r="I367" s="16"/>
      <c r="J367" s="16"/>
    </row>
    <row r="368" spans="1:10" x14ac:dyDescent="0.25">
      <c r="C368" s="14"/>
      <c r="G368" s="41"/>
      <c r="H368" s="41"/>
      <c r="I368" s="16"/>
      <c r="J368" s="16"/>
    </row>
    <row r="369" spans="1:10" x14ac:dyDescent="0.25">
      <c r="C369" s="14"/>
      <c r="G369" s="41"/>
      <c r="H369" s="41"/>
      <c r="I369" s="16"/>
      <c r="J369" s="16"/>
    </row>
    <row r="370" spans="1:10" x14ac:dyDescent="0.25">
      <c r="C370" s="14"/>
      <c r="G370" s="41"/>
      <c r="H370" s="41"/>
      <c r="I370" s="16"/>
      <c r="J370" s="16"/>
    </row>
    <row r="371" spans="1:10" x14ac:dyDescent="0.25">
      <c r="C371" s="14"/>
      <c r="G371" s="41"/>
      <c r="H371" s="41"/>
      <c r="I371" s="16"/>
      <c r="J371" s="16"/>
    </row>
    <row r="372" spans="1:10" x14ac:dyDescent="0.25">
      <c r="C372" s="14"/>
      <c r="G372" s="41"/>
      <c r="H372" s="41"/>
      <c r="I372" s="16"/>
      <c r="J372" s="16"/>
    </row>
    <row r="373" spans="1:10" x14ac:dyDescent="0.25">
      <c r="C373" s="14"/>
      <c r="G373" s="41"/>
      <c r="H373" s="41"/>
      <c r="I373" s="16"/>
      <c r="J373" s="16"/>
    </row>
    <row r="374" spans="1:10" x14ac:dyDescent="0.25">
      <c r="C374" s="14"/>
      <c r="G374" s="41"/>
      <c r="H374" s="41"/>
      <c r="I374" s="16"/>
      <c r="J374" s="16"/>
    </row>
    <row r="375" spans="1:10" x14ac:dyDescent="0.25">
      <c r="C375" s="14"/>
      <c r="G375" s="41"/>
      <c r="H375" s="41"/>
      <c r="I375" s="16"/>
      <c r="J375" s="16"/>
    </row>
    <row r="376" spans="1:10" x14ac:dyDescent="0.25">
      <c r="C376" s="14"/>
      <c r="G376" s="41"/>
      <c r="H376" s="41"/>
      <c r="I376" s="16"/>
      <c r="J376" s="16"/>
    </row>
    <row r="377" spans="1:10" x14ac:dyDescent="0.25">
      <c r="C377" s="14"/>
      <c r="G377" s="41"/>
      <c r="H377" s="41"/>
      <c r="I377" s="16"/>
      <c r="J377" s="16"/>
    </row>
    <row r="378" spans="1:10" x14ac:dyDescent="0.25">
      <c r="C378" s="14"/>
      <c r="G378" s="41"/>
      <c r="H378" s="41"/>
      <c r="I378" s="16"/>
      <c r="J378" s="16"/>
    </row>
    <row r="379" spans="1:10" x14ac:dyDescent="0.25">
      <c r="A379" s="10" t="s">
        <v>118</v>
      </c>
      <c r="B379" s="11" t="s">
        <v>115</v>
      </c>
      <c r="C379" s="11" t="s">
        <v>119</v>
      </c>
      <c r="D379" s="11"/>
      <c r="E379" s="11"/>
      <c r="F379" s="11"/>
      <c r="G379" s="13">
        <f>1</f>
        <v>1</v>
      </c>
      <c r="H379" s="13"/>
      <c r="I379" s="61"/>
      <c r="J379" s="13">
        <f>I379*G379</f>
        <v>0</v>
      </c>
    </row>
    <row r="380" spans="1:10" x14ac:dyDescent="0.25">
      <c r="C380" s="14" t="s">
        <v>120</v>
      </c>
      <c r="D380" s="28"/>
      <c r="E380" s="28"/>
      <c r="F380" s="28"/>
      <c r="I380" s="16"/>
      <c r="J380" s="16"/>
    </row>
    <row r="381" spans="1:10" x14ac:dyDescent="0.25">
      <c r="C381" s="14"/>
      <c r="D381" s="28"/>
      <c r="E381" s="28"/>
      <c r="F381" s="28"/>
      <c r="I381" s="16"/>
      <c r="J381" s="16"/>
    </row>
    <row r="382" spans="1:10" x14ac:dyDescent="0.25">
      <c r="A382" s="18"/>
      <c r="B382" s="18"/>
      <c r="C382" s="37" t="s">
        <v>121</v>
      </c>
      <c r="D382" s="37"/>
      <c r="E382" s="37"/>
      <c r="F382" s="37"/>
      <c r="G382" s="37"/>
      <c r="H382" s="38"/>
      <c r="I382" s="38"/>
      <c r="J382" s="22">
        <f>SUM(J379,J358,J351,J344)</f>
        <v>0</v>
      </c>
    </row>
    <row r="383" spans="1:10" x14ac:dyDescent="0.25">
      <c r="A383" s="34"/>
      <c r="B383" s="34"/>
      <c r="C383" s="42"/>
      <c r="D383" s="42"/>
      <c r="E383" s="42"/>
      <c r="F383" s="42"/>
      <c r="G383" s="42"/>
      <c r="H383" s="43"/>
      <c r="I383" s="43"/>
      <c r="J383" s="44"/>
    </row>
    <row r="384" spans="1:10" x14ac:dyDescent="0.25">
      <c r="A384" s="49" t="s">
        <v>122</v>
      </c>
      <c r="B384" s="49" t="s">
        <v>115</v>
      </c>
      <c r="C384" s="50" t="s">
        <v>124</v>
      </c>
      <c r="D384" s="51"/>
      <c r="E384" s="51"/>
      <c r="F384" s="51"/>
      <c r="G384" s="52">
        <f>1</f>
        <v>1</v>
      </c>
      <c r="H384" s="53"/>
      <c r="I384" s="52">
        <v>3500</v>
      </c>
      <c r="J384" s="52">
        <f>G384*I384</f>
        <v>3500</v>
      </c>
    </row>
    <row r="385" spans="1:10" ht="26.25" customHeight="1" x14ac:dyDescent="0.25">
      <c r="A385" s="54"/>
      <c r="B385" s="54"/>
      <c r="C385" s="55"/>
      <c r="D385" s="56"/>
      <c r="E385" s="56"/>
      <c r="F385" s="56"/>
      <c r="G385" s="56"/>
      <c r="H385" s="57"/>
      <c r="I385" s="57"/>
      <c r="J385" s="58"/>
    </row>
    <row r="386" spans="1:10" x14ac:dyDescent="0.25">
      <c r="C386" s="45"/>
      <c r="D386" s="28"/>
      <c r="E386" s="28"/>
      <c r="F386" s="28"/>
      <c r="I386" s="16"/>
      <c r="J386" s="16"/>
    </row>
    <row r="387" spans="1:10" x14ac:dyDescent="0.25">
      <c r="A387" s="46"/>
      <c r="B387" s="46"/>
      <c r="C387" s="47" t="s">
        <v>123</v>
      </c>
      <c r="D387" s="46"/>
      <c r="E387" s="46"/>
      <c r="F387" s="46"/>
      <c r="G387" s="46"/>
      <c r="H387" s="46"/>
      <c r="I387" s="48" t="s">
        <v>125</v>
      </c>
      <c r="J387" s="48">
        <f>J73+J177+J342+J382+J384</f>
        <v>3500</v>
      </c>
    </row>
    <row r="389" spans="1:10" x14ac:dyDescent="0.25">
      <c r="E389" s="48" t="s">
        <v>128</v>
      </c>
      <c r="F389" s="60">
        <v>80920</v>
      </c>
      <c r="I389" s="48" t="s">
        <v>126</v>
      </c>
      <c r="J389" s="48">
        <f>J387*1.19</f>
        <v>4165</v>
      </c>
    </row>
    <row r="391" spans="1:10" ht="32.25" customHeight="1" x14ac:dyDescent="0.25">
      <c r="E391" s="59" t="s">
        <v>129</v>
      </c>
      <c r="F391" s="60">
        <f>F389*1.21</f>
        <v>97913.2</v>
      </c>
      <c r="I391" s="48" t="s">
        <v>127</v>
      </c>
      <c r="J391" s="48">
        <f>J389*1.21</f>
        <v>5039.6499999999996</v>
      </c>
    </row>
  </sheetData>
  <mergeCells count="37">
    <mergeCell ref="C384:C385"/>
    <mergeCell ref="C343:G343"/>
    <mergeCell ref="C345:C350"/>
    <mergeCell ref="C352:C357"/>
    <mergeCell ref="C359:C378"/>
    <mergeCell ref="C380:C381"/>
    <mergeCell ref="C382:G382"/>
    <mergeCell ref="C297:C304"/>
    <mergeCell ref="C306:C313"/>
    <mergeCell ref="C315:C325"/>
    <mergeCell ref="C327:C333"/>
    <mergeCell ref="C335:C341"/>
    <mergeCell ref="C342:G342"/>
    <mergeCell ref="C170:C176"/>
    <mergeCell ref="C180:C203"/>
    <mergeCell ref="C205:C230"/>
    <mergeCell ref="C232:C258"/>
    <mergeCell ref="C260:C276"/>
    <mergeCell ref="C278:C295"/>
    <mergeCell ref="C95:C100"/>
    <mergeCell ref="C102:C116"/>
    <mergeCell ref="C118:C129"/>
    <mergeCell ref="C131:C141"/>
    <mergeCell ref="C143:C149"/>
    <mergeCell ref="C151:C168"/>
    <mergeCell ref="C50:C53"/>
    <mergeCell ref="C55:C59"/>
    <mergeCell ref="C61:C66"/>
    <mergeCell ref="C68:C72"/>
    <mergeCell ref="C76:C81"/>
    <mergeCell ref="C83:C93"/>
    <mergeCell ref="A2:G2"/>
    <mergeCell ref="C5:C11"/>
    <mergeCell ref="C13:C33"/>
    <mergeCell ref="C35:C37"/>
    <mergeCell ref="C39:C43"/>
    <mergeCell ref="C45:C4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Gallifa Fillat</dc:creator>
  <cp:lastModifiedBy>Marc Gallifa Fillat</cp:lastModifiedBy>
  <dcterms:created xsi:type="dcterms:W3CDTF">2015-06-05T18:19:34Z</dcterms:created>
  <dcterms:modified xsi:type="dcterms:W3CDTF">2025-06-16T08:46:10Z</dcterms:modified>
</cp:coreProperties>
</file>