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W2012FILE\Processos\PO\Dades\9956\202506\02 DOC\DOCUMENTS i TEXTOS PERMISOS I LICITACIO\"/>
    </mc:Choice>
  </mc:AlternateContent>
  <xr:revisionPtr revIDLastSave="0" documentId="13_ncr:1_{55F2BEF0-0EE3-427B-B100-FCDC5C00D89C}" xr6:coauthVersionLast="47" xr6:coauthVersionMax="47" xr10:uidLastSave="{00000000-0000-0000-0000-000000000000}"/>
  <bookViews>
    <workbookView xWindow="-28920" yWindow="795" windowWidth="29040" windowHeight="15720" xr2:uid="{00000000-000D-0000-FFFF-FFFF00000000}"/>
  </bookViews>
  <sheets>
    <sheet name="T-PRE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2" i="2" l="1"/>
  <c r="G136" i="2"/>
  <c r="G131" i="2"/>
  <c r="G133" i="2" l="1"/>
  <c r="G130" i="2"/>
  <c r="G129" i="2"/>
  <c r="H29" i="2" l="1"/>
  <c r="H61" i="2"/>
  <c r="H78" i="2"/>
  <c r="H91" i="2"/>
  <c r="H93" i="2"/>
  <c r="H104" i="2"/>
  <c r="H106" i="2"/>
  <c r="H117" i="2"/>
  <c r="H225" i="2"/>
  <c r="H228" i="2" s="1"/>
  <c r="H227" i="2"/>
  <c r="H233" i="2"/>
  <c r="H240" i="2" s="1"/>
  <c r="H235" i="2"/>
  <c r="H236" i="2"/>
  <c r="H237" i="2"/>
  <c r="H238" i="2"/>
  <c r="H239" i="2"/>
  <c r="H234" i="2"/>
  <c r="H226" i="2"/>
  <c r="H218" i="2"/>
  <c r="H217" i="2"/>
  <c r="H216" i="2"/>
  <c r="H219" i="2" s="1"/>
  <c r="H209" i="2"/>
  <c r="H208" i="2"/>
  <c r="H210" i="2" s="1"/>
  <c r="H201" i="2"/>
  <c r="H200" i="2"/>
  <c r="H199" i="2"/>
  <c r="H198" i="2"/>
  <c r="H197" i="2"/>
  <c r="H196" i="2"/>
  <c r="H195" i="2"/>
  <c r="H194" i="2"/>
  <c r="H193" i="2"/>
  <c r="H192" i="2"/>
  <c r="H202" i="2" s="1"/>
  <c r="H185" i="2"/>
  <c r="H184" i="2"/>
  <c r="H186" i="2" s="1"/>
  <c r="H177" i="2"/>
  <c r="H176" i="2"/>
  <c r="H175" i="2"/>
  <c r="H174" i="2"/>
  <c r="H173" i="2"/>
  <c r="H172" i="2"/>
  <c r="H171" i="2"/>
  <c r="H170" i="2"/>
  <c r="H169" i="2"/>
  <c r="H178" i="2" s="1"/>
  <c r="H162" i="2"/>
  <c r="H161" i="2"/>
  <c r="H160" i="2"/>
  <c r="H159" i="2"/>
  <c r="H163" i="2" s="1"/>
  <c r="H152" i="2"/>
  <c r="H151" i="2"/>
  <c r="H150" i="2"/>
  <c r="H149" i="2"/>
  <c r="H148" i="2"/>
  <c r="H147" i="2"/>
  <c r="H146" i="2"/>
  <c r="H145" i="2"/>
  <c r="H144" i="2"/>
  <c r="H153" i="2" s="1"/>
  <c r="H137" i="2"/>
  <c r="H136" i="2"/>
  <c r="H135" i="2"/>
  <c r="H134" i="2"/>
  <c r="H133" i="2"/>
  <c r="H132" i="2"/>
  <c r="H131" i="2"/>
  <c r="H130" i="2"/>
  <c r="H129" i="2"/>
  <c r="H128" i="2"/>
  <c r="H127" i="2"/>
  <c r="H126" i="2"/>
  <c r="H125" i="2"/>
  <c r="H118" i="2"/>
  <c r="H116" i="2"/>
  <c r="H119" i="2" s="1"/>
  <c r="H110" i="2"/>
  <c r="H109" i="2"/>
  <c r="H108" i="2"/>
  <c r="H107" i="2"/>
  <c r="H105" i="2"/>
  <c r="H103" i="2"/>
  <c r="H102" i="2"/>
  <c r="H95" i="2"/>
  <c r="H94" i="2"/>
  <c r="H92" i="2"/>
  <c r="H90" i="2"/>
  <c r="H89" i="2"/>
  <c r="H88" i="2"/>
  <c r="H87" i="2"/>
  <c r="H86" i="2"/>
  <c r="H96" i="2" s="1"/>
  <c r="H79" i="2"/>
  <c r="H77" i="2"/>
  <c r="H80" i="2" s="1"/>
  <c r="H70" i="2"/>
  <c r="H69" i="2"/>
  <c r="H71" i="2" s="1"/>
  <c r="H62" i="2"/>
  <c r="H60" i="2"/>
  <c r="H59" i="2"/>
  <c r="H58" i="2"/>
  <c r="H57" i="2"/>
  <c r="H56" i="2"/>
  <c r="H55" i="2"/>
  <c r="H63" i="2" s="1"/>
  <c r="H48" i="2"/>
  <c r="H47" i="2"/>
  <c r="H46" i="2"/>
  <c r="H45" i="2"/>
  <c r="H49" i="2" s="1"/>
  <c r="H38" i="2"/>
  <c r="H37" i="2"/>
  <c r="H36" i="2"/>
  <c r="H39" i="2" s="1"/>
  <c r="H28" i="2"/>
  <c r="H30" i="2" s="1"/>
  <c r="H21" i="2"/>
  <c r="H20" i="2"/>
  <c r="H19" i="2"/>
  <c r="H18" i="2"/>
  <c r="H17" i="2"/>
  <c r="H16" i="2"/>
  <c r="H15" i="2"/>
  <c r="H14" i="2"/>
  <c r="H22" i="2" s="1"/>
  <c r="H138" i="2" l="1"/>
  <c r="H242" i="2" s="1"/>
</calcChain>
</file>

<file path=xl/sharedStrings.xml><?xml version="1.0" encoding="utf-8"?>
<sst xmlns="http://schemas.openxmlformats.org/spreadsheetml/2006/main" count="658" uniqueCount="251">
  <si>
    <t>EDAR EL MUJAL</t>
  </si>
  <si>
    <t>PRESSUPOST</t>
  </si>
  <si>
    <t>Preu</t>
  </si>
  <si>
    <t>Amidament</t>
  </si>
  <si>
    <t>Import</t>
  </si>
  <si>
    <t>Obra</t>
  </si>
  <si>
    <t>01</t>
  </si>
  <si>
    <t>Presupuesto24-304  PRESSUPOST</t>
  </si>
  <si>
    <t>Capítulo</t>
  </si>
  <si>
    <t>TREBALLS PREVIS</t>
  </si>
  <si>
    <t>Título 3</t>
  </si>
  <si>
    <t>MOVIMENT DE TERRES</t>
  </si>
  <si>
    <t>'01.01.01</t>
  </si>
  <si>
    <t>P22D1-DGOU</t>
  </si>
  <si>
    <t>m2</t>
  </si>
  <si>
    <t>Neteja i esbrossada del terreny realitzada amb pala carregadora i càrrega mecànica sobre camió</t>
  </si>
  <si>
    <t>P221H-EL6C</t>
  </si>
  <si>
    <t>m3</t>
  </si>
  <si>
    <t>Excavació en zona de desmunt, de terreny compacte, amb mitjans mecànics i càrrega sobre camió</t>
  </si>
  <si>
    <t>P221B-EL97</t>
  </si>
  <si>
    <t>Excavació de rasa i pou de més de 4 m de fondària, en roca de resistència a la compressió mitja (25 a 50 MPa), realitzada amb pala excavadora amb martell trencador de combustible i càrrega mecànica sobre camió</t>
  </si>
  <si>
    <t>P2R3-FIO1</t>
  </si>
  <si>
    <t>Transport de terres contaminades a instal·lació autoritzada de gestió de residus, amb camió de 12 t i temps d'espera per a la càrrega amb mitjans mecànics, amb un recorregut de més de 15 i fins a 20 km</t>
  </si>
  <si>
    <t>P2RA-IQFJ</t>
  </si>
  <si>
    <t>Disposició controlada en dipòsit autoritzat inclòs el cànon sobre la deposició controlada dels residus de la construcció, segons la LLEI 8/2008, de residus de terra inerts amb una densitat 1,6 t/m3, procedents d'excavació, amb codi 17 05 04 segons la Llista Europea de Residus</t>
  </si>
  <si>
    <t>P2R6-4I5F</t>
  </si>
  <si>
    <t>Càrrega amb mitjans mecànics i transport de residus inerts o no especials a instal·lació autoritzada de gestió de residus, amb camió per a transport de 12 t, amb un recorregut de més de 5 i fins a 10 km</t>
  </si>
  <si>
    <t>P2253-5X01</t>
  </si>
  <si>
    <t>Reblert de rasa o pou amb sorra de material reciclat mixt, en tongades de 25 cm com a màxim</t>
  </si>
  <si>
    <t>P2253-547J</t>
  </si>
  <si>
    <t>Reblert de rasa o pou amb granulats de material reciclat mixt, en tongades de 25 cm com a màxim</t>
  </si>
  <si>
    <t>TOTAL</t>
  </si>
  <si>
    <t>02</t>
  </si>
  <si>
    <t>ENDERROCS</t>
  </si>
  <si>
    <t>'01.01.02</t>
  </si>
  <si>
    <t>F21FUFD1</t>
  </si>
  <si>
    <t>m</t>
  </si>
  <si>
    <t>Demolició i càrrega de tub de fosa dúctil, DN200, en zones no urbanes, sense afectació de serveis i sense presència d'estrebada</t>
  </si>
  <si>
    <t>P214S-73G4</t>
  </si>
  <si>
    <t>Enderroc de reixat metàl·lic de 2 a 4 m d'alçària, com a màxim, i enderroc de daus de formigó, a mà i amb compressor i càrrega manual i mecànica de runa sobre camió o contenidor</t>
  </si>
  <si>
    <t>03</t>
  </si>
  <si>
    <t>OBRA CIVIL</t>
  </si>
  <si>
    <t>'01.01.03</t>
  </si>
  <si>
    <t>P6A5-DRMM</t>
  </si>
  <si>
    <t>Reixat d'acer d'alçària 2 m amb tela metàl·lica de torsió simple amb acabat galvanitzat, de 50 mm de pas de malla i diàmetre 2.7 i 2,7 mm, pals de tub galvanitzat 50 mm col·locats cada 3 m sobre daus de formigó i part proporcional de pals per a punts singulars</t>
  </si>
  <si>
    <t>P6A2-4IJ3</t>
  </si>
  <si>
    <t>u</t>
  </si>
  <si>
    <t>Porta de dues fulles batents de 3x2 m de llum de pas d'acergalvanitzat en calent, amb bastidor de tub de 40x40x2 mm i malla simple torsió de 50/14 mm de pas i 2,2 mm de gruix, muntants de tub de 80x80x2 mm, passador amb topall antiobertura, perns regulables, pany de cop i clau i pom, acabat galvanitzat, col·locada</t>
  </si>
  <si>
    <t>PXXX1</t>
  </si>
  <si>
    <t>Partida alçada per justificar neteja i adaptació d'elements de l'EDAR</t>
  </si>
  <si>
    <t>PRETRACTAMENT</t>
  </si>
  <si>
    <t>ENDERROCS I MOVIMENT DE TERRES</t>
  </si>
  <si>
    <t>'01.02.01</t>
  </si>
  <si>
    <t>P21D3-HX01</t>
  </si>
  <si>
    <t>Arrencada per a substitució de tubs per a distribució de gasos i fluids, de 160 mm de diàmetre, com a màxim, muntat superficialment i amb desmuntatge de fixacions, amb mitjans manuals i càrrega manual de runa sobre camió o contenidor</t>
  </si>
  <si>
    <t>P21G7-49KC</t>
  </si>
  <si>
    <t>Demolició de pou de diàmetre 100 cm, de parets de 15 cm de maó, amb mitjans mecànics i càrrega sobre camió</t>
  </si>
  <si>
    <t>P2243-53A9</t>
  </si>
  <si>
    <t>Repàs de sols i parets de rases, pous i recalçats fins a 1,5 m de fondària</t>
  </si>
  <si>
    <t>'01.02.02</t>
  </si>
  <si>
    <t>P3Z3-D53F</t>
  </si>
  <si>
    <t>Capa de neteja i anivellament 10 cm de gruix amb formigó de neteja, amb una dosificació de 150 kg/m3 de ciment, consistència tova i grandària màxima del granulat 10 mm, HL-150/B/10, abocat des de camió</t>
  </si>
  <si>
    <t>P3C2-4247</t>
  </si>
  <si>
    <t>Encofrat amb tauler de fusta de lloses de fonaments</t>
  </si>
  <si>
    <t>P3C5-JGG9</t>
  </si>
  <si>
    <t>Formigonat de llosa de fonamentació amb formigó per armar amb additiu hidròfug HA - 30 / B / 20 / XC4 + XD2 + XA2 amb una quantitat de ciment de 350 kg/m3 i relació aigua ciment =&lt; 0.5, abocat amb bomba</t>
  </si>
  <si>
    <t>P3C1-D6X2</t>
  </si>
  <si>
    <t>Armadura de lloses AP500 SD amb malla electrosoldada de barres corrugades d'acer ME 20x20 cm D:12-12 mm 6x2,2 m B500SD UNE-EN 10080</t>
  </si>
  <si>
    <t>P323-3CT8</t>
  </si>
  <si>
    <t>Muntatge i desmuntatge d'una cara d'encofrat amb taulers de fusta de pi i suports amb puntals metàl·lics, per a murs de contenció de base rectilínia encofrats a una cara, per a una alçària de treball &lt;= 3 m, per a deixar el formigó vist</t>
  </si>
  <si>
    <t>P4520-IIKF</t>
  </si>
  <si>
    <t>Formigonament per a mur, amb formigó per armar amb additiu hidròfug HA - 30 / B / 20 / XC4 + XD2 + XA2 amb una quantitat de ciment de 350 kg/m3 i relació aigua ciment =&lt; 0.5, abocat amb bomba</t>
  </si>
  <si>
    <t>P4BD-43NE</t>
  </si>
  <si>
    <t>Armadura per a mur AP500 SD amb malla electrosoldada de barres corrugades d'acer ME 20x20 cm D:12-12 mm 6x2,2 m B500SD UNE-EN 10080</t>
  </si>
  <si>
    <t>PN1AVK1</t>
  </si>
  <si>
    <t>Vàlvula de comporta canal per muntatge en paret - AISI 304 i cautxú EPDM model AVK 772/63-001 300x300 mm</t>
  </si>
  <si>
    <t>EQUIPS</t>
  </si>
  <si>
    <t>'01.02.03</t>
  </si>
  <si>
    <t>PDEAC1</t>
  </si>
  <si>
    <t>Reixa de desbast circular automàtica tipus ACO RCAS 1 amb quadre elèctric per instal·lacions de fins a 600 habitants equivalents i cabal màxim de 15 m3/h.</t>
  </si>
  <si>
    <t>PDEACO4</t>
  </si>
  <si>
    <t>Reixa de desbast manual amb llum de pas 20 mm model ACO RDM110</t>
  </si>
  <si>
    <t>TRACTAMENT PRIMARI</t>
  </si>
  <si>
    <t>'01.03.01</t>
  </si>
  <si>
    <t>'01.03.02</t>
  </si>
  <si>
    <t>P3Z3-D53G</t>
  </si>
  <si>
    <t>Capa de neteja i anivellament 10 cm de gruix amb formigó de neteja, amb una dosificació de 150 kg/m3 de ciment, consistència tova i grandària màxima del granulat 20 mm, HL-150/B/20, abocat des de camió</t>
  </si>
  <si>
    <t>PFB3-W6F7</t>
  </si>
  <si>
    <t>Tub de polietilè de designació PE 100, diàmetre nominal DN 800, pressió nominal PN 10 (SDR 17), subministrat en barres de 6 m, fabricació segons norma UNE-EN 12201-2, col·locat al fons de la rasa, en entorn no urbà, en obres sense dificultat de mobilitat, sense afectació per presència de serveis en la rasa, sense presència d'estrebada</t>
  </si>
  <si>
    <t>P4E4-Z594</t>
  </si>
  <si>
    <t>Paret estructural per a revestir, de 20 cm de gruix, de bloc foradat de morter de ciment R-6, llis, de 400x200x200 mm, per a revestir, categoria I segons norma UNE-EN 771-3, col·locat amb ciment pòrtland amb filler calcari CEM II/B-L 32,5 R segons UNE-EN 197-1, en sacs i amb una resistència a compressió de la paret de 3 N/mm2 amb traves i brancals massissats amb formigonament per a fàbrica de blocs de morter de ciment, amb formigó per armar HA - 25 / F / 10 / XC2 amb una quantitat de ciment de 275 kg/m3 i relació aigua ciment =&lt; 0.6, col·locat manualment i armat amb acer en barres corrugades elaborat a l'obra B500S de límit elàstic &gt;= 500 N/mm2 per a l'armadura de parets de blocs de morter de ciment, m2 de superfície realment executada sense incloure cèrcols ni llindes</t>
  </si>
  <si>
    <t>P45C1-10CS9</t>
  </si>
  <si>
    <t>Formigonament de lloses amb formigó per armar HA - 25 / B / 20 / XC1 amb una quantitat de ciment de 275 kg/m3 i relació aigua ciment =&lt; 0.6, abocat amb cubilot</t>
  </si>
  <si>
    <t>PDKFBG1</t>
  </si>
  <si>
    <t>Tapa i marc 70x70 d'arqueta hidràulica de fosa dúctil EN-GJS-500-7. D'acord amb la UNE-EN-124 classe B-125</t>
  </si>
  <si>
    <t>P5TDP1</t>
  </si>
  <si>
    <t xml:space="preserve">Tapes de PRFV circulars de 2.4 m de diàmetre. </t>
  </si>
  <si>
    <t>P5TDP2</t>
  </si>
  <si>
    <t>Tapes quadrades de 1.1x1.1m de tramex.</t>
  </si>
  <si>
    <t>'01.03.03</t>
  </si>
  <si>
    <t>PDESZ1</t>
  </si>
  <si>
    <t>Bomba submergible de Sulzer model MF154-W01*10-KS-P amb pedestal MF 054-334</t>
  </si>
  <si>
    <t>PDEACO2</t>
  </si>
  <si>
    <t>Tanc Imhoff tipus ACO IVFF 200 per a instal·lació enterrada fabricada en plàstic reforçat amb PRFV en format vertical. Volum total de 40000 litres i capacitat de tractament anaeròbic de les aigües residual de 200 habitants equivalents.</t>
  </si>
  <si>
    <t>FFBDUC54</t>
  </si>
  <si>
    <t>Subministrament d?acoblament tipus brida-endoll de fosa dúctil per a tub de polietilè tipus PE 100 SDR 11 (PN16) segons UNE-EN 12842, DN50, amb revestiment interior i exterior de pintura epoxi depositada per catafòresis amb gruix mínim de 150 micres, amb unió autoblocant resistent a tracció, brida DN40 i PN16, anell de subjecció de material elastomèric segons UNE-EN 681-1, inclòs junt de la brida de material elastomèric segons UNE-EN 681-1, i part proporcional de cargols</t>
  </si>
  <si>
    <t>PN81-AYO2</t>
  </si>
  <si>
    <t>Vàlvula de retenció de clapeta, segons la norma UNE-EN ISO 16137, amb brides, DN 40 (per a tub de 50 mm de diàmetre nominal), de 10 bar de pressió nominal, cos de PVC-U i junts d'estanqueïtat d'etilè propilè diè (EPDM), muntada en pericó de canalització soterrada</t>
  </si>
  <si>
    <t>PN13-ECCB</t>
  </si>
  <si>
    <t>Vàlvula de comporta manual amb rosca de diàmetre nominal 1´´1/2, de 16 bar de pressió nominal, cos fosa nodular EN-GJS-500-7 (GGG50) i tapa de fosa nodular EN-GJS-500-7 (GGG50) amb revestiment de resina epoxi (250 micres), comporta de fosa+EPDM i tancament de seient elàstic, eix d'acer inoxidable 1.4021 (AISI 420), amb volant de fosa, muntada en pericó de canalització soterrada</t>
  </si>
  <si>
    <t>FFB5U50A</t>
  </si>
  <si>
    <t>Carreteig, col·locació i muntatge d'accessori per a tub de polietilè, DN40, amb unió mecànica, en zones no urbanes</t>
  </si>
  <si>
    <t>FFBDUDDC</t>
  </si>
  <si>
    <t>Subministrament d?acoblament tipus brida-endoll de fosa dúctil per a tub de polietilè tipus PE 100 SDR 11 (PN16) segons UNE-EN 12842, DN160, amb revestiment interior i exterior de pintura epoxi depositada per catafòresis amb gruix mínim de 150 micres, amb unió mecànica contratracció, brida DN150 i PN16, anell d?adherència de llautó, anell d?estanquitat de material elastomèric segons UNE-EN 681-1 i cargols d?acer inoxidable 1.4301 (AISI 304) amb recobriment de zinc-alumini, inclòs junt de la brida de material elastomèric segons UNE-EN 681-1, i part proporcional de cargols</t>
  </si>
  <si>
    <t>PN14-FAFY</t>
  </si>
  <si>
    <t>Vàlvula de comporta motoritzada amb brides, de cos curt, de 150 mm de diàmetre nominal, de 16 bar de pressió nominal, cos de fosa nodular EN-GJS-500-7 (GGG50) i tapa de fosa nodular EN-GJS-500-7 (GGG50), amb revestiment de resina epoxi (250 micres), comporta de fosa+EPDM i tancament de seient elàstic, eix d'acer inoxidable 1.4021 (AISI 420), amb accionament per motorreductor trifàsic multivoltes, muntada en pericó de canalització soterrada</t>
  </si>
  <si>
    <t>04</t>
  </si>
  <si>
    <t>TRACTAMENT SECUNDARI</t>
  </si>
  <si>
    <t>'01.04.01</t>
  </si>
  <si>
    <t>P2243-53A8</t>
  </si>
  <si>
    <t>Repàs de sols i parets de rases, pous i recalçats fins a 4 m de fondària</t>
  </si>
  <si>
    <t>P22METL</t>
  </si>
  <si>
    <t>Disseny del sistema, subministrament, i transport de llit biofiltrantelectroconductor amb microorganismes electroactius degradadors i assistència en la instal·lació per personal de METfilter SL.</t>
  </si>
  <si>
    <t>P924-DX78</t>
  </si>
  <si>
    <t>Subbase de 15 cm de gruix de grava de pedrera de pedra granítica, de 50 a 70 mm, amb estesa i piconatge del material</t>
  </si>
  <si>
    <t xml:space="preserve"> OBRA CIVIL</t>
  </si>
  <si>
    <t>'01.04.02</t>
  </si>
  <si>
    <t>P4DD-3UVU</t>
  </si>
  <si>
    <t>Muntatge i desmuntatge d'encofrat de lloses, per a una alçària de com a màxim 3 m, amb tauler de fusta de pi</t>
  </si>
  <si>
    <t>P3C1-D6X5</t>
  </si>
  <si>
    <t>Armadura de lloses AP500 SD amb malla electrosoldada de barres corrugades d'acer ME 15x15 cm D:12-12 mm 6x2,2 m B500SD UNE-EN 10080</t>
  </si>
  <si>
    <t>P3C5-IGX1</t>
  </si>
  <si>
    <t>Formigonat de llosa de fonamentació amb formigó per armar HA - 30 / B / 20 / XC4 + XD3 + XA1 amb una quantitat de ciment de 325 kg/m3 i relació aigua ciment =&lt; 0.5, abocat amb bomba</t>
  </si>
  <si>
    <t>P4DG-3XPB</t>
  </si>
  <si>
    <t>Muntatge i desmuntatge d'una cara d'encofrat, amb tauler de fusta de pi, per a murs de base rectilínia, encofrats a una cara, d'alçària &lt;= 3 m</t>
  </si>
  <si>
    <t>P4DG-3XSP</t>
  </si>
  <si>
    <t>Muntatge i desmuntatge d'una cara d'encofrat, amb tauler de fusta de pi, per a murs de base rectilínia, encofrats a dues cares, d'alçària &lt;= 3 m, per a deixar el formigó vist</t>
  </si>
  <si>
    <t>P4BC-43MX</t>
  </si>
  <si>
    <t>kg</t>
  </si>
  <si>
    <t>Armadura per a mur AP500 SD d'acer en barres corrugades B500SD de límit elàstic &gt;= 500 N/mm2</t>
  </si>
  <si>
    <t>P4BD-43NJ</t>
  </si>
  <si>
    <t>Armadura per a mur AP500 SD amb malla electrosoldada de barres corrugades d'acer ME 15x15 cm D:12-12 mm 6x2,2 m B500SD UNE-EN 10080</t>
  </si>
  <si>
    <t>P4E2-OF06</t>
  </si>
  <si>
    <t>Formigonament per a fàbrica de blocs de morter de ciment, amb formigó per armar HA - 30 / B / 20 / XC4 + XS1 amb una quantitat de ciment de 325 kg/m3 i relació aigua ciment =&lt; 0.5, col·locat manualment</t>
  </si>
  <si>
    <t>P5Z14-4ZB5</t>
  </si>
  <si>
    <t>Formació de pendents amb formigó cel·lular sense granulat, de densitat 300 kg/m3, de 12,5 cm de gruix mitjà</t>
  </si>
  <si>
    <t>P786-H3OK</t>
  </si>
  <si>
    <t>Impermeabilització de parament amb pintura tipus poliuretà monocomponent amb una dotació de 0,25 kg/m2 aplicada en dues capes</t>
  </si>
  <si>
    <t>P4P-JM</t>
  </si>
  <si>
    <t>Reixa tràmex PRFV Model RFI30M8 de 30 mm d'alçada, llum interior de 8x8 mm amn distància entre eixos de 12x12 mm amb acaba de sorra de silice antilliscant de color verd. Dimensions 3000x1000 mm. Segons oferta METfilter</t>
  </si>
  <si>
    <t>TUBS I VALVULERIA</t>
  </si>
  <si>
    <t>'01.04.03</t>
  </si>
  <si>
    <t>PFB3-W7TA</t>
  </si>
  <si>
    <t>Tub de polietilè de designació PE 100, diàmetre nominal DN 40, pressió nominal PN 10 (SDR 17), subministrat en rotlle, fabricació segons norma UNE-EN 12201-2, col·locat superficialment, en entorn urbà, en obres sense dificultat de mobilitat</t>
  </si>
  <si>
    <t>PFA7-6ZC1</t>
  </si>
  <si>
    <t>Tub de cPVC de 32 mm diàmetre nominal de 16 bar pressió nominal, per encolar, segons norma UNE-EN ISO 15877-2 amb grau de dificultat mitjà i col·locat superficialment</t>
  </si>
  <si>
    <t>PFB0-10AAA</t>
  </si>
  <si>
    <t>Colze per a un canvi de direcció de 90° de polietilè PE 100, diàmetre nominal DN 40, pressió nominal PN 16 (SDR 11), per a unió per electrosoldada i col·locat superficialment, en entorn urbà, en obres sense dificultat de mobilitat</t>
  </si>
  <si>
    <t>PFB0-10AA6</t>
  </si>
  <si>
    <t>Colze per a un canvi de direcció de 90° de polietilè PE 100, diàmetre nominal DN 32, pressió nominal PN 16 (SDR 11), per a unió per electrosoldada i col·locat superficialment, en entorn urbà, en obres sense dificultat de mobilitat</t>
  </si>
  <si>
    <t>FFBAU254</t>
  </si>
  <si>
    <t>Subministrament de Te per a tub de polietilè tipus PE 100 SDR 11 (PN16) segons UNE-EN 12201-3, DN40, per a unió per electrofusió, amb ramal llis a 90°, DN32</t>
  </si>
  <si>
    <t>FFBAU044</t>
  </si>
  <si>
    <t>Subministrament de Te injectada per a tub de polietilè tipus PE 100 SDR 11 (PN16) segons UNE-EN 12201-3, DN32, amb ramal a 90°, DN32, per a unió per fusió a topall/electrofusió</t>
  </si>
  <si>
    <t>PN38-118DJ</t>
  </si>
  <si>
    <t>Vàlvula de bola manual amb rosca, de dues peces amb pas total, de bronze, de diàmetre nominal 1´´1/4, de 10 bar de PN i preu alt, muntada superficialment</t>
  </si>
  <si>
    <t>PN38-118BT</t>
  </si>
  <si>
    <t>Vàlvula de bola manual amb rosca, de dues peces amb pas total, de bronze, de diàmetre nominal 1´´1/2, de 10 bar de PN i preu alt, muntada superficialment</t>
  </si>
  <si>
    <t>PJS1-6U6M</t>
  </si>
  <si>
    <t>Aspersor de turbina, amb radi de cobertura de 12 a 21 m, amb cos emergent de plàstic d'alçària 10 cm, amb connexió de diàmetre 1´´1/2, sense vàlvula antidrenatge, connectat amb unió articulada a la canonada, i regulat</t>
  </si>
  <si>
    <t>05</t>
  </si>
  <si>
    <t>TUBS</t>
  </si>
  <si>
    <t>'01.05.01</t>
  </si>
  <si>
    <t>P221B-I1B8</t>
  </si>
  <si>
    <t>Excavació de rasa i pou de fins a 2 m de fondària, en terreny compacte (SPT 20-50), realitzada amb retroexcavadora de combustible i càrrega mecànica sobre camió, en entorn urbà amb dificultat de mobilitat, en voreres &gt; 5 m d'amplària o calçada/plataforma única &gt; 12 m d'amplària, sense afectació per serveis o elements de mobiliari urbà, en actuacions de 0.2 a 2 m3</t>
  </si>
  <si>
    <t>P2255-DPIX</t>
  </si>
  <si>
    <t>Rebliment i piconatge de rasa d'amplària fins a 0,6 m, amb sorres de material reciclat mixt, en tongades de gruix de fins a 25 cm, utilitzant picó vibrant de combustible</t>
  </si>
  <si>
    <t>P2255-DPHR</t>
  </si>
  <si>
    <t>Rebliment i piconatge de rasa d'amplària més de 0,6 i fins a 1,5 m, amb material adequat de la pròpia excavació, en tongades de gruix de fins a 25 cm, utilitzant picó vibrant de combustible, amb compactació del 95% PM</t>
  </si>
  <si>
    <t>TUBS I ACCESSORIS</t>
  </si>
  <si>
    <t>'01.05.02</t>
  </si>
  <si>
    <t>PFA8-DV67</t>
  </si>
  <si>
    <t>Tub de PVC de 160 mm de diàmetre nominal exterior, de 10 bar de pressió nominal, encolat, segons la norma UNE-EN 1452-2 i col·locat al fons de la rasa</t>
  </si>
  <si>
    <t>PFA8-DV6A</t>
  </si>
  <si>
    <t>Tub de PVC de 200 mm de diàmetre nominal exterior, de 6 bar de pressió nominal, encolat, segons la norma UNE-EN 1452-2 i col·locat al fons de la rasa</t>
  </si>
  <si>
    <t>PFB3-W7MW</t>
  </si>
  <si>
    <t>Tub de polietilè de designació PE 100, diàmetre nominal DN 40, pressió nominal PN 10 (SDR 17), subministrat en rotlle, fabricació segons norma UNE-EN 12201-2, inclosa la part proporcional d'accessoris d'unió mitjançant electrosoldadura, col·locat al fons de la rasa, sense afectació per presència de serveis en la rasa, sense presència d'estrebada, amb grau de dificultat mitjà</t>
  </si>
  <si>
    <t>PFA1-3TMU</t>
  </si>
  <si>
    <t>Colze de PVC de 90°, de 160 mm de DN, de 10 bar de pressió nominal amb dues unions encolades i col·locat al fons de la rasa</t>
  </si>
  <si>
    <t>PFA1-3TML</t>
  </si>
  <si>
    <t>Colze de PVC de 45°, de 160 mm de DN, de 10 bar de pressió nominal amb dues unions encolades i col·locat al fons de la rasa</t>
  </si>
  <si>
    <t>PFB0-107WC</t>
  </si>
  <si>
    <t>Colze per a un canvi de direcció de 45° de polietilè PE 100, diàmetre nominal DN 40, pressió nominal PN 16 (SDR 11), per a unió per electrosoldada i col·locat al fons de la rasa, en entorn no urbà, en obres sense dificultat de mobilitat, sense afectació per presència de serveis en la rasa, sense presència d'estrebada</t>
  </si>
  <si>
    <t>PFB0-107WE</t>
  </si>
  <si>
    <t>Colze per a un canvi de direcció de 90° de polietilè PE 100, diàmetre nominal DN 40, pressió nominal PN 16 (SDR 11), per a unió per electrosoldada i col·locat al fons de la rasa, en entorn no urbà, en obres sense dificultat de mobilitat, sense afectació per presència de serveis en la rasa, sense presència d'estrebada</t>
  </si>
  <si>
    <t>PFB2-WRQ2</t>
  </si>
  <si>
    <t>Derivació a 90° reduïda de polietilè PE 100 amb ramal a 90° DN 40 per a una unió electrosoldada, pressió nominal PN 16 (SDR 11), fabricació segons norma UNE-EN 12201-3, per a una unió electrosoldada, electrosoldadura i col·locada al fons de la rasa,, en entorn no urbà, en obres sense dificultat de mobilitat, sense afectació per presència de serveis en la rasa, sense presència d'estrebada</t>
  </si>
  <si>
    <t>PFB2-WRPH</t>
  </si>
  <si>
    <t>Derivació a 90° reduïda de polietilè PE 100 amb ramal a 90° DN 160 per a una unió electrosoldada, pressió nominal PN 16 (SDR 11), fabricació segons norma UNE-EN 12201-3, per a una unió electrosoldada, electrosoldadura i col·locada al fons de la rasa,, en entorn no urbà, en obres sense dificultat de mobilitat, sense afectació per presència de serveis en la rasa, sense presència d'estrebada</t>
  </si>
  <si>
    <t>06</t>
  </si>
  <si>
    <t>SORTIDA</t>
  </si>
  <si>
    <t>'01.06.01</t>
  </si>
  <si>
    <t>P221B-EL8W</t>
  </si>
  <si>
    <t>Excavació de rasa i pou de fins a 2 m de fondària, en roca de resistència a la compressió mitja (25 a 50 MPa), realitzada amb retroexcavadora amb martell trencador de combustible i càrrega mecànica sobre camió</t>
  </si>
  <si>
    <t>'01.06.02</t>
  </si>
  <si>
    <t>P3C1-D6X4</t>
  </si>
  <si>
    <t>Armadura de lloses AP500 SD amb malla electrosoldada de barres corrugades d'acer ME 15x15 cm D:8-8 mm 6x2,2 m B500SD UNE-EN 10080</t>
  </si>
  <si>
    <t>PDB7-8F54</t>
  </si>
  <si>
    <t>Paret per a pou circular de D= 100 cm, de peces prefabricades de formigó, col·locades amb morter mixt 1:0,5:4</t>
  </si>
  <si>
    <t>P9S0-5Z7S</t>
  </si>
  <si>
    <t>Entramat d'acer, de 30x30 mm de pas de malla, amb platines de 25x2 mm, en peces de 1000x500 mm, col·locat</t>
  </si>
  <si>
    <t>PDBF-DFUX</t>
  </si>
  <si>
    <t>Bastiment circular de fosa dúctil per a pou de registre i tapa recolzada, pas lliure de 600 mm de diàmetre i classe D400 segons norma UNE-EN 124 col·locat amb morter</t>
  </si>
  <si>
    <t>'01.06.03</t>
  </si>
  <si>
    <t>PDEACO3</t>
  </si>
  <si>
    <t xml:space="preserve">Cabalímetre en canal obert tipus Parshall amb mesurador de cabal d'ultrasons tipus ACO MCP1´´. </t>
  </si>
  <si>
    <t>07</t>
  </si>
  <si>
    <t>INSTAL·LACIÓ ELÈCTRICA I TELECONTROL</t>
  </si>
  <si>
    <t>'01.07.01</t>
  </si>
  <si>
    <t>P221B-Z0VX</t>
  </si>
  <si>
    <t>Excavació de rasa i pou de fins a 2 m de fondària, en terreny compacte (SPT 20-50), realitzada amb retroexcavadora de combustible i càrrega mecànica sobre camió</t>
  </si>
  <si>
    <t>P2255-E001</t>
  </si>
  <si>
    <t>Rebliment i piconatge de rasa d'amplària fins a 0,6 m, amb material tolerable de la pròpia excavació, en tongades de gruix de fins a 25 cm, utilitzant picó vibrant de combustible, amb compactació del 95% PM</t>
  </si>
  <si>
    <t>P2R3-HIH8</t>
  </si>
  <si>
    <t>Transport de terres no contaminades a obra exterior o centre de valorització, amb camió de 20 t i temps d'espera per a la càrrega amb mitjans mecànics, amb un recorregut de més de 15 i fins a 20 km</t>
  </si>
  <si>
    <t>CABLEJAT I EQUIPS</t>
  </si>
  <si>
    <t>'01.07.02</t>
  </si>
  <si>
    <t>PG33-E6UQ</t>
  </si>
  <si>
    <t>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tub</t>
  </si>
  <si>
    <t>FG14SCGP</t>
  </si>
  <si>
    <t>Armari per a cdu o per a cgp+cs (4 línies), inclòs bassament prefabricat de formigó, tubulars inferiors de DN-160mm, excavació de terres, fonamentació, connexions, canal de cables, fussibles cutxilla tamany 2-315 A i presa de terres. Inclou subministrament i col·locació. Tot inclòs completament acabat.</t>
  </si>
  <si>
    <t>PDK2-VL6N</t>
  </si>
  <si>
    <t>Pericó de registre de fàbrica de maó de 40x40x40 cm, per a instal·lacions de serveis, amb parets de 15 cm de gruix de maó calat de 290x140x100 mm, arrebossada i lliscada interiorment amb morter mixt amb una proporció en volum 1:2:10, sobre solera formigó de 20 cm de gruix i reblert lateral amb terra de la mateixa excavació</t>
  </si>
  <si>
    <t>08</t>
  </si>
  <si>
    <t>VARIS</t>
  </si>
  <si>
    <t>'01.08</t>
  </si>
  <si>
    <t>PXXX2</t>
  </si>
  <si>
    <t>Partida alçada per a justificar imprevistos.</t>
  </si>
  <si>
    <t>PXXX3</t>
  </si>
  <si>
    <t>Partida alçada per a justificar Gestió de residus</t>
  </si>
  <si>
    <t>PXXX4</t>
  </si>
  <si>
    <t>Partida alçada per a Seguretat i Salut</t>
  </si>
  <si>
    <t>P2R3-HIKN</t>
  </si>
  <si>
    <t>Transport de terres no contaminades a obra exterior o centre de valorització, amb camió de 7 t i temps d'espera per a la càrrega amb mitjans mecànics, amb un recorregut de menys de 20 km</t>
  </si>
  <si>
    <t>P2RB-HG0V</t>
  </si>
  <si>
    <t>Disposició de terres no contaminades de densitat aparent 1,6 t/m3, a valoritzador de materials naturals excavats amb codi VNME</t>
  </si>
  <si>
    <t>PXXX6</t>
  </si>
  <si>
    <t>Nou subministre elèctric amb capacitat de 8 kW</t>
  </si>
  <si>
    <t>PXXX7</t>
  </si>
  <si>
    <t>Escomesa aigua potable remodelació EDAR Mujal a Navas demanada a Aigües de Manresa</t>
  </si>
  <si>
    <t xml:space="preserve">IMPORT TOTAL DEL PRESSUPOST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</si>
</sst>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applyNumberFormat="0" applyBorder="0" applyAlignment="0"/>
  </cellStyleXfs>
  <cellXfs count="15">
    <xf numFmtId="0" fontId="0" fillId="0" borderId="0" xfId="0"/>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xf numFmtId="164" fontId="3" fillId="0" borderId="0" xfId="0" applyNumberFormat="1" applyFont="1"/>
    <xf numFmtId="0" fontId="4" fillId="0" borderId="0" xfId="0" applyFont="1"/>
    <xf numFmtId="164" fontId="4" fillId="0" borderId="0" xfId="0" applyNumberFormat="1" applyFont="1"/>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2"/>
  <sheetViews>
    <sheetView tabSelected="1" workbookViewId="0">
      <pane ySplit="8" topLeftCell="A234" activePane="bottomLeft" state="frozenSplit"/>
      <selection pane="bottomLeft" activeCell="H138" sqref="H138"/>
    </sheetView>
  </sheetViews>
  <sheetFormatPr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14" t="s">
        <v>0</v>
      </c>
      <c r="F1" s="14" t="s">
        <v>0</v>
      </c>
      <c r="G1" s="14" t="s">
        <v>0</v>
      </c>
      <c r="H1" s="14" t="s">
        <v>0</v>
      </c>
    </row>
    <row r="2" spans="1:8" x14ac:dyDescent="0.25">
      <c r="E2" s="14"/>
      <c r="F2" s="14"/>
      <c r="G2" s="14"/>
      <c r="H2" s="14"/>
    </row>
    <row r="3" spans="1:8" x14ac:dyDescent="0.25">
      <c r="E3" s="14"/>
      <c r="F3" s="14"/>
      <c r="G3" s="14"/>
      <c r="H3" s="14"/>
    </row>
    <row r="4" spans="1:8" x14ac:dyDescent="0.25">
      <c r="E4" s="14"/>
      <c r="F4" s="14"/>
      <c r="G4" s="14"/>
      <c r="H4" s="14"/>
    </row>
    <row r="6" spans="1:8" ht="18.75" x14ac:dyDescent="0.3">
      <c r="C6" s="2"/>
      <c r="D6" s="2"/>
      <c r="E6" s="3" t="s">
        <v>1</v>
      </c>
      <c r="F6" s="2"/>
      <c r="G6" s="2"/>
      <c r="H6" s="2"/>
    </row>
    <row r="8" spans="1:8" x14ac:dyDescent="0.25">
      <c r="F8" s="4" t="s">
        <v>2</v>
      </c>
      <c r="G8" s="4" t="s">
        <v>3</v>
      </c>
      <c r="H8" s="4" t="s">
        <v>4</v>
      </c>
    </row>
    <row r="10" spans="1:8" x14ac:dyDescent="0.25">
      <c r="C10" s="5" t="s">
        <v>5</v>
      </c>
      <c r="D10" s="6" t="s">
        <v>6</v>
      </c>
      <c r="E10" s="5" t="s">
        <v>7</v>
      </c>
    </row>
    <row r="11" spans="1:8" x14ac:dyDescent="0.25">
      <c r="C11" s="5" t="s">
        <v>8</v>
      </c>
      <c r="D11" s="6" t="s">
        <v>6</v>
      </c>
      <c r="E11" s="5" t="s">
        <v>9</v>
      </c>
    </row>
    <row r="12" spans="1:8" x14ac:dyDescent="0.25">
      <c r="C12" s="5" t="s">
        <v>10</v>
      </c>
      <c r="D12" s="6" t="s">
        <v>6</v>
      </c>
      <c r="E12" s="5" t="s">
        <v>11</v>
      </c>
    </row>
    <row r="14" spans="1:8" x14ac:dyDescent="0.25">
      <c r="A14" s="7" t="s">
        <v>12</v>
      </c>
      <c r="B14" s="1">
        <v>1</v>
      </c>
      <c r="C14" s="7" t="s">
        <v>13</v>
      </c>
      <c r="D14" s="7" t="s">
        <v>14</v>
      </c>
      <c r="E14" s="1" t="s">
        <v>15</v>
      </c>
      <c r="F14" s="8">
        <v>0.62</v>
      </c>
      <c r="G14" s="9">
        <v>267.75</v>
      </c>
      <c r="H14" s="10">
        <f t="shared" ref="H14:H21" si="0">ROUND(ROUND(F14,2)*ROUND(G14,3),2)</f>
        <v>166.01</v>
      </c>
    </row>
    <row r="15" spans="1:8" x14ac:dyDescent="0.25">
      <c r="A15" s="7" t="s">
        <v>12</v>
      </c>
      <c r="B15" s="1">
        <v>2</v>
      </c>
      <c r="C15" s="7" t="s">
        <v>16</v>
      </c>
      <c r="D15" s="7" t="s">
        <v>17</v>
      </c>
      <c r="E15" s="1" t="s">
        <v>18</v>
      </c>
      <c r="F15" s="8">
        <v>3.12</v>
      </c>
      <c r="G15" s="9">
        <v>433.5</v>
      </c>
      <c r="H15" s="10">
        <f t="shared" si="0"/>
        <v>1352.52</v>
      </c>
    </row>
    <row r="16" spans="1:8" x14ac:dyDescent="0.25">
      <c r="A16" s="7" t="s">
        <v>12</v>
      </c>
      <c r="B16" s="1">
        <v>3</v>
      </c>
      <c r="C16" s="7" t="s">
        <v>19</v>
      </c>
      <c r="D16" s="7" t="s">
        <v>17</v>
      </c>
      <c r="E16" s="1" t="s">
        <v>20</v>
      </c>
      <c r="F16" s="8">
        <v>45.37</v>
      </c>
      <c r="G16" s="9">
        <v>93.5</v>
      </c>
      <c r="H16" s="10">
        <f t="shared" si="0"/>
        <v>4242.1000000000004</v>
      </c>
    </row>
    <row r="17" spans="1:8" x14ac:dyDescent="0.25">
      <c r="A17" s="7" t="s">
        <v>12</v>
      </c>
      <c r="B17" s="1">
        <v>4</v>
      </c>
      <c r="C17" s="7" t="s">
        <v>21</v>
      </c>
      <c r="D17" s="7" t="s">
        <v>17</v>
      </c>
      <c r="E17" s="1" t="s">
        <v>22</v>
      </c>
      <c r="F17" s="8">
        <v>10.73</v>
      </c>
      <c r="G17" s="9">
        <v>330</v>
      </c>
      <c r="H17" s="10">
        <f t="shared" si="0"/>
        <v>3540.9</v>
      </c>
    </row>
    <row r="18" spans="1:8" x14ac:dyDescent="0.25">
      <c r="A18" s="7" t="s">
        <v>12</v>
      </c>
      <c r="B18" s="1">
        <v>5</v>
      </c>
      <c r="C18" s="7" t="s">
        <v>23</v>
      </c>
      <c r="D18" s="7" t="s">
        <v>17</v>
      </c>
      <c r="E18" s="1" t="s">
        <v>24</v>
      </c>
      <c r="F18" s="8">
        <v>9.77</v>
      </c>
      <c r="G18" s="9">
        <v>330</v>
      </c>
      <c r="H18" s="10">
        <f t="shared" si="0"/>
        <v>3224.1</v>
      </c>
    </row>
    <row r="19" spans="1:8" x14ac:dyDescent="0.25">
      <c r="A19" s="7" t="s">
        <v>12</v>
      </c>
      <c r="B19" s="1">
        <v>6</v>
      </c>
      <c r="C19" s="7" t="s">
        <v>25</v>
      </c>
      <c r="D19" s="7" t="s">
        <v>17</v>
      </c>
      <c r="E19" s="1" t="s">
        <v>26</v>
      </c>
      <c r="F19" s="8">
        <v>9.0299999999999994</v>
      </c>
      <c r="G19" s="9">
        <v>330</v>
      </c>
      <c r="H19" s="10">
        <f t="shared" si="0"/>
        <v>2979.9</v>
      </c>
    </row>
    <row r="20" spans="1:8" x14ac:dyDescent="0.25">
      <c r="A20" s="7" t="s">
        <v>12</v>
      </c>
      <c r="B20" s="1">
        <v>7</v>
      </c>
      <c r="C20" s="7" t="s">
        <v>27</v>
      </c>
      <c r="D20" s="7" t="s">
        <v>17</v>
      </c>
      <c r="E20" s="1" t="s">
        <v>28</v>
      </c>
      <c r="F20" s="8">
        <v>17.88</v>
      </c>
      <c r="G20" s="9">
        <v>374.28100000000001</v>
      </c>
      <c r="H20" s="10">
        <f t="shared" si="0"/>
        <v>6692.14</v>
      </c>
    </row>
    <row r="21" spans="1:8" x14ac:dyDescent="0.25">
      <c r="A21" s="7" t="s">
        <v>12</v>
      </c>
      <c r="B21" s="1">
        <v>8</v>
      </c>
      <c r="C21" s="7" t="s">
        <v>29</v>
      </c>
      <c r="D21" s="7" t="s">
        <v>17</v>
      </c>
      <c r="E21" s="1" t="s">
        <v>30</v>
      </c>
      <c r="F21" s="8">
        <v>21.67</v>
      </c>
      <c r="G21" s="9">
        <v>374.28100000000001</v>
      </c>
      <c r="H21" s="10">
        <f t="shared" si="0"/>
        <v>8110.67</v>
      </c>
    </row>
    <row r="22" spans="1:8" x14ac:dyDescent="0.25">
      <c r="E22" s="5" t="s">
        <v>31</v>
      </c>
      <c r="F22" s="5"/>
      <c r="G22" s="5"/>
      <c r="H22" s="11">
        <f>SUM(H14:H21)</f>
        <v>30308.340000000004</v>
      </c>
    </row>
    <row r="24" spans="1:8" x14ac:dyDescent="0.25">
      <c r="C24" s="5" t="s">
        <v>5</v>
      </c>
      <c r="D24" s="6" t="s">
        <v>6</v>
      </c>
      <c r="E24" s="5" t="s">
        <v>7</v>
      </c>
    </row>
    <row r="25" spans="1:8" x14ac:dyDescent="0.25">
      <c r="C25" s="5" t="s">
        <v>8</v>
      </c>
      <c r="D25" s="6" t="s">
        <v>6</v>
      </c>
      <c r="E25" s="5" t="s">
        <v>9</v>
      </c>
    </row>
    <row r="26" spans="1:8" x14ac:dyDescent="0.25">
      <c r="C26" s="5" t="s">
        <v>10</v>
      </c>
      <c r="D26" s="6" t="s">
        <v>32</v>
      </c>
      <c r="E26" s="5" t="s">
        <v>33</v>
      </c>
    </row>
    <row r="28" spans="1:8" x14ac:dyDescent="0.25">
      <c r="A28" s="7" t="s">
        <v>34</v>
      </c>
      <c r="B28" s="1">
        <v>1</v>
      </c>
      <c r="C28" s="7" t="s">
        <v>35</v>
      </c>
      <c r="D28" s="7" t="s">
        <v>36</v>
      </c>
      <c r="E28" s="1" t="s">
        <v>37</v>
      </c>
      <c r="F28" s="8">
        <v>10.45</v>
      </c>
      <c r="G28" s="9">
        <v>90</v>
      </c>
      <c r="H28" s="10">
        <f>ROUND(ROUND(F28,2)*ROUND(G28,3),2)</f>
        <v>940.5</v>
      </c>
    </row>
    <row r="29" spans="1:8" x14ac:dyDescent="0.25">
      <c r="A29" s="7" t="s">
        <v>34</v>
      </c>
      <c r="B29" s="1">
        <v>2</v>
      </c>
      <c r="C29" s="7" t="s">
        <v>38</v>
      </c>
      <c r="D29" s="7" t="s">
        <v>36</v>
      </c>
      <c r="E29" s="1" t="s">
        <v>39</v>
      </c>
      <c r="F29" s="8">
        <v>5.6</v>
      </c>
      <c r="G29" s="9">
        <v>80</v>
      </c>
      <c r="H29" s="10">
        <f>ROUND(ROUND(F29,2)*ROUND(G29,3),2)</f>
        <v>448</v>
      </c>
    </row>
    <row r="30" spans="1:8" x14ac:dyDescent="0.25">
      <c r="E30" s="5" t="s">
        <v>31</v>
      </c>
      <c r="F30" s="5"/>
      <c r="G30" s="5"/>
      <c r="H30" s="11">
        <f>SUM(H28:H29)</f>
        <v>1388.5</v>
      </c>
    </row>
    <row r="32" spans="1:8" x14ac:dyDescent="0.25">
      <c r="C32" s="5" t="s">
        <v>5</v>
      </c>
      <c r="D32" s="6" t="s">
        <v>6</v>
      </c>
      <c r="E32" s="5" t="s">
        <v>7</v>
      </c>
    </row>
    <row r="33" spans="1:8" x14ac:dyDescent="0.25">
      <c r="C33" s="5" t="s">
        <v>8</v>
      </c>
      <c r="D33" s="6" t="s">
        <v>6</v>
      </c>
      <c r="E33" s="5" t="s">
        <v>9</v>
      </c>
    </row>
    <row r="34" spans="1:8" x14ac:dyDescent="0.25">
      <c r="C34" s="5" t="s">
        <v>10</v>
      </c>
      <c r="D34" s="6" t="s">
        <v>40</v>
      </c>
      <c r="E34" s="5" t="s">
        <v>41</v>
      </c>
    </row>
    <row r="36" spans="1:8" x14ac:dyDescent="0.25">
      <c r="A36" s="7" t="s">
        <v>42</v>
      </c>
      <c r="B36" s="1">
        <v>1</v>
      </c>
      <c r="C36" s="7" t="s">
        <v>43</v>
      </c>
      <c r="D36" s="7" t="s">
        <v>36</v>
      </c>
      <c r="E36" s="1" t="s">
        <v>44</v>
      </c>
      <c r="F36" s="8">
        <v>25.66</v>
      </c>
      <c r="G36" s="9">
        <v>80</v>
      </c>
      <c r="H36" s="10">
        <f>ROUND(ROUND(F36,2)*ROUND(G36,3),2)</f>
        <v>2052.8000000000002</v>
      </c>
    </row>
    <row r="37" spans="1:8" x14ac:dyDescent="0.25">
      <c r="A37" s="7" t="s">
        <v>42</v>
      </c>
      <c r="B37" s="1">
        <v>2</v>
      </c>
      <c r="C37" s="7" t="s">
        <v>45</v>
      </c>
      <c r="D37" s="7" t="s">
        <v>46</v>
      </c>
      <c r="E37" s="1" t="s">
        <v>47</v>
      </c>
      <c r="F37" s="8">
        <v>520.04</v>
      </c>
      <c r="G37" s="9">
        <v>1</v>
      </c>
      <c r="H37" s="10">
        <f>ROUND(ROUND(F37,2)*ROUND(G37,3),2)</f>
        <v>520.04</v>
      </c>
    </row>
    <row r="38" spans="1:8" x14ac:dyDescent="0.25">
      <c r="A38" s="7" t="s">
        <v>42</v>
      </c>
      <c r="B38" s="1">
        <v>3</v>
      </c>
      <c r="C38" s="7" t="s">
        <v>48</v>
      </c>
      <c r="D38" s="7" t="s">
        <v>46</v>
      </c>
      <c r="E38" s="1" t="s">
        <v>49</v>
      </c>
      <c r="F38" s="8">
        <v>300</v>
      </c>
      <c r="G38" s="9">
        <v>1</v>
      </c>
      <c r="H38" s="10">
        <f>ROUND(ROUND(F38,2)*ROUND(G38,3),2)</f>
        <v>300</v>
      </c>
    </row>
    <row r="39" spans="1:8" x14ac:dyDescent="0.25">
      <c r="E39" s="5" t="s">
        <v>31</v>
      </c>
      <c r="F39" s="5"/>
      <c r="G39" s="5"/>
      <c r="H39" s="11">
        <f>SUM(H36:H38)</f>
        <v>2872.84</v>
      </c>
    </row>
    <row r="41" spans="1:8" x14ac:dyDescent="0.25">
      <c r="C41" s="5" t="s">
        <v>5</v>
      </c>
      <c r="D41" s="6" t="s">
        <v>6</v>
      </c>
      <c r="E41" s="5" t="s">
        <v>7</v>
      </c>
    </row>
    <row r="42" spans="1:8" x14ac:dyDescent="0.25">
      <c r="C42" s="5" t="s">
        <v>8</v>
      </c>
      <c r="D42" s="6" t="s">
        <v>32</v>
      </c>
      <c r="E42" s="5" t="s">
        <v>50</v>
      </c>
    </row>
    <row r="43" spans="1:8" x14ac:dyDescent="0.25">
      <c r="C43" s="5" t="s">
        <v>10</v>
      </c>
      <c r="D43" s="6" t="s">
        <v>6</v>
      </c>
      <c r="E43" s="5" t="s">
        <v>51</v>
      </c>
    </row>
    <row r="45" spans="1:8" x14ac:dyDescent="0.25">
      <c r="A45" s="7" t="s">
        <v>52</v>
      </c>
      <c r="B45" s="1">
        <v>1</v>
      </c>
      <c r="C45" s="7" t="s">
        <v>53</v>
      </c>
      <c r="D45" s="7" t="s">
        <v>36</v>
      </c>
      <c r="E45" s="1" t="s">
        <v>54</v>
      </c>
      <c r="F45" s="8">
        <v>13.33</v>
      </c>
      <c r="G45" s="9">
        <v>4.5</v>
      </c>
      <c r="H45" s="10">
        <f>ROUND(ROUND(F45,2)*ROUND(G45,3),2)</f>
        <v>59.99</v>
      </c>
    </row>
    <row r="46" spans="1:8" x14ac:dyDescent="0.25">
      <c r="A46" s="7" t="s">
        <v>52</v>
      </c>
      <c r="B46" s="1">
        <v>2</v>
      </c>
      <c r="C46" s="7" t="s">
        <v>55</v>
      </c>
      <c r="D46" s="7" t="s">
        <v>36</v>
      </c>
      <c r="E46" s="1" t="s">
        <v>56</v>
      </c>
      <c r="F46" s="8">
        <v>7.59</v>
      </c>
      <c r="G46" s="9">
        <v>0.7</v>
      </c>
      <c r="H46" s="10">
        <f>ROUND(ROUND(F46,2)*ROUND(G46,3),2)</f>
        <v>5.31</v>
      </c>
    </row>
    <row r="47" spans="1:8" x14ac:dyDescent="0.25">
      <c r="A47" s="7" t="s">
        <v>52</v>
      </c>
      <c r="B47" s="1">
        <v>3</v>
      </c>
      <c r="C47" s="7" t="s">
        <v>57</v>
      </c>
      <c r="D47" s="7" t="s">
        <v>14</v>
      </c>
      <c r="E47" s="1" t="s">
        <v>58</v>
      </c>
      <c r="F47" s="8">
        <v>2.1</v>
      </c>
      <c r="G47" s="9">
        <v>12.976000000000001</v>
      </c>
      <c r="H47" s="10">
        <f>ROUND(ROUND(F47,2)*ROUND(G47,3),2)</f>
        <v>27.25</v>
      </c>
    </row>
    <row r="48" spans="1:8" x14ac:dyDescent="0.25">
      <c r="A48" s="7" t="s">
        <v>52</v>
      </c>
      <c r="B48" s="1">
        <v>4</v>
      </c>
      <c r="C48" s="7" t="s">
        <v>16</v>
      </c>
      <c r="D48" s="7" t="s">
        <v>17</v>
      </c>
      <c r="E48" s="1" t="s">
        <v>18</v>
      </c>
      <c r="F48" s="8">
        <v>3.12</v>
      </c>
      <c r="G48" s="9">
        <v>15</v>
      </c>
      <c r="H48" s="10">
        <f>ROUND(ROUND(F48,2)*ROUND(G48,3),2)</f>
        <v>46.8</v>
      </c>
    </row>
    <row r="49" spans="1:8" x14ac:dyDescent="0.25">
      <c r="E49" s="5" t="s">
        <v>31</v>
      </c>
      <c r="F49" s="5"/>
      <c r="G49" s="5"/>
      <c r="H49" s="11">
        <f>SUM(H45:H48)</f>
        <v>139.35</v>
      </c>
    </row>
    <row r="51" spans="1:8" x14ac:dyDescent="0.25">
      <c r="C51" s="5" t="s">
        <v>5</v>
      </c>
      <c r="D51" s="6" t="s">
        <v>6</v>
      </c>
      <c r="E51" s="5" t="s">
        <v>7</v>
      </c>
    </row>
    <row r="52" spans="1:8" x14ac:dyDescent="0.25">
      <c r="C52" s="5" t="s">
        <v>8</v>
      </c>
      <c r="D52" s="6" t="s">
        <v>32</v>
      </c>
      <c r="E52" s="5" t="s">
        <v>50</v>
      </c>
    </row>
    <row r="53" spans="1:8" x14ac:dyDescent="0.25">
      <c r="C53" s="5" t="s">
        <v>10</v>
      </c>
      <c r="D53" s="6" t="s">
        <v>32</v>
      </c>
      <c r="E53" s="5" t="s">
        <v>41</v>
      </c>
    </row>
    <row r="55" spans="1:8" x14ac:dyDescent="0.25">
      <c r="A55" s="7" t="s">
        <v>59</v>
      </c>
      <c r="B55" s="1">
        <v>1</v>
      </c>
      <c r="C55" s="7" t="s">
        <v>60</v>
      </c>
      <c r="D55" s="7" t="s">
        <v>14</v>
      </c>
      <c r="E55" s="1" t="s">
        <v>61</v>
      </c>
      <c r="F55" s="8">
        <v>14.67</v>
      </c>
      <c r="G55" s="9">
        <v>3.6480000000000001</v>
      </c>
      <c r="H55" s="10">
        <f t="shared" ref="H55:H62" si="1">ROUND(ROUND(F55,2)*ROUND(G55,3),2)</f>
        <v>53.52</v>
      </c>
    </row>
    <row r="56" spans="1:8" x14ac:dyDescent="0.25">
      <c r="A56" s="7" t="s">
        <v>59</v>
      </c>
      <c r="B56" s="1">
        <v>2</v>
      </c>
      <c r="C56" s="7" t="s">
        <v>62</v>
      </c>
      <c r="D56" s="7" t="s">
        <v>14</v>
      </c>
      <c r="E56" s="1" t="s">
        <v>63</v>
      </c>
      <c r="F56" s="8">
        <v>35.17</v>
      </c>
      <c r="G56" s="9">
        <v>2.12</v>
      </c>
      <c r="H56" s="10">
        <f t="shared" si="1"/>
        <v>74.56</v>
      </c>
    </row>
    <row r="57" spans="1:8" x14ac:dyDescent="0.25">
      <c r="A57" s="7" t="s">
        <v>59</v>
      </c>
      <c r="B57" s="1">
        <v>3</v>
      </c>
      <c r="C57" s="7" t="s">
        <v>64</v>
      </c>
      <c r="D57" s="7" t="s">
        <v>17</v>
      </c>
      <c r="E57" s="1" t="s">
        <v>65</v>
      </c>
      <c r="F57" s="8">
        <v>161.03</v>
      </c>
      <c r="G57" s="9">
        <v>0.91200000000000003</v>
      </c>
      <c r="H57" s="10">
        <f t="shared" si="1"/>
        <v>146.86000000000001</v>
      </c>
    </row>
    <row r="58" spans="1:8" x14ac:dyDescent="0.25">
      <c r="A58" s="7" t="s">
        <v>59</v>
      </c>
      <c r="B58" s="1">
        <v>4</v>
      </c>
      <c r="C58" s="7" t="s">
        <v>66</v>
      </c>
      <c r="D58" s="7" t="s">
        <v>14</v>
      </c>
      <c r="E58" s="1" t="s">
        <v>67</v>
      </c>
      <c r="F58" s="8">
        <v>11.33</v>
      </c>
      <c r="G58" s="9">
        <v>7.2960000000000003</v>
      </c>
      <c r="H58" s="10">
        <f t="shared" si="1"/>
        <v>82.66</v>
      </c>
    </row>
    <row r="59" spans="1:8" x14ac:dyDescent="0.25">
      <c r="A59" s="7" t="s">
        <v>59</v>
      </c>
      <c r="B59" s="1">
        <v>5</v>
      </c>
      <c r="C59" s="7" t="s">
        <v>68</v>
      </c>
      <c r="D59" s="7" t="s">
        <v>14</v>
      </c>
      <c r="E59" s="1" t="s">
        <v>69</v>
      </c>
      <c r="F59" s="8">
        <v>43.3</v>
      </c>
      <c r="G59" s="9">
        <v>20.704000000000001</v>
      </c>
      <c r="H59" s="10">
        <f t="shared" si="1"/>
        <v>896.48</v>
      </c>
    </row>
    <row r="60" spans="1:8" x14ac:dyDescent="0.25">
      <c r="A60" s="7" t="s">
        <v>59</v>
      </c>
      <c r="B60" s="1">
        <v>6</v>
      </c>
      <c r="C60" s="7" t="s">
        <v>70</v>
      </c>
      <c r="D60" s="7" t="s">
        <v>17</v>
      </c>
      <c r="E60" s="1" t="s">
        <v>71</v>
      </c>
      <c r="F60" s="8">
        <v>173.3</v>
      </c>
      <c r="G60" s="9">
        <v>2.0470000000000002</v>
      </c>
      <c r="H60" s="10">
        <f t="shared" si="1"/>
        <v>354.75</v>
      </c>
    </row>
    <row r="61" spans="1:8" x14ac:dyDescent="0.25">
      <c r="A61" s="7" t="s">
        <v>59</v>
      </c>
      <c r="B61" s="1">
        <v>7</v>
      </c>
      <c r="C61" s="7" t="s">
        <v>72</v>
      </c>
      <c r="D61" s="7" t="s">
        <v>14</v>
      </c>
      <c r="E61" s="1" t="s">
        <v>73</v>
      </c>
      <c r="F61" s="8">
        <v>11.27</v>
      </c>
      <c r="G61" s="9">
        <v>13.525</v>
      </c>
      <c r="H61" s="10">
        <f t="shared" si="1"/>
        <v>152.43</v>
      </c>
    </row>
    <row r="62" spans="1:8" x14ac:dyDescent="0.25">
      <c r="A62" s="7" t="s">
        <v>59</v>
      </c>
      <c r="B62" s="1">
        <v>8</v>
      </c>
      <c r="C62" s="7" t="s">
        <v>74</v>
      </c>
      <c r="D62" s="7" t="s">
        <v>46</v>
      </c>
      <c r="E62" s="1" t="s">
        <v>75</v>
      </c>
      <c r="F62" s="8">
        <v>1395</v>
      </c>
      <c r="G62" s="9">
        <v>4</v>
      </c>
      <c r="H62" s="10">
        <f t="shared" si="1"/>
        <v>5580</v>
      </c>
    </row>
    <row r="63" spans="1:8" x14ac:dyDescent="0.25">
      <c r="E63" s="5" t="s">
        <v>31</v>
      </c>
      <c r="F63" s="5"/>
      <c r="G63" s="5"/>
      <c r="H63" s="11">
        <f>SUM(H55:H62)</f>
        <v>7341.26</v>
      </c>
    </row>
    <row r="65" spans="1:8" x14ac:dyDescent="0.25">
      <c r="C65" s="5" t="s">
        <v>5</v>
      </c>
      <c r="D65" s="6" t="s">
        <v>6</v>
      </c>
      <c r="E65" s="5" t="s">
        <v>7</v>
      </c>
    </row>
    <row r="66" spans="1:8" x14ac:dyDescent="0.25">
      <c r="C66" s="5" t="s">
        <v>8</v>
      </c>
      <c r="D66" s="6" t="s">
        <v>32</v>
      </c>
      <c r="E66" s="5" t="s">
        <v>50</v>
      </c>
    </row>
    <row r="67" spans="1:8" x14ac:dyDescent="0.25">
      <c r="C67" s="5" t="s">
        <v>10</v>
      </c>
      <c r="D67" s="6" t="s">
        <v>40</v>
      </c>
      <c r="E67" s="5" t="s">
        <v>76</v>
      </c>
    </row>
    <row r="69" spans="1:8" x14ac:dyDescent="0.25">
      <c r="A69" s="7" t="s">
        <v>77</v>
      </c>
      <c r="B69" s="1">
        <v>1</v>
      </c>
      <c r="C69" s="7" t="s">
        <v>78</v>
      </c>
      <c r="D69" s="7" t="s">
        <v>46</v>
      </c>
      <c r="E69" s="1" t="s">
        <v>79</v>
      </c>
      <c r="F69" s="8">
        <v>5946.67</v>
      </c>
      <c r="G69" s="9">
        <v>1</v>
      </c>
      <c r="H69" s="10">
        <f>ROUND(ROUND(F69,2)*ROUND(G69,3),2)</f>
        <v>5946.67</v>
      </c>
    </row>
    <row r="70" spans="1:8" x14ac:dyDescent="0.25">
      <c r="A70" s="7" t="s">
        <v>77</v>
      </c>
      <c r="B70" s="1">
        <v>2</v>
      </c>
      <c r="C70" s="7" t="s">
        <v>80</v>
      </c>
      <c r="D70" s="7" t="s">
        <v>46</v>
      </c>
      <c r="E70" s="1" t="s">
        <v>81</v>
      </c>
      <c r="F70" s="8">
        <v>853.67</v>
      </c>
      <c r="G70" s="9">
        <v>1</v>
      </c>
      <c r="H70" s="10">
        <f>ROUND(ROUND(F70,2)*ROUND(G70,3),2)</f>
        <v>853.67</v>
      </c>
    </row>
    <row r="71" spans="1:8" x14ac:dyDescent="0.25">
      <c r="E71" s="5" t="s">
        <v>31</v>
      </c>
      <c r="F71" s="5"/>
      <c r="G71" s="5"/>
      <c r="H71" s="11">
        <f>SUM(H69:H70)</f>
        <v>6800.34</v>
      </c>
    </row>
    <row r="73" spans="1:8" x14ac:dyDescent="0.25">
      <c r="C73" s="5" t="s">
        <v>5</v>
      </c>
      <c r="D73" s="6" t="s">
        <v>6</v>
      </c>
      <c r="E73" s="5" t="s">
        <v>7</v>
      </c>
    </row>
    <row r="74" spans="1:8" x14ac:dyDescent="0.25">
      <c r="C74" s="5" t="s">
        <v>8</v>
      </c>
      <c r="D74" s="6" t="s">
        <v>40</v>
      </c>
      <c r="E74" s="5" t="s">
        <v>82</v>
      </c>
    </row>
    <row r="75" spans="1:8" x14ac:dyDescent="0.25">
      <c r="C75" s="5" t="s">
        <v>10</v>
      </c>
      <c r="D75" s="6" t="s">
        <v>6</v>
      </c>
      <c r="E75" s="5" t="s">
        <v>51</v>
      </c>
    </row>
    <row r="77" spans="1:8" x14ac:dyDescent="0.25">
      <c r="A77" s="7" t="s">
        <v>83</v>
      </c>
      <c r="B77" s="1">
        <v>1</v>
      </c>
      <c r="C77" s="7" t="s">
        <v>19</v>
      </c>
      <c r="D77" s="7" t="s">
        <v>17</v>
      </c>
      <c r="E77" s="1" t="s">
        <v>20</v>
      </c>
      <c r="F77" s="8">
        <v>45.37</v>
      </c>
      <c r="G77" s="9">
        <v>41.472000000000001</v>
      </c>
      <c r="H77" s="10">
        <f>ROUND(ROUND(F77,2)*ROUND(G77,3),2)</f>
        <v>1881.58</v>
      </c>
    </row>
    <row r="78" spans="1:8" x14ac:dyDescent="0.25">
      <c r="A78" s="7" t="s">
        <v>83</v>
      </c>
      <c r="B78" s="1">
        <v>2</v>
      </c>
      <c r="C78" s="7" t="s">
        <v>16</v>
      </c>
      <c r="D78" s="7" t="s">
        <v>17</v>
      </c>
      <c r="E78" s="1" t="s">
        <v>18</v>
      </c>
      <c r="F78" s="8">
        <v>3.12</v>
      </c>
      <c r="G78" s="9">
        <v>157.68</v>
      </c>
      <c r="H78" s="10">
        <f>ROUND(ROUND(F78,2)*ROUND(G78,3),2)</f>
        <v>491.96</v>
      </c>
    </row>
    <row r="79" spans="1:8" x14ac:dyDescent="0.25">
      <c r="A79" s="7" t="s">
        <v>83</v>
      </c>
      <c r="B79" s="1">
        <v>3</v>
      </c>
      <c r="C79" s="7" t="s">
        <v>27</v>
      </c>
      <c r="D79" s="7" t="s">
        <v>17</v>
      </c>
      <c r="E79" s="1" t="s">
        <v>28</v>
      </c>
      <c r="F79" s="8">
        <v>17.88</v>
      </c>
      <c r="G79" s="9">
        <v>155.62899999999999</v>
      </c>
      <c r="H79" s="10">
        <f>ROUND(ROUND(F79,2)*ROUND(G79,3),2)</f>
        <v>2782.65</v>
      </c>
    </row>
    <row r="80" spans="1:8" x14ac:dyDescent="0.25">
      <c r="E80" s="5" t="s">
        <v>31</v>
      </c>
      <c r="F80" s="5"/>
      <c r="G80" s="5"/>
      <c r="H80" s="11">
        <f>SUM(H77:H79)</f>
        <v>5156.1900000000005</v>
      </c>
    </row>
    <row r="82" spans="1:8" x14ac:dyDescent="0.25">
      <c r="C82" s="5" t="s">
        <v>5</v>
      </c>
      <c r="D82" s="6" t="s">
        <v>6</v>
      </c>
      <c r="E82" s="5" t="s">
        <v>7</v>
      </c>
    </row>
    <row r="83" spans="1:8" x14ac:dyDescent="0.25">
      <c r="C83" s="5" t="s">
        <v>8</v>
      </c>
      <c r="D83" s="6" t="s">
        <v>40</v>
      </c>
      <c r="E83" s="5" t="s">
        <v>82</v>
      </c>
    </row>
    <row r="84" spans="1:8" x14ac:dyDescent="0.25">
      <c r="C84" s="5" t="s">
        <v>10</v>
      </c>
      <c r="D84" s="6" t="s">
        <v>32</v>
      </c>
      <c r="E84" s="5" t="s">
        <v>41</v>
      </c>
    </row>
    <row r="86" spans="1:8" x14ac:dyDescent="0.25">
      <c r="A86" s="7" t="s">
        <v>84</v>
      </c>
      <c r="B86" s="1">
        <v>1</v>
      </c>
      <c r="C86" s="7" t="s">
        <v>85</v>
      </c>
      <c r="D86" s="7" t="s">
        <v>14</v>
      </c>
      <c r="E86" s="1" t="s">
        <v>86</v>
      </c>
      <c r="F86" s="8">
        <v>14.35</v>
      </c>
      <c r="G86" s="9">
        <v>11</v>
      </c>
      <c r="H86" s="10">
        <f t="shared" ref="H86:H95" si="2">ROUND(ROUND(F86,2)*ROUND(G86,3),2)</f>
        <v>157.85</v>
      </c>
    </row>
    <row r="87" spans="1:8" x14ac:dyDescent="0.25">
      <c r="A87" s="7" t="s">
        <v>84</v>
      </c>
      <c r="B87" s="1">
        <v>2</v>
      </c>
      <c r="C87" s="7" t="s">
        <v>87</v>
      </c>
      <c r="D87" s="7" t="s">
        <v>36</v>
      </c>
      <c r="E87" s="1" t="s">
        <v>88</v>
      </c>
      <c r="F87" s="8">
        <v>774.39</v>
      </c>
      <c r="G87" s="9">
        <v>0.5</v>
      </c>
      <c r="H87" s="10">
        <f t="shared" si="2"/>
        <v>387.2</v>
      </c>
    </row>
    <row r="88" spans="1:8" x14ac:dyDescent="0.25">
      <c r="A88" s="7" t="s">
        <v>84</v>
      </c>
      <c r="B88" s="1">
        <v>3</v>
      </c>
      <c r="C88" s="7" t="s">
        <v>62</v>
      </c>
      <c r="D88" s="7" t="s">
        <v>14</v>
      </c>
      <c r="E88" s="1" t="s">
        <v>63</v>
      </c>
      <c r="F88" s="8">
        <v>35.17</v>
      </c>
      <c r="G88" s="9">
        <v>3.2</v>
      </c>
      <c r="H88" s="10">
        <f t="shared" si="2"/>
        <v>112.54</v>
      </c>
    </row>
    <row r="89" spans="1:8" x14ac:dyDescent="0.25">
      <c r="A89" s="7" t="s">
        <v>84</v>
      </c>
      <c r="B89" s="1">
        <v>4</v>
      </c>
      <c r="C89" s="7" t="s">
        <v>66</v>
      </c>
      <c r="D89" s="7" t="s">
        <v>14</v>
      </c>
      <c r="E89" s="1" t="s">
        <v>67</v>
      </c>
      <c r="F89" s="8">
        <v>11.33</v>
      </c>
      <c r="G89" s="9">
        <v>8</v>
      </c>
      <c r="H89" s="10">
        <f t="shared" si="2"/>
        <v>90.64</v>
      </c>
    </row>
    <row r="90" spans="1:8" x14ac:dyDescent="0.25">
      <c r="A90" s="7" t="s">
        <v>84</v>
      </c>
      <c r="B90" s="1">
        <v>5</v>
      </c>
      <c r="C90" s="7" t="s">
        <v>64</v>
      </c>
      <c r="D90" s="7" t="s">
        <v>17</v>
      </c>
      <c r="E90" s="1" t="s">
        <v>65</v>
      </c>
      <c r="F90" s="8">
        <v>161.03</v>
      </c>
      <c r="G90" s="9">
        <v>0.8</v>
      </c>
      <c r="H90" s="10">
        <f t="shared" si="2"/>
        <v>128.82</v>
      </c>
    </row>
    <row r="91" spans="1:8" x14ac:dyDescent="0.25">
      <c r="A91" s="7" t="s">
        <v>84</v>
      </c>
      <c r="B91" s="1">
        <v>6</v>
      </c>
      <c r="C91" s="7" t="s">
        <v>89</v>
      </c>
      <c r="D91" s="7" t="s">
        <v>14</v>
      </c>
      <c r="E91" s="1" t="s">
        <v>90</v>
      </c>
      <c r="F91" s="8">
        <v>46.36</v>
      </c>
      <c r="G91" s="9">
        <v>11.84</v>
      </c>
      <c r="H91" s="10">
        <f t="shared" si="2"/>
        <v>548.9</v>
      </c>
    </row>
    <row r="92" spans="1:8" x14ac:dyDescent="0.25">
      <c r="A92" s="7" t="s">
        <v>84</v>
      </c>
      <c r="B92" s="1">
        <v>7</v>
      </c>
      <c r="C92" s="7" t="s">
        <v>91</v>
      </c>
      <c r="D92" s="7" t="s">
        <v>17</v>
      </c>
      <c r="E92" s="1" t="s">
        <v>92</v>
      </c>
      <c r="F92" s="8">
        <v>129.63999999999999</v>
      </c>
      <c r="G92" s="9">
        <v>8.3000000000000004E-2</v>
      </c>
      <c r="H92" s="10">
        <f t="shared" si="2"/>
        <v>10.76</v>
      </c>
    </row>
    <row r="93" spans="1:8" x14ac:dyDescent="0.25">
      <c r="A93" s="7" t="s">
        <v>84</v>
      </c>
      <c r="B93" s="1">
        <v>8</v>
      </c>
      <c r="C93" s="7" t="s">
        <v>93</v>
      </c>
      <c r="D93" s="7" t="s">
        <v>46</v>
      </c>
      <c r="E93" s="1" t="s">
        <v>94</v>
      </c>
      <c r="F93" s="8">
        <v>135</v>
      </c>
      <c r="G93" s="9">
        <v>4</v>
      </c>
      <c r="H93" s="10">
        <f t="shared" si="2"/>
        <v>540</v>
      </c>
    </row>
    <row r="94" spans="1:8" x14ac:dyDescent="0.25">
      <c r="A94" s="7" t="s">
        <v>84</v>
      </c>
      <c r="B94" s="1">
        <v>9</v>
      </c>
      <c r="C94" s="7" t="s">
        <v>95</v>
      </c>
      <c r="D94" s="7" t="s">
        <v>46</v>
      </c>
      <c r="E94" s="1" t="s">
        <v>96</v>
      </c>
      <c r="F94" s="8">
        <v>1620</v>
      </c>
      <c r="G94" s="9">
        <v>4</v>
      </c>
      <c r="H94" s="10">
        <f t="shared" si="2"/>
        <v>6480</v>
      </c>
    </row>
    <row r="95" spans="1:8" x14ac:dyDescent="0.25">
      <c r="A95" s="7" t="s">
        <v>84</v>
      </c>
      <c r="B95" s="1">
        <v>10</v>
      </c>
      <c r="C95" s="7" t="s">
        <v>97</v>
      </c>
      <c r="D95" s="7" t="s">
        <v>46</v>
      </c>
      <c r="E95" s="1" t="s">
        <v>98</v>
      </c>
      <c r="F95" s="8">
        <v>310</v>
      </c>
      <c r="G95" s="9">
        <v>4</v>
      </c>
      <c r="H95" s="10">
        <f t="shared" si="2"/>
        <v>1240</v>
      </c>
    </row>
    <row r="96" spans="1:8" x14ac:dyDescent="0.25">
      <c r="E96" s="5" t="s">
        <v>31</v>
      </c>
      <c r="F96" s="5"/>
      <c r="G96" s="5"/>
      <c r="H96" s="11">
        <f>SUM(H86:H95)</f>
        <v>9696.7099999999991</v>
      </c>
    </row>
    <row r="98" spans="1:8" x14ac:dyDescent="0.25">
      <c r="C98" s="5" t="s">
        <v>5</v>
      </c>
      <c r="D98" s="6" t="s">
        <v>6</v>
      </c>
      <c r="E98" s="5" t="s">
        <v>7</v>
      </c>
    </row>
    <row r="99" spans="1:8" x14ac:dyDescent="0.25">
      <c r="C99" s="5" t="s">
        <v>8</v>
      </c>
      <c r="D99" s="6" t="s">
        <v>40</v>
      </c>
      <c r="E99" s="5" t="s">
        <v>82</v>
      </c>
    </row>
    <row r="100" spans="1:8" x14ac:dyDescent="0.25">
      <c r="C100" s="5" t="s">
        <v>10</v>
      </c>
      <c r="D100" s="6" t="s">
        <v>40</v>
      </c>
      <c r="E100" s="5" t="s">
        <v>76</v>
      </c>
    </row>
    <row r="102" spans="1:8" x14ac:dyDescent="0.25">
      <c r="A102" s="7" t="s">
        <v>99</v>
      </c>
      <c r="B102" s="1">
        <v>1</v>
      </c>
      <c r="C102" s="7" t="s">
        <v>100</v>
      </c>
      <c r="D102" s="7" t="s">
        <v>46</v>
      </c>
      <c r="E102" s="1" t="s">
        <v>101</v>
      </c>
      <c r="F102" s="8">
        <v>963</v>
      </c>
      <c r="G102" s="9">
        <v>2</v>
      </c>
      <c r="H102" s="10">
        <f t="shared" ref="H102:H109" si="3">ROUND(ROUND(F102,2)*ROUND(G102,3),2)</f>
        <v>1926</v>
      </c>
    </row>
    <row r="103" spans="1:8" x14ac:dyDescent="0.25">
      <c r="A103" s="7" t="s">
        <v>99</v>
      </c>
      <c r="B103" s="1">
        <v>2</v>
      </c>
      <c r="C103" s="7" t="s">
        <v>102</v>
      </c>
      <c r="D103" s="7" t="s">
        <v>46</v>
      </c>
      <c r="E103" s="1" t="s">
        <v>103</v>
      </c>
      <c r="F103" s="8">
        <v>10410.48</v>
      </c>
      <c r="G103" s="9">
        <v>1</v>
      </c>
      <c r="H103" s="10">
        <f t="shared" si="3"/>
        <v>10410.48</v>
      </c>
    </row>
    <row r="104" spans="1:8" x14ac:dyDescent="0.25">
      <c r="A104" s="7" t="s">
        <v>99</v>
      </c>
      <c r="B104" s="1">
        <v>3</v>
      </c>
      <c r="C104" s="7" t="s">
        <v>104</v>
      </c>
      <c r="D104" s="7" t="s">
        <v>46</v>
      </c>
      <c r="E104" s="1" t="s">
        <v>105</v>
      </c>
      <c r="F104" s="8">
        <v>43.01</v>
      </c>
      <c r="G104" s="9">
        <v>4</v>
      </c>
      <c r="H104" s="10">
        <f t="shared" si="3"/>
        <v>172.04</v>
      </c>
    </row>
    <row r="105" spans="1:8" x14ac:dyDescent="0.25">
      <c r="A105" s="7" t="s">
        <v>99</v>
      </c>
      <c r="B105" s="1">
        <v>4</v>
      </c>
      <c r="C105" s="7" t="s">
        <v>106</v>
      </c>
      <c r="D105" s="7" t="s">
        <v>46</v>
      </c>
      <c r="E105" s="1" t="s">
        <v>107</v>
      </c>
      <c r="F105" s="8">
        <v>56.45</v>
      </c>
      <c r="G105" s="9">
        <v>2</v>
      </c>
      <c r="H105" s="10">
        <f t="shared" si="3"/>
        <v>112.9</v>
      </c>
    </row>
    <row r="106" spans="1:8" x14ac:dyDescent="0.25">
      <c r="A106" s="7" t="s">
        <v>99</v>
      </c>
      <c r="B106" s="1">
        <v>5</v>
      </c>
      <c r="C106" s="7" t="s">
        <v>108</v>
      </c>
      <c r="D106" s="7" t="s">
        <v>46</v>
      </c>
      <c r="E106" s="1" t="s">
        <v>109</v>
      </c>
      <c r="F106" s="8">
        <v>70.209999999999994</v>
      </c>
      <c r="G106" s="9">
        <v>2</v>
      </c>
      <c r="H106" s="10">
        <f t="shared" si="3"/>
        <v>140.41999999999999</v>
      </c>
    </row>
    <row r="107" spans="1:8" x14ac:dyDescent="0.25">
      <c r="A107" s="7" t="s">
        <v>99</v>
      </c>
      <c r="B107" s="1">
        <v>6</v>
      </c>
      <c r="C107" s="7" t="s">
        <v>110</v>
      </c>
      <c r="D107" s="7" t="s">
        <v>46</v>
      </c>
      <c r="E107" s="1" t="s">
        <v>111</v>
      </c>
      <c r="F107" s="8">
        <v>10.33</v>
      </c>
      <c r="G107" s="9">
        <v>8</v>
      </c>
      <c r="H107" s="10">
        <f t="shared" si="3"/>
        <v>82.64</v>
      </c>
    </row>
    <row r="108" spans="1:8" x14ac:dyDescent="0.25">
      <c r="A108" s="7" t="s">
        <v>99</v>
      </c>
      <c r="B108" s="1">
        <v>7</v>
      </c>
      <c r="C108" s="7" t="s">
        <v>112</v>
      </c>
      <c r="D108" s="7" t="s">
        <v>46</v>
      </c>
      <c r="E108" s="1" t="s">
        <v>113</v>
      </c>
      <c r="F108" s="8">
        <v>145.28</v>
      </c>
      <c r="G108" s="9">
        <v>4</v>
      </c>
      <c r="H108" s="10">
        <f t="shared" si="3"/>
        <v>581.12</v>
      </c>
    </row>
    <row r="109" spans="1:8" x14ac:dyDescent="0.25">
      <c r="A109" s="7" t="s">
        <v>99</v>
      </c>
      <c r="B109" s="1">
        <v>8</v>
      </c>
      <c r="C109" s="7" t="s">
        <v>114</v>
      </c>
      <c r="D109" s="7" t="s">
        <v>46</v>
      </c>
      <c r="E109" s="1" t="s">
        <v>115</v>
      </c>
      <c r="F109" s="8">
        <v>1590.06</v>
      </c>
      <c r="G109" s="9">
        <v>2</v>
      </c>
      <c r="H109" s="10">
        <f t="shared" si="3"/>
        <v>3180.12</v>
      </c>
    </row>
    <row r="110" spans="1:8" x14ac:dyDescent="0.25">
      <c r="E110" s="5" t="s">
        <v>31</v>
      </c>
      <c r="F110" s="5"/>
      <c r="G110" s="5"/>
      <c r="H110" s="11">
        <f>SUM(H102:H109)</f>
        <v>16605.72</v>
      </c>
    </row>
    <row r="112" spans="1:8" x14ac:dyDescent="0.25">
      <c r="C112" s="5" t="s">
        <v>5</v>
      </c>
      <c r="D112" s="6" t="s">
        <v>6</v>
      </c>
      <c r="E112" s="5" t="s">
        <v>7</v>
      </c>
    </row>
    <row r="113" spans="1:8" x14ac:dyDescent="0.25">
      <c r="C113" s="5" t="s">
        <v>8</v>
      </c>
      <c r="D113" s="6" t="s">
        <v>116</v>
      </c>
      <c r="E113" s="5" t="s">
        <v>117</v>
      </c>
    </row>
    <row r="114" spans="1:8" x14ac:dyDescent="0.25">
      <c r="C114" s="5" t="s">
        <v>10</v>
      </c>
      <c r="D114" s="6" t="s">
        <v>6</v>
      </c>
      <c r="E114" s="5" t="s">
        <v>51</v>
      </c>
    </row>
    <row r="116" spans="1:8" x14ac:dyDescent="0.25">
      <c r="A116" s="7" t="s">
        <v>118</v>
      </c>
      <c r="B116" s="1">
        <v>1</v>
      </c>
      <c r="C116" s="7" t="s">
        <v>119</v>
      </c>
      <c r="D116" s="7" t="s">
        <v>14</v>
      </c>
      <c r="E116" s="1" t="s">
        <v>120</v>
      </c>
      <c r="F116" s="8">
        <v>5.26</v>
      </c>
      <c r="G116" s="9">
        <v>66.36</v>
      </c>
      <c r="H116" s="10">
        <f>ROUND(ROUND(F116,2)*ROUND(G116,3),2)</f>
        <v>349.05</v>
      </c>
    </row>
    <row r="117" spans="1:8" x14ac:dyDescent="0.25">
      <c r="A117" s="7" t="s">
        <v>118</v>
      </c>
      <c r="B117" s="1">
        <v>2</v>
      </c>
      <c r="C117" s="7" t="s">
        <v>121</v>
      </c>
      <c r="D117" s="7" t="s">
        <v>46</v>
      </c>
      <c r="E117" s="1" t="s">
        <v>122</v>
      </c>
      <c r="F117" s="8">
        <v>61000</v>
      </c>
      <c r="G117" s="9">
        <v>1</v>
      </c>
      <c r="H117" s="10">
        <f>ROUND(ROUND(F117,2)*ROUND(G117,3),2)</f>
        <v>61000</v>
      </c>
    </row>
    <row r="118" spans="1:8" x14ac:dyDescent="0.25">
      <c r="A118" s="7" t="s">
        <v>118</v>
      </c>
      <c r="B118" s="1">
        <v>3</v>
      </c>
      <c r="C118" s="7" t="s">
        <v>123</v>
      </c>
      <c r="D118" s="7" t="s">
        <v>14</v>
      </c>
      <c r="E118" s="1" t="s">
        <v>124</v>
      </c>
      <c r="F118" s="8">
        <v>10.45</v>
      </c>
      <c r="G118" s="9">
        <v>64.02</v>
      </c>
      <c r="H118" s="10">
        <f>ROUND(ROUND(F118,2)*ROUND(G118,3),2)</f>
        <v>669.01</v>
      </c>
    </row>
    <row r="119" spans="1:8" x14ac:dyDescent="0.25">
      <c r="E119" s="5" t="s">
        <v>31</v>
      </c>
      <c r="F119" s="5"/>
      <c r="G119" s="5"/>
      <c r="H119" s="11">
        <f>SUM(H116:H118)</f>
        <v>62018.060000000005</v>
      </c>
    </row>
    <row r="121" spans="1:8" x14ac:dyDescent="0.25">
      <c r="C121" s="5" t="s">
        <v>5</v>
      </c>
      <c r="D121" s="6" t="s">
        <v>6</v>
      </c>
      <c r="E121" s="5" t="s">
        <v>7</v>
      </c>
    </row>
    <row r="122" spans="1:8" x14ac:dyDescent="0.25">
      <c r="C122" s="5" t="s">
        <v>8</v>
      </c>
      <c r="D122" s="6" t="s">
        <v>116</v>
      </c>
      <c r="E122" s="5" t="s">
        <v>117</v>
      </c>
    </row>
    <row r="123" spans="1:8" x14ac:dyDescent="0.25">
      <c r="C123" s="5" t="s">
        <v>10</v>
      </c>
      <c r="D123" s="6" t="s">
        <v>32</v>
      </c>
      <c r="E123" s="5" t="s">
        <v>125</v>
      </c>
    </row>
    <row r="125" spans="1:8" x14ac:dyDescent="0.25">
      <c r="A125" s="7" t="s">
        <v>126</v>
      </c>
      <c r="B125" s="1">
        <v>1</v>
      </c>
      <c r="C125" s="7" t="s">
        <v>60</v>
      </c>
      <c r="D125" s="7" t="s">
        <v>14</v>
      </c>
      <c r="E125" s="1" t="s">
        <v>61</v>
      </c>
      <c r="F125" s="8">
        <v>14.67</v>
      </c>
      <c r="G125" s="9">
        <v>32.01</v>
      </c>
      <c r="H125" s="10">
        <f t="shared" ref="H125:H137" si="4">ROUND(ROUND(F125,2)*ROUND(G125,3),2)</f>
        <v>469.59</v>
      </c>
    </row>
    <row r="126" spans="1:8" x14ac:dyDescent="0.25">
      <c r="A126" s="7" t="s">
        <v>126</v>
      </c>
      <c r="B126" s="1">
        <v>2</v>
      </c>
      <c r="C126" s="7" t="s">
        <v>127</v>
      </c>
      <c r="D126" s="7" t="s">
        <v>14</v>
      </c>
      <c r="E126" s="1" t="s">
        <v>128</v>
      </c>
      <c r="F126" s="8">
        <v>38.28</v>
      </c>
      <c r="G126" s="9">
        <v>5.7249999999999996</v>
      </c>
      <c r="H126" s="10">
        <f t="shared" si="4"/>
        <v>219.15</v>
      </c>
    </row>
    <row r="127" spans="1:8" x14ac:dyDescent="0.25">
      <c r="A127" s="7" t="s">
        <v>126</v>
      </c>
      <c r="B127" s="1">
        <v>3</v>
      </c>
      <c r="C127" s="7" t="s">
        <v>129</v>
      </c>
      <c r="D127" s="7" t="s">
        <v>14</v>
      </c>
      <c r="E127" s="1" t="s">
        <v>130</v>
      </c>
      <c r="F127" s="8">
        <v>13.61</v>
      </c>
      <c r="G127" s="9">
        <v>64.02</v>
      </c>
      <c r="H127" s="10">
        <f t="shared" si="4"/>
        <v>871.31</v>
      </c>
    </row>
    <row r="128" spans="1:8" x14ac:dyDescent="0.25">
      <c r="A128" s="7" t="s">
        <v>126</v>
      </c>
      <c r="B128" s="1">
        <v>4</v>
      </c>
      <c r="C128" s="7" t="s">
        <v>131</v>
      </c>
      <c r="D128" s="7" t="s">
        <v>17</v>
      </c>
      <c r="E128" s="1" t="s">
        <v>132</v>
      </c>
      <c r="F128" s="8">
        <v>153.19</v>
      </c>
      <c r="G128" s="9">
        <v>8.0030000000000001</v>
      </c>
      <c r="H128" s="10">
        <f t="shared" si="4"/>
        <v>1225.98</v>
      </c>
    </row>
    <row r="129" spans="1:8" x14ac:dyDescent="0.25">
      <c r="A129" s="7" t="s">
        <v>126</v>
      </c>
      <c r="B129" s="1">
        <v>5</v>
      </c>
      <c r="C129" s="7" t="s">
        <v>133</v>
      </c>
      <c r="D129" s="7" t="s">
        <v>14</v>
      </c>
      <c r="E129" s="1" t="s">
        <v>134</v>
      </c>
      <c r="F129" s="8">
        <v>41.28</v>
      </c>
      <c r="G129" s="9">
        <f>58.624</f>
        <v>58.624000000000002</v>
      </c>
      <c r="H129" s="10">
        <f t="shared" si="4"/>
        <v>2420</v>
      </c>
    </row>
    <row r="130" spans="1:8" x14ac:dyDescent="0.25">
      <c r="A130" s="7" t="s">
        <v>126</v>
      </c>
      <c r="B130" s="1">
        <v>6</v>
      </c>
      <c r="C130" s="7" t="s">
        <v>135</v>
      </c>
      <c r="D130" s="7" t="s">
        <v>14</v>
      </c>
      <c r="E130" s="1" t="s">
        <v>136</v>
      </c>
      <c r="F130" s="8">
        <v>42.17</v>
      </c>
      <c r="G130" s="9">
        <f>108.54</f>
        <v>108.54</v>
      </c>
      <c r="H130" s="10">
        <f t="shared" si="4"/>
        <v>4577.13</v>
      </c>
    </row>
    <row r="131" spans="1:8" x14ac:dyDescent="0.25">
      <c r="A131" s="7" t="s">
        <v>126</v>
      </c>
      <c r="B131" s="1">
        <v>7</v>
      </c>
      <c r="C131" s="7" t="s">
        <v>70</v>
      </c>
      <c r="D131" s="7" t="s">
        <v>17</v>
      </c>
      <c r="E131" s="1" t="s">
        <v>71</v>
      </c>
      <c r="F131" s="8">
        <v>173.3</v>
      </c>
      <c r="G131" s="9">
        <f>35.448</f>
        <v>35.448</v>
      </c>
      <c r="H131" s="10">
        <f t="shared" si="4"/>
        <v>6143.14</v>
      </c>
    </row>
    <row r="132" spans="1:8" x14ac:dyDescent="0.25">
      <c r="A132" s="7" t="s">
        <v>126</v>
      </c>
      <c r="B132" s="1">
        <v>8</v>
      </c>
      <c r="C132" s="7" t="s">
        <v>137</v>
      </c>
      <c r="D132" s="7" t="s">
        <v>138</v>
      </c>
      <c r="E132" s="1" t="s">
        <v>139</v>
      </c>
      <c r="F132" s="8">
        <v>2.0299999999999998</v>
      </c>
      <c r="G132" s="9">
        <f>359.53</f>
        <v>359.53</v>
      </c>
      <c r="H132" s="10">
        <f t="shared" si="4"/>
        <v>729.85</v>
      </c>
    </row>
    <row r="133" spans="1:8" x14ac:dyDescent="0.25">
      <c r="A133" s="7" t="s">
        <v>126</v>
      </c>
      <c r="B133" s="1">
        <v>9</v>
      </c>
      <c r="C133" s="7" t="s">
        <v>140</v>
      </c>
      <c r="D133" s="7" t="s">
        <v>14</v>
      </c>
      <c r="E133" s="1" t="s">
        <v>141</v>
      </c>
      <c r="F133" s="8">
        <v>13.55</v>
      </c>
      <c r="G133" s="9">
        <f>177.24</f>
        <v>177.24</v>
      </c>
      <c r="H133" s="10">
        <f t="shared" si="4"/>
        <v>2401.6</v>
      </c>
    </row>
    <row r="134" spans="1:8" x14ac:dyDescent="0.25">
      <c r="A134" s="7" t="s">
        <v>126</v>
      </c>
      <c r="B134" s="1">
        <v>10</v>
      </c>
      <c r="C134" s="7" t="s">
        <v>142</v>
      </c>
      <c r="D134" s="7" t="s">
        <v>17</v>
      </c>
      <c r="E134" s="1" t="s">
        <v>143</v>
      </c>
      <c r="F134" s="8">
        <v>164.43</v>
      </c>
      <c r="G134" s="9">
        <v>1.04</v>
      </c>
      <c r="H134" s="10">
        <f t="shared" si="4"/>
        <v>171.01</v>
      </c>
    </row>
    <row r="135" spans="1:8" x14ac:dyDescent="0.25">
      <c r="A135" s="7" t="s">
        <v>126</v>
      </c>
      <c r="B135" s="1">
        <v>11</v>
      </c>
      <c r="C135" s="7" t="s">
        <v>144</v>
      </c>
      <c r="D135" s="7" t="s">
        <v>14</v>
      </c>
      <c r="E135" s="1" t="s">
        <v>145</v>
      </c>
      <c r="F135" s="8">
        <v>15.27</v>
      </c>
      <c r="G135" s="9">
        <v>32.01</v>
      </c>
      <c r="H135" s="10">
        <f t="shared" si="4"/>
        <v>488.79</v>
      </c>
    </row>
    <row r="136" spans="1:8" x14ac:dyDescent="0.25">
      <c r="A136" s="7" t="s">
        <v>126</v>
      </c>
      <c r="B136" s="1">
        <v>12</v>
      </c>
      <c r="C136" s="7" t="s">
        <v>146</v>
      </c>
      <c r="D136" s="7" t="s">
        <v>14</v>
      </c>
      <c r="E136" s="1" t="s">
        <v>147</v>
      </c>
      <c r="F136" s="8">
        <v>9.82</v>
      </c>
      <c r="G136" s="9">
        <f>93.84</f>
        <v>93.84</v>
      </c>
      <c r="H136" s="10">
        <f t="shared" si="4"/>
        <v>921.51</v>
      </c>
    </row>
    <row r="137" spans="1:8" x14ac:dyDescent="0.25">
      <c r="A137" s="7" t="s">
        <v>126</v>
      </c>
      <c r="B137" s="1">
        <v>13</v>
      </c>
      <c r="C137" s="7" t="s">
        <v>148</v>
      </c>
      <c r="D137" s="7" t="s">
        <v>46</v>
      </c>
      <c r="E137" s="1" t="s">
        <v>149</v>
      </c>
      <c r="F137" s="8">
        <v>274.05</v>
      </c>
      <c r="G137" s="9">
        <v>6</v>
      </c>
      <c r="H137" s="10">
        <f t="shared" si="4"/>
        <v>1644.3</v>
      </c>
    </row>
    <row r="138" spans="1:8" x14ac:dyDescent="0.25">
      <c r="E138" s="5" t="s">
        <v>31</v>
      </c>
      <c r="F138" s="5"/>
      <c r="G138" s="5"/>
      <c r="H138" s="11">
        <f>SUM(H125:H137)</f>
        <v>22283.359999999993</v>
      </c>
    </row>
    <row r="140" spans="1:8" x14ac:dyDescent="0.25">
      <c r="C140" s="5" t="s">
        <v>5</v>
      </c>
      <c r="D140" s="6" t="s">
        <v>6</v>
      </c>
      <c r="E140" s="5" t="s">
        <v>7</v>
      </c>
    </row>
    <row r="141" spans="1:8" x14ac:dyDescent="0.25">
      <c r="C141" s="5" t="s">
        <v>8</v>
      </c>
      <c r="D141" s="6" t="s">
        <v>116</v>
      </c>
      <c r="E141" s="5" t="s">
        <v>117</v>
      </c>
    </row>
    <row r="142" spans="1:8" x14ac:dyDescent="0.25">
      <c r="C142" s="5" t="s">
        <v>10</v>
      </c>
      <c r="D142" s="6" t="s">
        <v>40</v>
      </c>
      <c r="E142" s="5" t="s">
        <v>150</v>
      </c>
    </row>
    <row r="144" spans="1:8" x14ac:dyDescent="0.25">
      <c r="A144" s="7" t="s">
        <v>151</v>
      </c>
      <c r="B144" s="1">
        <v>1</v>
      </c>
      <c r="C144" s="7" t="s">
        <v>152</v>
      </c>
      <c r="D144" s="7" t="s">
        <v>36</v>
      </c>
      <c r="E144" s="1" t="s">
        <v>153</v>
      </c>
      <c r="F144" s="8">
        <v>2.23</v>
      </c>
      <c r="G144" s="9">
        <v>19.3</v>
      </c>
      <c r="H144" s="10">
        <f t="shared" ref="H144:H152" si="5">ROUND(ROUND(F144,2)*ROUND(G144,3),2)</f>
        <v>43.04</v>
      </c>
    </row>
    <row r="145" spans="1:8" x14ac:dyDescent="0.25">
      <c r="A145" s="7" t="s">
        <v>151</v>
      </c>
      <c r="B145" s="1">
        <v>2</v>
      </c>
      <c r="C145" s="7" t="s">
        <v>154</v>
      </c>
      <c r="D145" s="7" t="s">
        <v>36</v>
      </c>
      <c r="E145" s="1" t="s">
        <v>155</v>
      </c>
      <c r="F145" s="8">
        <v>17.02</v>
      </c>
      <c r="G145" s="9">
        <v>50.69</v>
      </c>
      <c r="H145" s="10">
        <f t="shared" si="5"/>
        <v>862.74</v>
      </c>
    </row>
    <row r="146" spans="1:8" x14ac:dyDescent="0.25">
      <c r="A146" s="7" t="s">
        <v>151</v>
      </c>
      <c r="B146" s="1">
        <v>3</v>
      </c>
      <c r="C146" s="7" t="s">
        <v>156</v>
      </c>
      <c r="D146" s="7" t="s">
        <v>46</v>
      </c>
      <c r="E146" s="1" t="s">
        <v>157</v>
      </c>
      <c r="F146" s="8">
        <v>41.05</v>
      </c>
      <c r="G146" s="9">
        <v>4</v>
      </c>
      <c r="H146" s="10">
        <f t="shared" si="5"/>
        <v>164.2</v>
      </c>
    </row>
    <row r="147" spans="1:8" x14ac:dyDescent="0.25">
      <c r="A147" s="7" t="s">
        <v>151</v>
      </c>
      <c r="B147" s="1">
        <v>4</v>
      </c>
      <c r="C147" s="7" t="s">
        <v>158</v>
      </c>
      <c r="D147" s="7" t="s">
        <v>46</v>
      </c>
      <c r="E147" s="1" t="s">
        <v>159</v>
      </c>
      <c r="F147" s="8">
        <v>36.479999999999997</v>
      </c>
      <c r="G147" s="9">
        <v>2</v>
      </c>
      <c r="H147" s="10">
        <f t="shared" si="5"/>
        <v>72.959999999999994</v>
      </c>
    </row>
    <row r="148" spans="1:8" x14ac:dyDescent="0.25">
      <c r="A148" s="7" t="s">
        <v>151</v>
      </c>
      <c r="B148" s="1">
        <v>5</v>
      </c>
      <c r="C148" s="7" t="s">
        <v>160</v>
      </c>
      <c r="D148" s="7" t="s">
        <v>46</v>
      </c>
      <c r="E148" s="1" t="s">
        <v>161</v>
      </c>
      <c r="F148" s="8">
        <v>26.91</v>
      </c>
      <c r="G148" s="9">
        <v>24</v>
      </c>
      <c r="H148" s="10">
        <f t="shared" si="5"/>
        <v>645.84</v>
      </c>
    </row>
    <row r="149" spans="1:8" x14ac:dyDescent="0.25">
      <c r="A149" s="7" t="s">
        <v>151</v>
      </c>
      <c r="B149" s="1">
        <v>6</v>
      </c>
      <c r="C149" s="7" t="s">
        <v>162</v>
      </c>
      <c r="D149" s="7" t="s">
        <v>46</v>
      </c>
      <c r="E149" s="1" t="s">
        <v>163</v>
      </c>
      <c r="F149" s="8">
        <v>4.49</v>
      </c>
      <c r="G149" s="9">
        <v>2</v>
      </c>
      <c r="H149" s="10">
        <f t="shared" si="5"/>
        <v>8.98</v>
      </c>
    </row>
    <row r="150" spans="1:8" x14ac:dyDescent="0.25">
      <c r="A150" s="7" t="s">
        <v>151</v>
      </c>
      <c r="B150" s="1">
        <v>7</v>
      </c>
      <c r="C150" s="7" t="s">
        <v>164</v>
      </c>
      <c r="D150" s="7" t="s">
        <v>46</v>
      </c>
      <c r="E150" s="1" t="s">
        <v>165</v>
      </c>
      <c r="F150" s="8">
        <v>50.31</v>
      </c>
      <c r="G150" s="9">
        <v>28</v>
      </c>
      <c r="H150" s="10">
        <f t="shared" si="5"/>
        <v>1408.68</v>
      </c>
    </row>
    <row r="151" spans="1:8" x14ac:dyDescent="0.25">
      <c r="A151" s="7" t="s">
        <v>151</v>
      </c>
      <c r="B151" s="1">
        <v>8</v>
      </c>
      <c r="C151" s="7" t="s">
        <v>166</v>
      </c>
      <c r="D151" s="7" t="s">
        <v>46</v>
      </c>
      <c r="E151" s="1" t="s">
        <v>167</v>
      </c>
      <c r="F151" s="8">
        <v>66.11</v>
      </c>
      <c r="G151" s="9">
        <v>4</v>
      </c>
      <c r="H151" s="10">
        <f t="shared" si="5"/>
        <v>264.44</v>
      </c>
    </row>
    <row r="152" spans="1:8" x14ac:dyDescent="0.25">
      <c r="A152" s="7" t="s">
        <v>151</v>
      </c>
      <c r="B152" s="1">
        <v>9</v>
      </c>
      <c r="C152" s="7" t="s">
        <v>168</v>
      </c>
      <c r="D152" s="7" t="s">
        <v>46</v>
      </c>
      <c r="E152" s="1" t="s">
        <v>169</v>
      </c>
      <c r="F152" s="8">
        <v>94.95</v>
      </c>
      <c r="G152" s="9">
        <v>4</v>
      </c>
      <c r="H152" s="10">
        <f t="shared" si="5"/>
        <v>379.8</v>
      </c>
    </row>
    <row r="153" spans="1:8" x14ac:dyDescent="0.25">
      <c r="E153" s="5" t="s">
        <v>31</v>
      </c>
      <c r="F153" s="5"/>
      <c r="G153" s="5"/>
      <c r="H153" s="11">
        <f>SUM(H144:H152)</f>
        <v>3850.6800000000007</v>
      </c>
    </row>
    <row r="155" spans="1:8" x14ac:dyDescent="0.25">
      <c r="C155" s="5" t="s">
        <v>5</v>
      </c>
      <c r="D155" s="6" t="s">
        <v>6</v>
      </c>
      <c r="E155" s="5" t="s">
        <v>7</v>
      </c>
    </row>
    <row r="156" spans="1:8" x14ac:dyDescent="0.25">
      <c r="C156" s="5" t="s">
        <v>8</v>
      </c>
      <c r="D156" s="6" t="s">
        <v>170</v>
      </c>
      <c r="E156" s="5" t="s">
        <v>171</v>
      </c>
    </row>
    <row r="157" spans="1:8" x14ac:dyDescent="0.25">
      <c r="C157" s="5" t="s">
        <v>10</v>
      </c>
      <c r="D157" s="6" t="s">
        <v>6</v>
      </c>
      <c r="E157" s="5" t="s">
        <v>51</v>
      </c>
    </row>
    <row r="159" spans="1:8" x14ac:dyDescent="0.25">
      <c r="A159" s="7" t="s">
        <v>172</v>
      </c>
      <c r="B159" s="1">
        <v>1</v>
      </c>
      <c r="C159" s="7" t="s">
        <v>173</v>
      </c>
      <c r="D159" s="7" t="s">
        <v>17</v>
      </c>
      <c r="E159" s="1" t="s">
        <v>174</v>
      </c>
      <c r="F159" s="8">
        <v>15.37</v>
      </c>
      <c r="G159" s="9">
        <v>50.933</v>
      </c>
      <c r="H159" s="10">
        <f>ROUND(ROUND(F159,2)*ROUND(G159,3),2)</f>
        <v>782.84</v>
      </c>
    </row>
    <row r="160" spans="1:8" x14ac:dyDescent="0.25">
      <c r="A160" s="7" t="s">
        <v>172</v>
      </c>
      <c r="B160" s="1">
        <v>2</v>
      </c>
      <c r="C160" s="7" t="s">
        <v>57</v>
      </c>
      <c r="D160" s="7" t="s">
        <v>14</v>
      </c>
      <c r="E160" s="1" t="s">
        <v>58</v>
      </c>
      <c r="F160" s="8">
        <v>2.1</v>
      </c>
      <c r="G160" s="9">
        <v>32.496000000000002</v>
      </c>
      <c r="H160" s="10">
        <f>ROUND(ROUND(F160,2)*ROUND(G160,3),2)</f>
        <v>68.239999999999995</v>
      </c>
    </row>
    <row r="161" spans="1:8" x14ac:dyDescent="0.25">
      <c r="A161" s="7" t="s">
        <v>172</v>
      </c>
      <c r="B161" s="1">
        <v>3</v>
      </c>
      <c r="C161" s="7" t="s">
        <v>175</v>
      </c>
      <c r="D161" s="7" t="s">
        <v>17</v>
      </c>
      <c r="E161" s="1" t="s">
        <v>176</v>
      </c>
      <c r="F161" s="8">
        <v>34.26</v>
      </c>
      <c r="G161" s="9">
        <v>15.462999999999999</v>
      </c>
      <c r="H161" s="10">
        <f>ROUND(ROUND(F161,2)*ROUND(G161,3),2)</f>
        <v>529.76</v>
      </c>
    </row>
    <row r="162" spans="1:8" x14ac:dyDescent="0.25">
      <c r="A162" s="7" t="s">
        <v>172</v>
      </c>
      <c r="B162" s="1">
        <v>4</v>
      </c>
      <c r="C162" s="7" t="s">
        <v>177</v>
      </c>
      <c r="D162" s="7" t="s">
        <v>17</v>
      </c>
      <c r="E162" s="1" t="s">
        <v>178</v>
      </c>
      <c r="F162" s="8">
        <v>13.8</v>
      </c>
      <c r="G162" s="9">
        <v>35.470999999999997</v>
      </c>
      <c r="H162" s="10">
        <f>ROUND(ROUND(F162,2)*ROUND(G162,3),2)</f>
        <v>489.5</v>
      </c>
    </row>
    <row r="163" spans="1:8" x14ac:dyDescent="0.25">
      <c r="E163" s="5" t="s">
        <v>31</v>
      </c>
      <c r="F163" s="5"/>
      <c r="G163" s="5"/>
      <c r="H163" s="11">
        <f>SUM(H159:H162)</f>
        <v>1870.3400000000001</v>
      </c>
    </row>
    <row r="165" spans="1:8" x14ac:dyDescent="0.25">
      <c r="C165" s="5" t="s">
        <v>5</v>
      </c>
      <c r="D165" s="6" t="s">
        <v>6</v>
      </c>
      <c r="E165" s="5" t="s">
        <v>7</v>
      </c>
    </row>
    <row r="166" spans="1:8" x14ac:dyDescent="0.25">
      <c r="C166" s="5" t="s">
        <v>8</v>
      </c>
      <c r="D166" s="6" t="s">
        <v>170</v>
      </c>
      <c r="E166" s="5" t="s">
        <v>171</v>
      </c>
    </row>
    <row r="167" spans="1:8" x14ac:dyDescent="0.25">
      <c r="C167" s="5" t="s">
        <v>10</v>
      </c>
      <c r="D167" s="6" t="s">
        <v>32</v>
      </c>
      <c r="E167" s="5" t="s">
        <v>179</v>
      </c>
    </row>
    <row r="169" spans="1:8" x14ac:dyDescent="0.25">
      <c r="A169" s="7" t="s">
        <v>180</v>
      </c>
      <c r="B169" s="1">
        <v>1</v>
      </c>
      <c r="C169" s="7" t="s">
        <v>181</v>
      </c>
      <c r="D169" s="7" t="s">
        <v>36</v>
      </c>
      <c r="E169" s="1" t="s">
        <v>182</v>
      </c>
      <c r="F169" s="8">
        <v>36.6</v>
      </c>
      <c r="G169" s="9">
        <v>49.12</v>
      </c>
      <c r="H169" s="10">
        <f t="shared" ref="H169:H177" si="6">ROUND(ROUND(F169,2)*ROUND(G169,3),2)</f>
        <v>1797.79</v>
      </c>
    </row>
    <row r="170" spans="1:8" x14ac:dyDescent="0.25">
      <c r="A170" s="7" t="s">
        <v>180</v>
      </c>
      <c r="B170" s="1">
        <v>2</v>
      </c>
      <c r="C170" s="7" t="s">
        <v>183</v>
      </c>
      <c r="D170" s="7" t="s">
        <v>36</v>
      </c>
      <c r="E170" s="1" t="s">
        <v>184</v>
      </c>
      <c r="F170" s="8">
        <v>37.26</v>
      </c>
      <c r="G170" s="9">
        <v>4.63</v>
      </c>
      <c r="H170" s="10">
        <f t="shared" si="6"/>
        <v>172.51</v>
      </c>
    </row>
    <row r="171" spans="1:8" x14ac:dyDescent="0.25">
      <c r="A171" s="7" t="s">
        <v>180</v>
      </c>
      <c r="B171" s="1">
        <v>3</v>
      </c>
      <c r="C171" s="7" t="s">
        <v>185</v>
      </c>
      <c r="D171" s="7" t="s">
        <v>36</v>
      </c>
      <c r="E171" s="1" t="s">
        <v>186</v>
      </c>
      <c r="F171" s="8">
        <v>3.72</v>
      </c>
      <c r="G171" s="9">
        <v>32.75</v>
      </c>
      <c r="H171" s="10">
        <f t="shared" si="6"/>
        <v>121.83</v>
      </c>
    </row>
    <row r="172" spans="1:8" x14ac:dyDescent="0.25">
      <c r="A172" s="7" t="s">
        <v>180</v>
      </c>
      <c r="B172" s="1">
        <v>4</v>
      </c>
      <c r="C172" s="7" t="s">
        <v>187</v>
      </c>
      <c r="D172" s="7" t="s">
        <v>46</v>
      </c>
      <c r="E172" s="1" t="s">
        <v>188</v>
      </c>
      <c r="F172" s="8">
        <v>49.78</v>
      </c>
      <c r="G172" s="9">
        <v>3</v>
      </c>
      <c r="H172" s="10">
        <f t="shared" si="6"/>
        <v>149.34</v>
      </c>
    </row>
    <row r="173" spans="1:8" x14ac:dyDescent="0.25">
      <c r="A173" s="7" t="s">
        <v>180</v>
      </c>
      <c r="B173" s="1">
        <v>5</v>
      </c>
      <c r="C173" s="7" t="s">
        <v>189</v>
      </c>
      <c r="D173" s="7" t="s">
        <v>46</v>
      </c>
      <c r="E173" s="1" t="s">
        <v>190</v>
      </c>
      <c r="F173" s="8">
        <v>46.47</v>
      </c>
      <c r="G173" s="9">
        <v>3</v>
      </c>
      <c r="H173" s="10">
        <f t="shared" si="6"/>
        <v>139.41</v>
      </c>
    </row>
    <row r="174" spans="1:8" x14ac:dyDescent="0.25">
      <c r="A174" s="7" t="s">
        <v>180</v>
      </c>
      <c r="B174" s="1">
        <v>6</v>
      </c>
      <c r="C174" s="7" t="s">
        <v>191</v>
      </c>
      <c r="D174" s="7" t="s">
        <v>46</v>
      </c>
      <c r="E174" s="1" t="s">
        <v>192</v>
      </c>
      <c r="F174" s="8">
        <v>53.32</v>
      </c>
      <c r="G174" s="9">
        <v>2</v>
      </c>
      <c r="H174" s="10">
        <f t="shared" si="6"/>
        <v>106.64</v>
      </c>
    </row>
    <row r="175" spans="1:8" x14ac:dyDescent="0.25">
      <c r="A175" s="7" t="s">
        <v>180</v>
      </c>
      <c r="B175" s="1">
        <v>7</v>
      </c>
      <c r="C175" s="7" t="s">
        <v>193</v>
      </c>
      <c r="D175" s="7" t="s">
        <v>46</v>
      </c>
      <c r="E175" s="1" t="s">
        <v>194</v>
      </c>
      <c r="F175" s="8">
        <v>53.1</v>
      </c>
      <c r="G175" s="9">
        <v>10</v>
      </c>
      <c r="H175" s="10">
        <f t="shared" si="6"/>
        <v>531</v>
      </c>
    </row>
    <row r="176" spans="1:8" x14ac:dyDescent="0.25">
      <c r="A176" s="7" t="s">
        <v>180</v>
      </c>
      <c r="B176" s="1">
        <v>8</v>
      </c>
      <c r="C176" s="7" t="s">
        <v>195</v>
      </c>
      <c r="D176" s="7" t="s">
        <v>46</v>
      </c>
      <c r="E176" s="1" t="s">
        <v>196</v>
      </c>
      <c r="F176" s="8">
        <v>90.37</v>
      </c>
      <c r="G176" s="9">
        <v>1</v>
      </c>
      <c r="H176" s="10">
        <f t="shared" si="6"/>
        <v>90.37</v>
      </c>
    </row>
    <row r="177" spans="1:8" x14ac:dyDescent="0.25">
      <c r="A177" s="7" t="s">
        <v>180</v>
      </c>
      <c r="B177" s="1">
        <v>9</v>
      </c>
      <c r="C177" s="7" t="s">
        <v>197</v>
      </c>
      <c r="D177" s="7" t="s">
        <v>46</v>
      </c>
      <c r="E177" s="1" t="s">
        <v>198</v>
      </c>
      <c r="F177" s="8">
        <v>859.32</v>
      </c>
      <c r="G177" s="9">
        <v>1</v>
      </c>
      <c r="H177" s="10">
        <f t="shared" si="6"/>
        <v>859.32</v>
      </c>
    </row>
    <row r="178" spans="1:8" x14ac:dyDescent="0.25">
      <c r="E178" s="5" t="s">
        <v>31</v>
      </c>
      <c r="F178" s="5"/>
      <c r="G178" s="5"/>
      <c r="H178" s="11">
        <f>SUM(H169:H177)</f>
        <v>3968.21</v>
      </c>
    </row>
    <row r="180" spans="1:8" x14ac:dyDescent="0.25">
      <c r="C180" s="5" t="s">
        <v>5</v>
      </c>
      <c r="D180" s="6" t="s">
        <v>6</v>
      </c>
      <c r="E180" s="5" t="s">
        <v>7</v>
      </c>
    </row>
    <row r="181" spans="1:8" x14ac:dyDescent="0.25">
      <c r="C181" s="5" t="s">
        <v>8</v>
      </c>
      <c r="D181" s="6" t="s">
        <v>199</v>
      </c>
      <c r="E181" s="5" t="s">
        <v>200</v>
      </c>
    </row>
    <row r="182" spans="1:8" x14ac:dyDescent="0.25">
      <c r="C182" s="5" t="s">
        <v>10</v>
      </c>
      <c r="D182" s="6" t="s">
        <v>6</v>
      </c>
      <c r="E182" s="5" t="s">
        <v>51</v>
      </c>
    </row>
    <row r="184" spans="1:8" x14ac:dyDescent="0.25">
      <c r="A184" s="7" t="s">
        <v>201</v>
      </c>
      <c r="B184" s="1">
        <v>1</v>
      </c>
      <c r="C184" s="7" t="s">
        <v>202</v>
      </c>
      <c r="D184" s="7" t="s">
        <v>17</v>
      </c>
      <c r="E184" s="1" t="s">
        <v>203</v>
      </c>
      <c r="F184" s="8">
        <v>47.04</v>
      </c>
      <c r="G184" s="9">
        <v>0.10299999999999999</v>
      </c>
      <c r="H184" s="10">
        <f>ROUND(ROUND(F184,2)*ROUND(G184,3),2)</f>
        <v>4.8499999999999996</v>
      </c>
    </row>
    <row r="185" spans="1:8" x14ac:dyDescent="0.25">
      <c r="A185" s="7" t="s">
        <v>201</v>
      </c>
      <c r="B185" s="1">
        <v>2</v>
      </c>
      <c r="C185" s="7" t="s">
        <v>173</v>
      </c>
      <c r="D185" s="7" t="s">
        <v>17</v>
      </c>
      <c r="E185" s="1" t="s">
        <v>174</v>
      </c>
      <c r="F185" s="8">
        <v>15.37</v>
      </c>
      <c r="G185" s="9">
        <v>2.9660000000000002</v>
      </c>
      <c r="H185" s="10">
        <f>ROUND(ROUND(F185,2)*ROUND(G185,3),2)</f>
        <v>45.59</v>
      </c>
    </row>
    <row r="186" spans="1:8" x14ac:dyDescent="0.25">
      <c r="E186" s="5" t="s">
        <v>31</v>
      </c>
      <c r="F186" s="5"/>
      <c r="G186" s="5"/>
      <c r="H186" s="11">
        <f>SUM(H184:H185)</f>
        <v>50.440000000000005</v>
      </c>
    </row>
    <row r="188" spans="1:8" x14ac:dyDescent="0.25">
      <c r="C188" s="5" t="s">
        <v>5</v>
      </c>
      <c r="D188" s="6" t="s">
        <v>6</v>
      </c>
      <c r="E188" s="5" t="s">
        <v>7</v>
      </c>
    </row>
    <row r="189" spans="1:8" x14ac:dyDescent="0.25">
      <c r="C189" s="5" t="s">
        <v>8</v>
      </c>
      <c r="D189" s="6" t="s">
        <v>199</v>
      </c>
      <c r="E189" s="5" t="s">
        <v>200</v>
      </c>
    </row>
    <row r="190" spans="1:8" x14ac:dyDescent="0.25">
      <c r="C190" s="5" t="s">
        <v>10</v>
      </c>
      <c r="D190" s="6" t="s">
        <v>32</v>
      </c>
      <c r="E190" s="5" t="s">
        <v>41</v>
      </c>
    </row>
    <row r="192" spans="1:8" x14ac:dyDescent="0.25">
      <c r="A192" s="7" t="s">
        <v>204</v>
      </c>
      <c r="B192" s="1">
        <v>1</v>
      </c>
      <c r="C192" s="7" t="s">
        <v>60</v>
      </c>
      <c r="D192" s="7" t="s">
        <v>14</v>
      </c>
      <c r="E192" s="1" t="s">
        <v>61</v>
      </c>
      <c r="F192" s="8">
        <v>14.67</v>
      </c>
      <c r="G192" s="9">
        <v>1.63</v>
      </c>
      <c r="H192" s="10">
        <f t="shared" ref="H192:H201" si="7">ROUND(ROUND(F192,2)*ROUND(G192,3),2)</f>
        <v>23.91</v>
      </c>
    </row>
    <row r="193" spans="1:8" x14ac:dyDescent="0.25">
      <c r="A193" s="7" t="s">
        <v>204</v>
      </c>
      <c r="B193" s="1">
        <v>2</v>
      </c>
      <c r="C193" s="7" t="s">
        <v>62</v>
      </c>
      <c r="D193" s="7" t="s">
        <v>14</v>
      </c>
      <c r="E193" s="1" t="s">
        <v>63</v>
      </c>
      <c r="F193" s="8">
        <v>35.17</v>
      </c>
      <c r="G193" s="9">
        <v>2.036</v>
      </c>
      <c r="H193" s="10">
        <f t="shared" si="7"/>
        <v>71.61</v>
      </c>
    </row>
    <row r="194" spans="1:8" x14ac:dyDescent="0.25">
      <c r="A194" s="7" t="s">
        <v>204</v>
      </c>
      <c r="B194" s="1">
        <v>3</v>
      </c>
      <c r="C194" s="7" t="s">
        <v>205</v>
      </c>
      <c r="D194" s="7" t="s">
        <v>14</v>
      </c>
      <c r="E194" s="1" t="s">
        <v>206</v>
      </c>
      <c r="F194" s="8">
        <v>7.29</v>
      </c>
      <c r="G194" s="9">
        <v>3.68</v>
      </c>
      <c r="H194" s="10">
        <f t="shared" si="7"/>
        <v>26.83</v>
      </c>
    </row>
    <row r="195" spans="1:8" x14ac:dyDescent="0.25">
      <c r="A195" s="7" t="s">
        <v>204</v>
      </c>
      <c r="B195" s="1">
        <v>4</v>
      </c>
      <c r="C195" s="7" t="s">
        <v>131</v>
      </c>
      <c r="D195" s="7" t="s">
        <v>17</v>
      </c>
      <c r="E195" s="1" t="s">
        <v>132</v>
      </c>
      <c r="F195" s="8">
        <v>153.19</v>
      </c>
      <c r="G195" s="9">
        <v>0.45200000000000001</v>
      </c>
      <c r="H195" s="10">
        <f t="shared" si="7"/>
        <v>69.239999999999995</v>
      </c>
    </row>
    <row r="196" spans="1:8" x14ac:dyDescent="0.25">
      <c r="A196" s="7" t="s">
        <v>204</v>
      </c>
      <c r="B196" s="1">
        <v>5</v>
      </c>
      <c r="C196" s="7" t="s">
        <v>207</v>
      </c>
      <c r="D196" s="7" t="s">
        <v>36</v>
      </c>
      <c r="E196" s="1" t="s">
        <v>208</v>
      </c>
      <c r="F196" s="8">
        <v>107.16</v>
      </c>
      <c r="G196" s="9">
        <v>1.83</v>
      </c>
      <c r="H196" s="10">
        <f t="shared" si="7"/>
        <v>196.1</v>
      </c>
    </row>
    <row r="197" spans="1:8" x14ac:dyDescent="0.25">
      <c r="A197" s="7" t="s">
        <v>204</v>
      </c>
      <c r="B197" s="1">
        <v>6</v>
      </c>
      <c r="C197" s="7" t="s">
        <v>133</v>
      </c>
      <c r="D197" s="7" t="s">
        <v>14</v>
      </c>
      <c r="E197" s="1" t="s">
        <v>134</v>
      </c>
      <c r="F197" s="8">
        <v>41.28</v>
      </c>
      <c r="G197" s="9">
        <v>5.5620000000000003</v>
      </c>
      <c r="H197" s="10">
        <f t="shared" si="7"/>
        <v>229.6</v>
      </c>
    </row>
    <row r="198" spans="1:8" x14ac:dyDescent="0.25">
      <c r="A198" s="7" t="s">
        <v>204</v>
      </c>
      <c r="B198" s="1">
        <v>7</v>
      </c>
      <c r="C198" s="7" t="s">
        <v>72</v>
      </c>
      <c r="D198" s="7" t="s">
        <v>14</v>
      </c>
      <c r="E198" s="1" t="s">
        <v>73</v>
      </c>
      <c r="F198" s="8">
        <v>11.27</v>
      </c>
      <c r="G198" s="9">
        <v>11.124000000000001</v>
      </c>
      <c r="H198" s="10">
        <f t="shared" si="7"/>
        <v>125.37</v>
      </c>
    </row>
    <row r="199" spans="1:8" x14ac:dyDescent="0.25">
      <c r="A199" s="7" t="s">
        <v>204</v>
      </c>
      <c r="B199" s="1">
        <v>8</v>
      </c>
      <c r="C199" s="7" t="s">
        <v>70</v>
      </c>
      <c r="D199" s="7" t="s">
        <v>17</v>
      </c>
      <c r="E199" s="1" t="s">
        <v>71</v>
      </c>
      <c r="F199" s="8">
        <v>173.3</v>
      </c>
      <c r="G199" s="9">
        <v>1.1200000000000001</v>
      </c>
      <c r="H199" s="10">
        <f t="shared" si="7"/>
        <v>194.1</v>
      </c>
    </row>
    <row r="200" spans="1:8" x14ac:dyDescent="0.25">
      <c r="A200" s="7" t="s">
        <v>204</v>
      </c>
      <c r="B200" s="1">
        <v>9</v>
      </c>
      <c r="C200" s="7" t="s">
        <v>209</v>
      </c>
      <c r="D200" s="7" t="s">
        <v>14</v>
      </c>
      <c r="E200" s="1" t="s">
        <v>210</v>
      </c>
      <c r="F200" s="8">
        <v>84.38</v>
      </c>
      <c r="G200" s="9">
        <v>0.84</v>
      </c>
      <c r="H200" s="10">
        <f t="shared" si="7"/>
        <v>70.88</v>
      </c>
    </row>
    <row r="201" spans="1:8" x14ac:dyDescent="0.25">
      <c r="A201" s="7" t="s">
        <v>204</v>
      </c>
      <c r="B201" s="1">
        <v>10</v>
      </c>
      <c r="C201" s="7" t="s">
        <v>211</v>
      </c>
      <c r="D201" s="7" t="s">
        <v>46</v>
      </c>
      <c r="E201" s="1" t="s">
        <v>212</v>
      </c>
      <c r="F201" s="8">
        <v>139.63</v>
      </c>
      <c r="G201" s="9">
        <v>1</v>
      </c>
      <c r="H201" s="10">
        <f t="shared" si="7"/>
        <v>139.63</v>
      </c>
    </row>
    <row r="202" spans="1:8" x14ac:dyDescent="0.25">
      <c r="E202" s="5" t="s">
        <v>31</v>
      </c>
      <c r="F202" s="5"/>
      <c r="G202" s="5"/>
      <c r="H202" s="11">
        <f>SUM(H192:H201)</f>
        <v>1147.27</v>
      </c>
    </row>
    <row r="204" spans="1:8" x14ac:dyDescent="0.25">
      <c r="C204" s="5" t="s">
        <v>5</v>
      </c>
      <c r="D204" s="6" t="s">
        <v>6</v>
      </c>
      <c r="E204" s="5" t="s">
        <v>7</v>
      </c>
    </row>
    <row r="205" spans="1:8" x14ac:dyDescent="0.25">
      <c r="C205" s="5" t="s">
        <v>8</v>
      </c>
      <c r="D205" s="6" t="s">
        <v>199</v>
      </c>
      <c r="E205" s="5" t="s">
        <v>200</v>
      </c>
    </row>
    <row r="206" spans="1:8" x14ac:dyDescent="0.25">
      <c r="C206" s="5" t="s">
        <v>10</v>
      </c>
      <c r="D206" s="6" t="s">
        <v>40</v>
      </c>
      <c r="E206" s="5" t="s">
        <v>76</v>
      </c>
    </row>
    <row r="208" spans="1:8" x14ac:dyDescent="0.25">
      <c r="A208" s="7" t="s">
        <v>213</v>
      </c>
      <c r="B208" s="1">
        <v>1</v>
      </c>
      <c r="C208" s="7" t="s">
        <v>100</v>
      </c>
      <c r="D208" s="7" t="s">
        <v>46</v>
      </c>
      <c r="E208" s="1" t="s">
        <v>101</v>
      </c>
      <c r="F208" s="8">
        <v>963</v>
      </c>
      <c r="G208" s="9">
        <v>1</v>
      </c>
      <c r="H208" s="10">
        <f>ROUND(ROUND(F208,2)*ROUND(G208,3),2)</f>
        <v>963</v>
      </c>
    </row>
    <row r="209" spans="1:8" x14ac:dyDescent="0.25">
      <c r="A209" s="7" t="s">
        <v>213</v>
      </c>
      <c r="B209" s="1">
        <v>2</v>
      </c>
      <c r="C209" s="7" t="s">
        <v>214</v>
      </c>
      <c r="D209" s="7" t="s">
        <v>46</v>
      </c>
      <c r="E209" s="1" t="s">
        <v>215</v>
      </c>
      <c r="F209" s="8">
        <v>5285.94</v>
      </c>
      <c r="G209" s="9">
        <v>1</v>
      </c>
      <c r="H209" s="10">
        <f>ROUND(ROUND(F209,2)*ROUND(G209,3),2)</f>
        <v>5285.94</v>
      </c>
    </row>
    <row r="210" spans="1:8" x14ac:dyDescent="0.25">
      <c r="E210" s="5" t="s">
        <v>31</v>
      </c>
      <c r="F210" s="5"/>
      <c r="G210" s="5"/>
      <c r="H210" s="11">
        <f>SUM(H208:H209)</f>
        <v>6248.94</v>
      </c>
    </row>
    <row r="212" spans="1:8" x14ac:dyDescent="0.25">
      <c r="C212" s="5" t="s">
        <v>5</v>
      </c>
      <c r="D212" s="6" t="s">
        <v>6</v>
      </c>
      <c r="E212" s="5" t="s">
        <v>7</v>
      </c>
    </row>
    <row r="213" spans="1:8" x14ac:dyDescent="0.25">
      <c r="C213" s="5" t="s">
        <v>8</v>
      </c>
      <c r="D213" s="6" t="s">
        <v>216</v>
      </c>
      <c r="E213" s="5" t="s">
        <v>217</v>
      </c>
    </row>
    <row r="214" spans="1:8" x14ac:dyDescent="0.25">
      <c r="C214" s="5" t="s">
        <v>10</v>
      </c>
      <c r="D214" s="6" t="s">
        <v>6</v>
      </c>
      <c r="E214" s="5" t="s">
        <v>51</v>
      </c>
    </row>
    <row r="216" spans="1:8" x14ac:dyDescent="0.25">
      <c r="A216" s="7" t="s">
        <v>218</v>
      </c>
      <c r="B216" s="1">
        <v>1</v>
      </c>
      <c r="C216" s="7" t="s">
        <v>219</v>
      </c>
      <c r="D216" s="7" t="s">
        <v>17</v>
      </c>
      <c r="E216" s="1" t="s">
        <v>220</v>
      </c>
      <c r="F216" s="8">
        <v>8.16</v>
      </c>
      <c r="G216" s="9">
        <v>11.321</v>
      </c>
      <c r="H216" s="10">
        <f>ROUND(ROUND(F216,2)*ROUND(G216,3),2)</f>
        <v>92.38</v>
      </c>
    </row>
    <row r="217" spans="1:8" x14ac:dyDescent="0.25">
      <c r="A217" s="7" t="s">
        <v>218</v>
      </c>
      <c r="B217" s="1">
        <v>2</v>
      </c>
      <c r="C217" s="7" t="s">
        <v>221</v>
      </c>
      <c r="D217" s="7" t="s">
        <v>17</v>
      </c>
      <c r="E217" s="1" t="s">
        <v>222</v>
      </c>
      <c r="F217" s="8">
        <v>9.17</v>
      </c>
      <c r="G217" s="9">
        <v>6.9260000000000002</v>
      </c>
      <c r="H217" s="10">
        <f>ROUND(ROUND(F217,2)*ROUND(G217,3),2)</f>
        <v>63.51</v>
      </c>
    </row>
    <row r="218" spans="1:8" x14ac:dyDescent="0.25">
      <c r="A218" s="7" t="s">
        <v>218</v>
      </c>
      <c r="B218" s="1">
        <v>3</v>
      </c>
      <c r="C218" s="7" t="s">
        <v>223</v>
      </c>
      <c r="D218" s="7" t="s">
        <v>17</v>
      </c>
      <c r="E218" s="1" t="s">
        <v>224</v>
      </c>
      <c r="F218" s="8">
        <v>6.91</v>
      </c>
      <c r="G218" s="9">
        <v>4.3949999999999996</v>
      </c>
      <c r="H218" s="10">
        <f>ROUND(ROUND(F218,2)*ROUND(G218,3),2)</f>
        <v>30.37</v>
      </c>
    </row>
    <row r="219" spans="1:8" x14ac:dyDescent="0.25">
      <c r="E219" s="5" t="s">
        <v>31</v>
      </c>
      <c r="F219" s="5"/>
      <c r="G219" s="5"/>
      <c r="H219" s="11">
        <f>SUM(H216:H218)</f>
        <v>186.26</v>
      </c>
    </row>
    <row r="221" spans="1:8" x14ac:dyDescent="0.25">
      <c r="C221" s="5" t="s">
        <v>5</v>
      </c>
      <c r="D221" s="6" t="s">
        <v>6</v>
      </c>
      <c r="E221" s="5" t="s">
        <v>7</v>
      </c>
    </row>
    <row r="222" spans="1:8" x14ac:dyDescent="0.25">
      <c r="C222" s="5" t="s">
        <v>8</v>
      </c>
      <c r="D222" s="6" t="s">
        <v>216</v>
      </c>
      <c r="E222" s="5" t="s">
        <v>217</v>
      </c>
    </row>
    <row r="223" spans="1:8" x14ac:dyDescent="0.25">
      <c r="C223" s="5" t="s">
        <v>10</v>
      </c>
      <c r="D223" s="6" t="s">
        <v>32</v>
      </c>
      <c r="E223" s="5" t="s">
        <v>225</v>
      </c>
    </row>
    <row r="225" spans="1:8" x14ac:dyDescent="0.25">
      <c r="A225" s="7" t="s">
        <v>226</v>
      </c>
      <c r="B225" s="1">
        <v>1</v>
      </c>
      <c r="C225" s="7" t="s">
        <v>227</v>
      </c>
      <c r="D225" s="7" t="s">
        <v>36</v>
      </c>
      <c r="E225" s="1" t="s">
        <v>228</v>
      </c>
      <c r="F225" s="8">
        <v>2.23</v>
      </c>
      <c r="G225" s="9">
        <v>47.17</v>
      </c>
      <c r="H225" s="10">
        <f>ROUND(ROUND(F225,2)*ROUND(G225,3),2)</f>
        <v>105.19</v>
      </c>
    </row>
    <row r="226" spans="1:8" x14ac:dyDescent="0.25">
      <c r="A226" s="7" t="s">
        <v>226</v>
      </c>
      <c r="B226" s="1">
        <v>2</v>
      </c>
      <c r="C226" s="7" t="s">
        <v>229</v>
      </c>
      <c r="D226" s="7" t="s">
        <v>46</v>
      </c>
      <c r="E226" s="1" t="s">
        <v>230</v>
      </c>
      <c r="F226" s="8">
        <v>1437.76</v>
      </c>
      <c r="G226" s="9">
        <v>1</v>
      </c>
      <c r="H226" s="10">
        <f>ROUND(ROUND(F226,2)*ROUND(G226,3),2)</f>
        <v>1437.76</v>
      </c>
    </row>
    <row r="227" spans="1:8" x14ac:dyDescent="0.25">
      <c r="A227" s="7" t="s">
        <v>226</v>
      </c>
      <c r="B227" s="1">
        <v>3</v>
      </c>
      <c r="C227" s="7" t="s">
        <v>231</v>
      </c>
      <c r="D227" s="7" t="s">
        <v>46</v>
      </c>
      <c r="E227" s="1" t="s">
        <v>232</v>
      </c>
      <c r="F227" s="8">
        <v>106.61</v>
      </c>
      <c r="G227" s="9">
        <v>1</v>
      </c>
      <c r="H227" s="10">
        <f>ROUND(ROUND(F227,2)*ROUND(G227,3),2)</f>
        <v>106.61</v>
      </c>
    </row>
    <row r="228" spans="1:8" x14ac:dyDescent="0.25">
      <c r="E228" s="5" t="s">
        <v>31</v>
      </c>
      <c r="F228" s="5"/>
      <c r="G228" s="5"/>
      <c r="H228" s="11">
        <f>SUM(H225:H227)</f>
        <v>1649.56</v>
      </c>
    </row>
    <row r="230" spans="1:8" x14ac:dyDescent="0.25">
      <c r="C230" s="5" t="s">
        <v>5</v>
      </c>
      <c r="D230" s="6" t="s">
        <v>6</v>
      </c>
      <c r="E230" s="5" t="s">
        <v>7</v>
      </c>
    </row>
    <row r="231" spans="1:8" x14ac:dyDescent="0.25">
      <c r="C231" s="5" t="s">
        <v>8</v>
      </c>
      <c r="D231" s="6" t="s">
        <v>233</v>
      </c>
      <c r="E231" s="5" t="s">
        <v>234</v>
      </c>
    </row>
    <row r="233" spans="1:8" x14ac:dyDescent="0.25">
      <c r="A233" s="7" t="s">
        <v>235</v>
      </c>
      <c r="B233" s="1">
        <v>1</v>
      </c>
      <c r="C233" s="7" t="s">
        <v>236</v>
      </c>
      <c r="D233" s="7" t="s">
        <v>46</v>
      </c>
      <c r="E233" s="1" t="s">
        <v>237</v>
      </c>
      <c r="F233" s="8">
        <v>8500</v>
      </c>
      <c r="G233" s="9">
        <v>1</v>
      </c>
      <c r="H233" s="10">
        <f t="shared" ref="H233:H239" si="8">ROUND(ROUND(F233,2)*ROUND(G233,3),2)</f>
        <v>8500</v>
      </c>
    </row>
    <row r="234" spans="1:8" x14ac:dyDescent="0.25">
      <c r="A234" s="7" t="s">
        <v>235</v>
      </c>
      <c r="B234" s="1">
        <v>2</v>
      </c>
      <c r="C234" s="7" t="s">
        <v>238</v>
      </c>
      <c r="D234" s="7" t="s">
        <v>46</v>
      </c>
      <c r="E234" s="1" t="s">
        <v>239</v>
      </c>
      <c r="F234" s="8">
        <v>1700</v>
      </c>
      <c r="G234" s="9">
        <v>1</v>
      </c>
      <c r="H234" s="10">
        <f t="shared" si="8"/>
        <v>1700</v>
      </c>
    </row>
    <row r="235" spans="1:8" x14ac:dyDescent="0.25">
      <c r="A235" s="7" t="s">
        <v>235</v>
      </c>
      <c r="B235" s="1">
        <v>3</v>
      </c>
      <c r="C235" s="7" t="s">
        <v>240</v>
      </c>
      <c r="D235" s="7" t="s">
        <v>46</v>
      </c>
      <c r="E235" s="1" t="s">
        <v>241</v>
      </c>
      <c r="F235" s="8">
        <v>3059.69</v>
      </c>
      <c r="G235" s="9">
        <v>1</v>
      </c>
      <c r="H235" s="10">
        <f t="shared" si="8"/>
        <v>3059.69</v>
      </c>
    </row>
    <row r="236" spans="1:8" x14ac:dyDescent="0.25">
      <c r="A236" s="7" t="s">
        <v>235</v>
      </c>
      <c r="B236" s="1">
        <v>4</v>
      </c>
      <c r="C236" s="7" t="s">
        <v>242</v>
      </c>
      <c r="D236" s="7" t="s">
        <v>17</v>
      </c>
      <c r="E236" s="1" t="s">
        <v>243</v>
      </c>
      <c r="F236" s="8">
        <v>12.51</v>
      </c>
      <c r="G236" s="9">
        <v>80.509</v>
      </c>
      <c r="H236" s="10">
        <f t="shared" si="8"/>
        <v>1007.17</v>
      </c>
    </row>
    <row r="237" spans="1:8" x14ac:dyDescent="0.25">
      <c r="A237" s="7" t="s">
        <v>235</v>
      </c>
      <c r="B237" s="1">
        <v>5</v>
      </c>
      <c r="C237" s="7" t="s">
        <v>244</v>
      </c>
      <c r="D237" s="7" t="s">
        <v>17</v>
      </c>
      <c r="E237" s="1" t="s">
        <v>245</v>
      </c>
      <c r="F237" s="8">
        <v>7.34</v>
      </c>
      <c r="G237" s="9">
        <v>80.509</v>
      </c>
      <c r="H237" s="10">
        <f t="shared" si="8"/>
        <v>590.94000000000005</v>
      </c>
    </row>
    <row r="238" spans="1:8" x14ac:dyDescent="0.25">
      <c r="A238" s="7" t="s">
        <v>235</v>
      </c>
      <c r="B238" s="1">
        <v>6</v>
      </c>
      <c r="C238" s="7" t="s">
        <v>246</v>
      </c>
      <c r="D238" s="7" t="s">
        <v>46</v>
      </c>
      <c r="E238" s="1" t="s">
        <v>247</v>
      </c>
      <c r="F238" s="8">
        <v>1383.68</v>
      </c>
      <c r="G238" s="9">
        <v>1</v>
      </c>
      <c r="H238" s="10">
        <f t="shared" si="8"/>
        <v>1383.68</v>
      </c>
    </row>
    <row r="239" spans="1:8" x14ac:dyDescent="0.25">
      <c r="A239" s="7" t="s">
        <v>235</v>
      </c>
      <c r="B239" s="1">
        <v>7</v>
      </c>
      <c r="C239" s="7" t="s">
        <v>248</v>
      </c>
      <c r="D239" s="7" t="s">
        <v>46</v>
      </c>
      <c r="E239" s="1" t="s">
        <v>249</v>
      </c>
      <c r="F239" s="8">
        <v>29233.43</v>
      </c>
      <c r="G239" s="9">
        <v>1</v>
      </c>
      <c r="H239" s="10">
        <f t="shared" si="8"/>
        <v>29233.43</v>
      </c>
    </row>
    <row r="240" spans="1:8" x14ac:dyDescent="0.25">
      <c r="E240" s="5" t="s">
        <v>31</v>
      </c>
      <c r="F240" s="5"/>
      <c r="G240" s="5"/>
      <c r="H240" s="11">
        <f>SUM(H233:H239)</f>
        <v>45474.91</v>
      </c>
    </row>
    <row r="242" spans="5:8" x14ac:dyDescent="0.25">
      <c r="E242" s="12" t="s">
        <v>250</v>
      </c>
      <c r="H242" s="13">
        <f>SUM(H9:H241)/2</f>
        <v>229057.28000000003</v>
      </c>
    </row>
  </sheetData>
  <sheetProtection sheet="1"/>
  <mergeCells count="4">
    <mergeCell ref="E1:H1"/>
    <mergeCell ref="E2:H2"/>
    <mergeCell ref="E3:H3"/>
    <mergeCell ref="E4:H4"/>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Jèssica Alvarez</dc:creator>
  <cp:lastModifiedBy>Isabel Gutierrez</cp:lastModifiedBy>
  <dcterms:created xsi:type="dcterms:W3CDTF">2025-06-23T10:37:17Z</dcterms:created>
  <dcterms:modified xsi:type="dcterms:W3CDTF">2025-07-09T09:20:24Z</dcterms:modified>
</cp:coreProperties>
</file>