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EC_CONTRACT\Expedients en adjudicació\2025\2025-72 - Subm i mant 12 ecògraf\2. PLECS\1. ADMINISTRATIUS\"/>
    </mc:Choice>
  </mc:AlternateContent>
  <xr:revisionPtr revIDLastSave="0" documentId="13_ncr:1_{B09F4611-3445-4471-8565-15420A7D3DD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OFERTA ECONÒMICA lot 1" sheetId="5" r:id="rId1"/>
    <sheet name="OFERTA ECONÒMICA lot 2" sheetId="4" r:id="rId2"/>
  </sheets>
  <definedNames>
    <definedName name="_Hlk157447117" localSheetId="0">'OFERTA ECONÒMICA lot 1'!$C$67</definedName>
    <definedName name="_Hlk157447117" localSheetId="1">'OFERTA ECONÒMICA lot 2'!$C$64</definedName>
    <definedName name="_Hlk157447312" localSheetId="0">'OFERTA ECONÒMICA lot 1'!$C$73</definedName>
    <definedName name="_Hlk157447312" localSheetId="1">'OFERTA ECONÒMICA lot 2'!$C$70</definedName>
    <definedName name="_Hlk157447415" localSheetId="0">'OFERTA ECONÒMICA lot 1'!$C$82</definedName>
    <definedName name="_Hlk157447415" localSheetId="1">'OFERTA ECONÒMICA lot 2'!$C$79</definedName>
    <definedName name="_xlnm.Print_Area" localSheetId="0">'OFERTA ECONÒMICA lot 1'!$A$1:$G$43</definedName>
    <definedName name="_xlnm.Print_Area" localSheetId="1">'OFERTA ECONÒMICA lot 2'!$A$1:$G$40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4" i="5" l="1"/>
  <c r="F34" i="5" s="1"/>
  <c r="H34" i="5" s="1"/>
  <c r="C34" i="5"/>
  <c r="F27" i="5"/>
  <c r="G27" i="5" s="1"/>
  <c r="D27" i="5"/>
  <c r="F26" i="5"/>
  <c r="G26" i="5" s="1"/>
  <c r="D26" i="5"/>
  <c r="F25" i="5"/>
  <c r="G25" i="5" s="1"/>
  <c r="D25" i="5"/>
  <c r="F24" i="5"/>
  <c r="G24" i="5" s="1"/>
  <c r="D24" i="5"/>
  <c r="D31" i="4"/>
  <c r="F31" i="4" s="1"/>
  <c r="H31" i="4" s="1"/>
  <c r="C31" i="4"/>
  <c r="F24" i="4"/>
  <c r="G24" i="4" s="1"/>
  <c r="D24" i="4"/>
  <c r="D28" i="5" l="1"/>
  <c r="B37" i="5" s="1"/>
  <c r="C37" i="5" s="1"/>
  <c r="D37" i="5" s="1"/>
  <c r="F28" i="5"/>
  <c r="G28" i="5"/>
  <c r="G25" i="4"/>
  <c r="D25" i="4"/>
  <c r="B34" i="4" s="1"/>
  <c r="C34" i="4" s="1"/>
  <c r="D34" i="4" s="1"/>
  <c r="F25" i="4"/>
  <c r="E34" i="4" s="1"/>
  <c r="F34" i="4" s="1"/>
  <c r="E37" i="5" l="1"/>
  <c r="F37" i="5" l="1"/>
</calcChain>
</file>

<file path=xl/sharedStrings.xml><?xml version="1.0" encoding="utf-8"?>
<sst xmlns="http://schemas.openxmlformats.org/spreadsheetml/2006/main" count="95" uniqueCount="47">
  <si>
    <t>QUANTITAT</t>
  </si>
  <si>
    <t>Signatura licitador:</t>
  </si>
  <si>
    <t>TÍTOL EXPEDIENT:</t>
  </si>
  <si>
    <t>NÚMERO D'EXPEDIENT:</t>
  </si>
  <si>
    <t>LOCALITAT:</t>
  </si>
  <si>
    <t xml:space="preserve">TELÈFON: </t>
  </si>
  <si>
    <t>CORREU ELECTRÒNIC:</t>
  </si>
  <si>
    <t xml:space="preserve">NOM I COGNOMS: </t>
  </si>
  <si>
    <t xml:space="preserve">DNI: </t>
  </si>
  <si>
    <t>CÀRREC:</t>
  </si>
  <si>
    <t xml:space="preserve">DATA: </t>
  </si>
  <si>
    <t>OFERTA ECONÒMICA</t>
  </si>
  <si>
    <t>EQUIPAMENT</t>
  </si>
  <si>
    <t>Servei de manteniment 
any 3</t>
  </si>
  <si>
    <t>Servei de manteniment 
any 4</t>
  </si>
  <si>
    <t>Servei de manteniment 
any 5</t>
  </si>
  <si>
    <t xml:space="preserve">DOMICILI: C/. </t>
  </si>
  <si>
    <t>DADES DEL REPRESENTANT:</t>
  </si>
  <si>
    <t>OFERTA ECONÒMICA DE L'EQUIPAMENT AMB 2 ANYS DE GARANTIA INCLOSA</t>
  </si>
  <si>
    <t>IVA</t>
  </si>
  <si>
    <t xml:space="preserve">OFERTA ECONÒMICA DEL SERVEI DE MANTENIMENT POST-GARANTIA </t>
  </si>
  <si>
    <t>PBL (SENSE IVA)</t>
  </si>
  <si>
    <t>PREU DE L'OFERTA (S/IVA)</t>
  </si>
  <si>
    <t xml:space="preserve">IMPORT TOTAL </t>
  </si>
  <si>
    <t>Servei de manteniment post garantia de conformitat amb el PPT</t>
  </si>
  <si>
    <t>OFERTA EQUIPAMENT I MANTENIMENT SENSE IVA</t>
  </si>
  <si>
    <t>OFERTA EQUIPAMENT I MANTENIMENT AMB IVA</t>
  </si>
  <si>
    <t>PREU UNITARI OFERTAT (SENSE IVA)</t>
  </si>
  <si>
    <t>PREU TOTAL OFERTAT (SENSE IVA)</t>
  </si>
  <si>
    <t>PREU TOTAL OFERTAT (AMB IVA)</t>
  </si>
  <si>
    <t>PREU UNITARI       (SENSE IVA)</t>
  </si>
  <si>
    <t>PBL (AMB IVA)</t>
  </si>
  <si>
    <t>PREU MÀXIM        (SENSE IVA)</t>
  </si>
  <si>
    <t>PREU MÀXIM TOTAL (SENSE IVA)</t>
  </si>
  <si>
    <t>Els licitadors que ofereixin un termini de garantia superior al requerit (2 anys) han de valorar amb 0 el preu del manteniment dels anys que cobreixi el termini de garantia i ho han de reflectir a la cel·la corresponent.</t>
  </si>
  <si>
    <t>TOTAL</t>
  </si>
  <si>
    <t>ANNEX DE CUMPLIMENTACIÓ OBLIGATORIA 3 OFERTA ECONÒMICA LOT 2</t>
  </si>
  <si>
    <t>ANNEX DE CUMPLIMENTACIÓ OBLIGATORIA 3 OFERTA ECONÒMICA LOT 1</t>
  </si>
  <si>
    <t xml:space="preserve">Subministrament, instal·lació i posada en funcionament de dotze ecografs i transductors associats  </t>
  </si>
  <si>
    <t>2025/72</t>
  </si>
  <si>
    <t>ECOGRAF (INCLOU CARRO I TRANSDUCTOR LINIAL)</t>
  </si>
  <si>
    <t>SISTEMA ECOGRAFIA TIPUS A</t>
  </si>
  <si>
    <t>SISTEMA ECOGRAFIA TIPUS B</t>
  </si>
  <si>
    <t>SISTEMA ECOGRAFIA TIPUS C</t>
  </si>
  <si>
    <t>SISTEMA ECOGRAFIA TIPUS D</t>
  </si>
  <si>
    <t>PREU TOTAL MÀXIM        (SENSE IVA)</t>
  </si>
  <si>
    <t>PREU TOTAL MÀXIM         (AMB IVA)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</si>
</sst>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-* #,##0\ _P_t_s_-;\-* #,##0\ _P_t_s_-;_-* &quot;-&quot;??\ _P_t_s_-;_-@_-"/>
    <numFmt numFmtId="167" formatCode="#,##0.00\ &quot;€&quot;"/>
    <numFmt numFmtId="168" formatCode="#,##0.0\ &quot;€&quot;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/>
    <xf numFmtId="0" fontId="2" fillId="0" borderId="0"/>
  </cellStyleXfs>
  <cellXfs count="109">
    <xf numFmtId="0" fontId="0" fillId="0" borderId="0" xfId="0"/>
    <xf numFmtId="0" fontId="4" fillId="0" borderId="1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49" fontId="4" fillId="0" borderId="0" xfId="0" applyNumberFormat="1" applyFont="1" applyAlignment="1">
      <alignment vertical="center" wrapText="1"/>
    </xf>
    <xf numFmtId="0" fontId="1" fillId="0" borderId="8" xfId="0" applyFont="1" applyBorder="1"/>
    <xf numFmtId="0" fontId="5" fillId="0" borderId="0" xfId="0" applyFont="1"/>
    <xf numFmtId="0" fontId="1" fillId="0" borderId="12" xfId="0" applyFont="1" applyBorder="1"/>
    <xf numFmtId="0" fontId="1" fillId="0" borderId="0" xfId="0" applyFont="1" applyProtection="1">
      <protection locked="0"/>
    </xf>
    <xf numFmtId="0" fontId="4" fillId="0" borderId="8" xfId="0" applyFont="1" applyBorder="1"/>
    <xf numFmtId="0" fontId="4" fillId="0" borderId="0" xfId="0" applyFont="1" applyAlignment="1" applyProtection="1">
      <alignment wrapText="1"/>
      <protection locked="0"/>
    </xf>
    <xf numFmtId="0" fontId="4" fillId="0" borderId="5" xfId="0" applyFont="1" applyBorder="1" applyAlignment="1">
      <alignment vertical="top"/>
    </xf>
    <xf numFmtId="0" fontId="4" fillId="0" borderId="5" xfId="0" applyFont="1" applyBorder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1" applyFont="1"/>
    <xf numFmtId="0" fontId="1" fillId="0" borderId="0" xfId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 applyProtection="1">
      <alignment horizontal="center" wrapText="1"/>
      <protection locked="0"/>
    </xf>
    <xf numFmtId="0" fontId="1" fillId="0" borderId="0" xfId="1"/>
    <xf numFmtId="166" fontId="1" fillId="0" borderId="0" xfId="2" applyNumberFormat="1" applyFont="1" applyAlignment="1"/>
    <xf numFmtId="166" fontId="4" fillId="2" borderId="0" xfId="2" applyNumberFormat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/>
    </xf>
    <xf numFmtId="0" fontId="1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/>
    </xf>
    <xf numFmtId="167" fontId="5" fillId="0" borderId="6" xfId="0" applyNumberFormat="1" applyFont="1" applyBorder="1" applyAlignment="1">
      <alignment horizontal="center" vertical="center"/>
    </xf>
    <xf numFmtId="167" fontId="5" fillId="0" borderId="6" xfId="0" applyNumberFormat="1" applyFont="1" applyBorder="1"/>
    <xf numFmtId="0" fontId="4" fillId="0" borderId="0" xfId="1" applyFont="1" applyAlignment="1">
      <alignment horizontal="center" vertical="center" wrapText="1"/>
    </xf>
    <xf numFmtId="4" fontId="5" fillId="0" borderId="0" xfId="0" applyNumberFormat="1" applyFont="1"/>
    <xf numFmtId="167" fontId="5" fillId="0" borderId="0" xfId="0" applyNumberFormat="1" applyFont="1"/>
    <xf numFmtId="165" fontId="4" fillId="5" borderId="25" xfId="1" applyNumberFormat="1" applyFont="1" applyFill="1" applyBorder="1" applyAlignment="1">
      <alignment horizontal="center" vertical="center" wrapText="1"/>
    </xf>
    <xf numFmtId="165" fontId="4" fillId="5" borderId="24" xfId="1" applyNumberFormat="1" applyFont="1" applyFill="1" applyBorder="1" applyAlignment="1">
      <alignment horizontal="center" vertical="center" wrapText="1"/>
    </xf>
    <xf numFmtId="167" fontId="5" fillId="4" borderId="27" xfId="0" applyNumberFormat="1" applyFont="1" applyFill="1" applyBorder="1" applyAlignment="1">
      <alignment horizontal="center" vertical="center" wrapText="1"/>
    </xf>
    <xf numFmtId="167" fontId="5" fillId="4" borderId="22" xfId="0" applyNumberFormat="1" applyFont="1" applyFill="1" applyBorder="1" applyAlignment="1">
      <alignment horizontal="center" vertical="center"/>
    </xf>
    <xf numFmtId="167" fontId="5" fillId="4" borderId="2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7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167" fontId="5" fillId="0" borderId="24" xfId="0" applyNumberFormat="1" applyFont="1" applyBorder="1" applyAlignment="1">
      <alignment horizontal="center" vertical="center" wrapText="1"/>
    </xf>
    <xf numFmtId="167" fontId="5" fillId="0" borderId="5" xfId="0" applyNumberFormat="1" applyFont="1" applyBorder="1" applyAlignment="1">
      <alignment horizontal="center" vertical="center" wrapText="1"/>
    </xf>
    <xf numFmtId="167" fontId="5" fillId="0" borderId="24" xfId="0" applyNumberFormat="1" applyFont="1" applyBorder="1" applyAlignment="1">
      <alignment horizontal="center" vertical="center"/>
    </xf>
    <xf numFmtId="0" fontId="4" fillId="3" borderId="25" xfId="1" applyFont="1" applyFill="1" applyBorder="1" applyAlignment="1">
      <alignment horizontal="center" vertical="center" wrapText="1"/>
    </xf>
    <xf numFmtId="0" fontId="4" fillId="3" borderId="24" xfId="1" applyFont="1" applyFill="1" applyBorder="1" applyAlignment="1">
      <alignment horizontal="center" vertical="center" wrapText="1"/>
    </xf>
    <xf numFmtId="0" fontId="4" fillId="3" borderId="23" xfId="1" applyFont="1" applyFill="1" applyBorder="1" applyAlignment="1">
      <alignment horizontal="center" vertical="center" wrapText="1"/>
    </xf>
    <xf numFmtId="0" fontId="4" fillId="3" borderId="28" xfId="1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165" fontId="4" fillId="5" borderId="30" xfId="1" applyNumberFormat="1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/>
    </xf>
    <xf numFmtId="167" fontId="5" fillId="4" borderId="1" xfId="0" applyNumberFormat="1" applyFont="1" applyFill="1" applyBorder="1" applyAlignment="1">
      <alignment horizontal="center" vertical="center"/>
    </xf>
    <xf numFmtId="167" fontId="6" fillId="4" borderId="29" xfId="0" applyNumberFormat="1" applyFont="1" applyFill="1" applyBorder="1" applyAlignment="1">
      <alignment horizontal="center" vertical="center"/>
    </xf>
    <xf numFmtId="167" fontId="6" fillId="4" borderId="24" xfId="0" applyNumberFormat="1" applyFont="1" applyFill="1" applyBorder="1" applyAlignment="1">
      <alignment horizontal="center" vertical="center"/>
    </xf>
    <xf numFmtId="167" fontId="6" fillId="4" borderId="7" xfId="0" applyNumberFormat="1" applyFont="1" applyFill="1" applyBorder="1" applyAlignment="1">
      <alignment horizontal="center" vertical="center"/>
    </xf>
    <xf numFmtId="167" fontId="5" fillId="0" borderId="26" xfId="0" applyNumberFormat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 wrapText="1"/>
    </xf>
    <xf numFmtId="167" fontId="5" fillId="0" borderId="1" xfId="0" applyNumberFormat="1" applyFont="1" applyBorder="1"/>
    <xf numFmtId="2" fontId="5" fillId="0" borderId="0" xfId="0" applyNumberFormat="1" applyFont="1"/>
    <xf numFmtId="168" fontId="5" fillId="4" borderId="24" xfId="0" applyNumberFormat="1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4" fillId="3" borderId="0" xfId="1" applyFont="1" applyFill="1" applyAlignment="1">
      <alignment horizontal="center"/>
    </xf>
    <xf numFmtId="0" fontId="4" fillId="0" borderId="1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6" fontId="1" fillId="0" borderId="0" xfId="3" applyNumberFormat="1" applyFont="1" applyBorder="1" applyAlignment="1">
      <alignment horizontal="center" vertical="center" wrapText="1"/>
    </xf>
    <xf numFmtId="0" fontId="4" fillId="3" borderId="22" xfId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4" fillId="3" borderId="23" xfId="1" applyFont="1" applyFill="1" applyBorder="1" applyAlignment="1">
      <alignment horizontal="center"/>
    </xf>
    <xf numFmtId="0" fontId="1" fillId="0" borderId="15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center"/>
      <protection locked="0"/>
    </xf>
    <xf numFmtId="0" fontId="1" fillId="0" borderId="20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4" fillId="0" borderId="18" xfId="0" applyFont="1" applyBorder="1" applyAlignment="1" applyProtection="1">
      <alignment horizontal="center" wrapText="1"/>
      <protection locked="0"/>
    </xf>
    <xf numFmtId="0" fontId="4" fillId="0" borderId="1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4" fillId="0" borderId="15" xfId="0" applyFont="1" applyBorder="1" applyAlignment="1" applyProtection="1">
      <alignment horizontal="center" wrapText="1"/>
      <protection locked="0"/>
    </xf>
    <xf numFmtId="0" fontId="4" fillId="0" borderId="2" xfId="0" applyFont="1" applyBorder="1" applyAlignment="1" applyProtection="1">
      <alignment horizontal="center" wrapText="1"/>
      <protection locked="0"/>
    </xf>
    <xf numFmtId="0" fontId="4" fillId="0" borderId="16" xfId="0" applyFont="1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wrapText="1"/>
      <protection locked="0"/>
    </xf>
    <xf numFmtId="0" fontId="4" fillId="0" borderId="4" xfId="0" applyFont="1" applyBorder="1" applyAlignment="1" applyProtection="1">
      <alignment horizontal="center" wrapText="1"/>
      <protection locked="0"/>
    </xf>
    <xf numFmtId="0" fontId="4" fillId="0" borderId="17" xfId="0" applyFont="1" applyBorder="1" applyAlignment="1" applyProtection="1">
      <alignment horizontal="center" wrapText="1"/>
      <protection locked="0"/>
    </xf>
    <xf numFmtId="0" fontId="4" fillId="0" borderId="5" xfId="0" applyFont="1" applyBorder="1" applyAlignment="1" applyProtection="1">
      <alignment horizontal="center" wrapText="1"/>
      <protection locked="0"/>
    </xf>
    <xf numFmtId="0" fontId="4" fillId="0" borderId="6" xfId="0" applyFont="1" applyBorder="1" applyAlignment="1" applyProtection="1">
      <alignment horizontal="center" wrapText="1"/>
      <protection locked="0"/>
    </xf>
    <xf numFmtId="0" fontId="4" fillId="0" borderId="7" xfId="0" applyFont="1" applyBorder="1" applyAlignment="1" applyProtection="1">
      <alignment horizontal="center" wrapText="1"/>
      <protection locked="0"/>
    </xf>
    <xf numFmtId="0" fontId="4" fillId="3" borderId="22" xfId="1" applyFont="1" applyFill="1" applyBorder="1" applyAlignment="1">
      <alignment horizontal="center" wrapText="1"/>
    </xf>
    <xf numFmtId="0" fontId="4" fillId="3" borderId="1" xfId="1" applyFont="1" applyFill="1" applyBorder="1" applyAlignment="1">
      <alignment horizontal="center" wrapText="1"/>
    </xf>
    <xf numFmtId="0" fontId="0" fillId="0" borderId="23" xfId="0" applyBorder="1" applyAlignment="1">
      <alignment wrapText="1"/>
    </xf>
    <xf numFmtId="0" fontId="4" fillId="5" borderId="22" xfId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 wrapText="1"/>
    </xf>
    <xf numFmtId="0" fontId="4" fillId="5" borderId="23" xfId="1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</cellXfs>
  <cellStyles count="6">
    <cellStyle name="Millares" xfId="3" builtinId="3"/>
    <cellStyle name="Millares 2" xfId="2" xr:uid="{00000000-0005-0000-0000-000001000000}"/>
    <cellStyle name="Normal" xfId="0" builtinId="0"/>
    <cellStyle name="Normal 11" xfId="5" xr:uid="{00000000-0005-0000-0000-000003000000}"/>
    <cellStyle name="Normal 2" xfId="1" xr:uid="{00000000-0005-0000-0000-000004000000}"/>
    <cellStyle name="Normal 3_PE 2015-2017 ICMDM" xfId="4" xr:uid="{00000000-0005-0000-0000-000005000000}"/>
  </cellStyles>
  <dxfs count="0"/>
  <tableStyles count="0" defaultTableStyle="TableStyleMedium2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10285-122B-45D7-982A-B4A4C4593F59}">
  <sheetPr>
    <pageSetUpPr fitToPage="1"/>
  </sheetPr>
  <dimension ref="A2:Q46"/>
  <sheetViews>
    <sheetView tabSelected="1" zoomScale="90" zoomScaleNormal="90" workbookViewId="0">
      <selection activeCell="F47" sqref="F47"/>
    </sheetView>
  </sheetViews>
  <sheetFormatPr baseColWidth="10" defaultRowHeight="15" x14ac:dyDescent="0.25"/>
  <cols>
    <col min="1" max="1" width="39.5703125" customWidth="1"/>
    <col min="2" max="2" width="21.28515625" customWidth="1"/>
    <col min="3" max="3" width="19.85546875" customWidth="1"/>
    <col min="4" max="9" width="18" customWidth="1"/>
    <col min="10" max="11" width="16.28515625" customWidth="1"/>
    <col min="12" max="13" width="11.42578125" customWidth="1"/>
    <col min="14" max="14" width="12.7109375" bestFit="1" customWidth="1"/>
    <col min="15" max="26" width="11.42578125" customWidth="1"/>
  </cols>
  <sheetData>
    <row r="2" spans="1:17" x14ac:dyDescent="0.25">
      <c r="A2" s="62" t="s">
        <v>37</v>
      </c>
      <c r="B2" s="62"/>
      <c r="C2" s="62"/>
      <c r="D2" s="62"/>
      <c r="E2" s="62"/>
      <c r="F2" s="62"/>
      <c r="G2" s="62"/>
      <c r="H2" s="14"/>
      <c r="I2" s="14"/>
      <c r="J2" s="14"/>
      <c r="K2" s="14"/>
      <c r="L2" s="14"/>
      <c r="M2" s="14"/>
      <c r="N2" s="14"/>
      <c r="O2" s="6"/>
      <c r="P2" s="6"/>
      <c r="Q2" s="6"/>
    </row>
    <row r="3" spans="1:17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6"/>
      <c r="P3" s="6"/>
      <c r="Q3" s="6"/>
    </row>
    <row r="4" spans="1:17" ht="15.75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7" ht="32.25" customHeight="1" x14ac:dyDescent="0.25">
      <c r="A5" s="1" t="s">
        <v>2</v>
      </c>
      <c r="B5" s="63" t="s">
        <v>38</v>
      </c>
      <c r="C5" s="64"/>
      <c r="D5" s="64"/>
      <c r="E5" s="64"/>
      <c r="F5" s="64"/>
      <c r="G5" s="65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15" customHeight="1" thickBot="1" x14ac:dyDescent="0.3">
      <c r="A6" s="3" t="s">
        <v>3</v>
      </c>
      <c r="B6" s="66" t="s">
        <v>39</v>
      </c>
      <c r="C6" s="67"/>
      <c r="D6" s="67"/>
      <c r="E6" s="67"/>
      <c r="F6" s="67"/>
      <c r="G6" s="68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5.75" thickBot="1" x14ac:dyDescent="0.3">
      <c r="A7" s="69"/>
      <c r="B7" s="69"/>
      <c r="C7" s="13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</row>
    <row r="8" spans="1:17" x14ac:dyDescent="0.25">
      <c r="A8" s="5" t="s">
        <v>16</v>
      </c>
      <c r="B8" s="59"/>
      <c r="C8" s="60"/>
      <c r="D8" s="60"/>
      <c r="E8" s="60"/>
      <c r="F8" s="60"/>
      <c r="G8" s="61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7" x14ac:dyDescent="0.25">
      <c r="A9" s="7" t="s">
        <v>4</v>
      </c>
      <c r="B9" s="74"/>
      <c r="C9" s="75"/>
      <c r="D9" s="75"/>
      <c r="E9" s="75"/>
      <c r="F9" s="75"/>
      <c r="G9" s="76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17" x14ac:dyDescent="0.25">
      <c r="A10" s="7" t="s">
        <v>5</v>
      </c>
      <c r="B10" s="74"/>
      <c r="C10" s="75"/>
      <c r="D10" s="75"/>
      <c r="E10" s="75"/>
      <c r="F10" s="75"/>
      <c r="G10" s="76"/>
      <c r="H10" s="8"/>
      <c r="I10" s="8"/>
      <c r="J10" s="8"/>
      <c r="K10" s="8"/>
      <c r="L10" s="8"/>
      <c r="M10" s="8"/>
      <c r="N10" s="8"/>
      <c r="O10" s="8"/>
      <c r="P10" s="8"/>
      <c r="Q10" s="8"/>
    </row>
    <row r="11" spans="1:17" ht="15.75" thickBot="1" x14ac:dyDescent="0.3">
      <c r="A11" s="7" t="s">
        <v>6</v>
      </c>
      <c r="B11" s="77"/>
      <c r="C11" s="78"/>
      <c r="D11" s="78"/>
      <c r="E11" s="78"/>
      <c r="F11" s="78"/>
      <c r="G11" s="79"/>
      <c r="H11" s="8"/>
      <c r="I11" s="8"/>
      <c r="J11" s="8"/>
      <c r="K11" s="8"/>
      <c r="L11" s="8"/>
      <c r="M11" s="8"/>
      <c r="N11" s="8"/>
      <c r="O11" s="8"/>
      <c r="P11" s="8"/>
      <c r="Q11" s="8"/>
    </row>
    <row r="12" spans="1:17" x14ac:dyDescent="0.25">
      <c r="A12" s="9" t="s">
        <v>17</v>
      </c>
      <c r="B12" s="80"/>
      <c r="C12" s="81"/>
      <c r="D12" s="81"/>
      <c r="E12" s="81"/>
      <c r="F12" s="81"/>
      <c r="G12" s="82"/>
      <c r="H12" s="10"/>
      <c r="I12" s="10"/>
      <c r="J12" s="10"/>
      <c r="K12" s="10"/>
      <c r="L12" s="10"/>
      <c r="M12" s="10"/>
      <c r="N12" s="10"/>
      <c r="O12" s="10"/>
      <c r="P12" s="10"/>
      <c r="Q12" s="10"/>
    </row>
    <row r="13" spans="1:17" x14ac:dyDescent="0.25">
      <c r="A13" s="7" t="s">
        <v>7</v>
      </c>
      <c r="B13" s="83"/>
      <c r="C13" s="84"/>
      <c r="D13" s="84"/>
      <c r="E13" s="84"/>
      <c r="F13" s="84"/>
      <c r="G13" s="85"/>
      <c r="H13" s="10"/>
      <c r="I13" s="10"/>
      <c r="J13" s="10"/>
      <c r="K13" s="10"/>
      <c r="L13" s="10"/>
      <c r="M13" s="10"/>
      <c r="N13" s="10"/>
      <c r="O13" s="10"/>
      <c r="P13" s="10"/>
      <c r="Q13" s="10"/>
    </row>
    <row r="14" spans="1:17" x14ac:dyDescent="0.25">
      <c r="A14" s="7" t="s">
        <v>8</v>
      </c>
      <c r="B14" s="83"/>
      <c r="C14" s="84"/>
      <c r="D14" s="84"/>
      <c r="E14" s="84"/>
      <c r="F14" s="84"/>
      <c r="G14" s="85"/>
      <c r="H14" s="10"/>
      <c r="I14" s="10"/>
      <c r="J14" s="10"/>
      <c r="K14" s="10"/>
      <c r="L14" s="10"/>
      <c r="M14" s="10"/>
      <c r="N14" s="10"/>
      <c r="O14" s="10"/>
      <c r="P14" s="10"/>
      <c r="Q14" s="10"/>
    </row>
    <row r="15" spans="1:17" x14ac:dyDescent="0.25">
      <c r="A15" s="7" t="s">
        <v>9</v>
      </c>
      <c r="B15" s="83"/>
      <c r="C15" s="84"/>
      <c r="D15" s="84"/>
      <c r="E15" s="84"/>
      <c r="F15" s="84"/>
      <c r="G15" s="85"/>
      <c r="H15" s="10"/>
      <c r="I15" s="10"/>
      <c r="J15" s="10"/>
      <c r="K15" s="10"/>
      <c r="L15" s="10"/>
      <c r="M15" s="10"/>
      <c r="N15" s="10"/>
      <c r="O15" s="10"/>
      <c r="P15" s="10"/>
      <c r="Q15" s="10"/>
    </row>
    <row r="16" spans="1:17" ht="40.5" hidden="1" customHeight="1" thickBot="1" x14ac:dyDescent="0.3">
      <c r="A16" s="11"/>
      <c r="B16" s="86"/>
      <c r="C16" s="87"/>
      <c r="D16" s="87"/>
      <c r="E16" s="87"/>
      <c r="F16" s="87"/>
      <c r="G16" s="88"/>
      <c r="H16" s="10"/>
      <c r="I16" s="10"/>
      <c r="J16" s="10"/>
      <c r="K16" s="10"/>
      <c r="L16" s="10"/>
      <c r="M16" s="10"/>
      <c r="N16" s="10"/>
      <c r="O16" s="10"/>
      <c r="P16" s="10"/>
      <c r="Q16" s="10"/>
    </row>
    <row r="17" spans="1:17" ht="15.75" thickBot="1" x14ac:dyDescent="0.3">
      <c r="A17" s="12" t="s">
        <v>10</v>
      </c>
      <c r="B17" s="89"/>
      <c r="C17" s="90"/>
      <c r="D17" s="90"/>
      <c r="E17" s="90"/>
      <c r="F17" s="90"/>
      <c r="G17" s="91"/>
      <c r="H17" s="10"/>
      <c r="I17" s="10"/>
      <c r="J17" s="10"/>
      <c r="K17" s="10"/>
      <c r="L17" s="10"/>
      <c r="M17" s="10"/>
      <c r="N17" s="10"/>
      <c r="O17" s="10"/>
      <c r="P17" s="10"/>
      <c r="Q17" s="10"/>
    </row>
    <row r="18" spans="1:17" x14ac:dyDescent="0.25">
      <c r="A18" s="16"/>
      <c r="B18" s="17"/>
      <c r="C18" s="17"/>
      <c r="D18" s="17"/>
      <c r="E18" s="17"/>
      <c r="F18" s="17"/>
      <c r="G18" s="17"/>
      <c r="H18" s="6"/>
      <c r="I18" s="6"/>
      <c r="J18" s="6"/>
      <c r="K18" s="6"/>
      <c r="L18" s="6"/>
      <c r="M18" s="6"/>
      <c r="N18" s="6"/>
      <c r="O18" s="6"/>
      <c r="P18" s="6"/>
      <c r="Q18" s="6"/>
    </row>
    <row r="19" spans="1:17" ht="16.5" customHeight="1" thickBot="1" x14ac:dyDescent="0.3">
      <c r="A19" s="18"/>
      <c r="B19" s="15"/>
      <c r="C19" s="18"/>
      <c r="D19" s="18"/>
      <c r="E19" s="19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17" ht="16.5" customHeight="1" thickBot="1" x14ac:dyDescent="0.3">
      <c r="A20" s="92" t="s">
        <v>18</v>
      </c>
      <c r="B20" s="93"/>
      <c r="C20" s="93"/>
      <c r="D20" s="93"/>
      <c r="E20" s="93"/>
      <c r="F20" s="93"/>
      <c r="G20" s="94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7" ht="15.75" hidden="1" customHeight="1" thickBot="1" x14ac:dyDescent="0.3">
      <c r="A21" s="20"/>
      <c r="B21" s="20"/>
      <c r="C21" s="20"/>
      <c r="D21" s="20"/>
      <c r="E21" s="20"/>
      <c r="F21" s="20"/>
      <c r="G21" s="20"/>
      <c r="H21" s="6"/>
      <c r="I21" s="6"/>
      <c r="J21" s="6"/>
      <c r="K21" s="6"/>
      <c r="L21" s="6"/>
      <c r="M21" s="6"/>
      <c r="N21" s="6"/>
      <c r="O21" s="6"/>
      <c r="P21" s="6"/>
      <c r="Q21" s="6"/>
    </row>
    <row r="22" spans="1:17" ht="15.75" customHeight="1" thickBot="1" x14ac:dyDescent="0.3">
      <c r="A22" s="6"/>
      <c r="B22" s="15"/>
      <c r="C22" s="21"/>
      <c r="D22" s="21"/>
      <c r="E22" s="95" t="s">
        <v>11</v>
      </c>
      <c r="F22" s="96"/>
      <c r="G22" s="97"/>
      <c r="H22" s="6"/>
      <c r="I22" s="6"/>
      <c r="J22" s="6"/>
      <c r="K22" s="6"/>
      <c r="L22" s="6"/>
      <c r="M22" s="6"/>
      <c r="N22" s="6"/>
      <c r="O22" s="6"/>
      <c r="P22" s="6"/>
      <c r="Q22" s="6"/>
    </row>
    <row r="23" spans="1:17" ht="51" customHeight="1" thickBot="1" x14ac:dyDescent="0.3">
      <c r="A23" s="55" t="s">
        <v>12</v>
      </c>
      <c r="B23" s="43" t="s">
        <v>0</v>
      </c>
      <c r="C23" s="43" t="s">
        <v>30</v>
      </c>
      <c r="D23" s="43" t="s">
        <v>33</v>
      </c>
      <c r="E23" s="48" t="s">
        <v>27</v>
      </c>
      <c r="F23" s="48" t="s">
        <v>28</v>
      </c>
      <c r="G23" s="48" t="s">
        <v>29</v>
      </c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7" ht="51" customHeight="1" thickBot="1" x14ac:dyDescent="0.3">
      <c r="A24" s="46" t="s">
        <v>41</v>
      </c>
      <c r="B24" s="49">
        <v>5</v>
      </c>
      <c r="C24" s="33">
        <v>28966.94</v>
      </c>
      <c r="D24" s="50">
        <f>C24*B24</f>
        <v>144834.69999999998</v>
      </c>
      <c r="E24" s="41"/>
      <c r="F24" s="41">
        <f t="shared" ref="F24:F27" si="0">E24*B24</f>
        <v>0</v>
      </c>
      <c r="G24" s="54">
        <f>F24*1.21</f>
        <v>0</v>
      </c>
      <c r="H24" s="28"/>
      <c r="I24" s="6"/>
      <c r="J24" s="6"/>
      <c r="K24" s="6"/>
      <c r="L24" s="6"/>
      <c r="M24" s="6"/>
      <c r="N24" s="6"/>
      <c r="O24" s="6"/>
      <c r="P24" s="6"/>
      <c r="Q24" s="6"/>
    </row>
    <row r="25" spans="1:17" ht="51" customHeight="1" thickBot="1" x14ac:dyDescent="0.3">
      <c r="A25" s="46" t="s">
        <v>42</v>
      </c>
      <c r="B25" s="49">
        <v>1</v>
      </c>
      <c r="C25" s="33">
        <v>23264.46</v>
      </c>
      <c r="D25" s="50">
        <f>C25*B25</f>
        <v>23264.46</v>
      </c>
      <c r="E25" s="41"/>
      <c r="F25" s="41">
        <f t="shared" si="0"/>
        <v>0</v>
      </c>
      <c r="G25" s="54">
        <f t="shared" ref="G25:G27" si="1">F25*1.21</f>
        <v>0</v>
      </c>
      <c r="H25" s="28"/>
      <c r="I25" s="6"/>
      <c r="J25" s="6"/>
      <c r="K25" s="6"/>
      <c r="L25" s="57"/>
      <c r="M25" s="6"/>
      <c r="N25" s="6"/>
      <c r="O25" s="6"/>
      <c r="P25" s="6"/>
      <c r="Q25" s="6"/>
    </row>
    <row r="26" spans="1:17" ht="51" customHeight="1" thickBot="1" x14ac:dyDescent="0.3">
      <c r="A26" s="46" t="s">
        <v>43</v>
      </c>
      <c r="B26" s="49">
        <v>2</v>
      </c>
      <c r="C26" s="33">
        <v>26074.38</v>
      </c>
      <c r="D26" s="50">
        <f t="shared" ref="D26:D27" si="2">C26*B26</f>
        <v>52148.76</v>
      </c>
      <c r="E26" s="41"/>
      <c r="F26" s="41">
        <f>E26*B26</f>
        <v>0</v>
      </c>
      <c r="G26" s="54">
        <f t="shared" si="1"/>
        <v>0</v>
      </c>
      <c r="H26" s="28"/>
      <c r="I26" s="6"/>
      <c r="J26" s="6"/>
      <c r="K26" s="6"/>
      <c r="L26" s="57"/>
      <c r="M26" s="6"/>
      <c r="N26" s="6"/>
      <c r="O26" s="6"/>
      <c r="P26" s="6"/>
      <c r="Q26" s="6"/>
    </row>
    <row r="27" spans="1:17" ht="51" customHeight="1" thickBot="1" x14ac:dyDescent="0.3">
      <c r="A27" s="46" t="s">
        <v>44</v>
      </c>
      <c r="B27" s="49">
        <v>1</v>
      </c>
      <c r="C27" s="33">
        <v>28966.94</v>
      </c>
      <c r="D27" s="50">
        <f t="shared" si="2"/>
        <v>28966.94</v>
      </c>
      <c r="E27" s="41"/>
      <c r="F27" s="41">
        <f t="shared" si="0"/>
        <v>0</v>
      </c>
      <c r="G27" s="54">
        <f t="shared" si="1"/>
        <v>0</v>
      </c>
      <c r="H27" s="28"/>
      <c r="I27" s="6"/>
      <c r="J27" s="6"/>
      <c r="K27" s="6"/>
      <c r="L27" s="57"/>
      <c r="M27" s="6"/>
      <c r="N27" s="6"/>
      <c r="O27" s="6"/>
      <c r="P27" s="6"/>
      <c r="Q27" s="6"/>
    </row>
    <row r="28" spans="1:17" ht="27" customHeight="1" thickBot="1" x14ac:dyDescent="0.3">
      <c r="A28" s="55" t="s">
        <v>35</v>
      </c>
      <c r="B28" s="49"/>
      <c r="C28" s="33"/>
      <c r="D28" s="50">
        <f>SUM(D24:D27)</f>
        <v>249214.86</v>
      </c>
      <c r="E28" s="41"/>
      <c r="F28" s="41">
        <f>SUM(F24:F27)</f>
        <v>0</v>
      </c>
      <c r="G28" s="41">
        <f>SUM(G24:G27)</f>
        <v>0</v>
      </c>
      <c r="H28" s="6"/>
      <c r="I28" s="28"/>
      <c r="J28" s="28"/>
      <c r="K28" s="28"/>
      <c r="L28" s="28"/>
      <c r="M28" s="6"/>
      <c r="N28" s="6"/>
      <c r="O28" s="6"/>
      <c r="P28" s="6"/>
      <c r="Q28" s="6"/>
    </row>
    <row r="29" spans="1:17" ht="27" customHeight="1" thickBot="1" x14ac:dyDescent="0.3">
      <c r="A29" s="22"/>
      <c r="B29" s="23"/>
      <c r="C29" s="24"/>
      <c r="D29" s="24"/>
      <c r="E29" s="25"/>
      <c r="F29" s="5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ht="15.75" thickBot="1" x14ac:dyDescent="0.3">
      <c r="A30" s="71" t="s">
        <v>20</v>
      </c>
      <c r="B30" s="72"/>
      <c r="C30" s="72"/>
      <c r="D30" s="72"/>
      <c r="E30" s="72"/>
      <c r="F30" s="73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spans="1:17" ht="14.25" customHeight="1" thickBot="1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</row>
    <row r="32" spans="1:17" ht="34.5" customHeight="1" thickBot="1" x14ac:dyDescent="0.3">
      <c r="A32" s="6"/>
      <c r="B32" s="26"/>
      <c r="C32" s="6"/>
      <c r="D32" s="95" t="s">
        <v>13</v>
      </c>
      <c r="E32" s="98"/>
      <c r="F32" s="95" t="s">
        <v>14</v>
      </c>
      <c r="G32" s="98"/>
      <c r="H32" s="95" t="s">
        <v>15</v>
      </c>
      <c r="I32" s="98"/>
      <c r="J32" s="6"/>
      <c r="K32" s="6"/>
      <c r="L32" s="6"/>
      <c r="M32" s="6"/>
      <c r="N32" s="6"/>
      <c r="O32" s="6"/>
      <c r="P32" s="6"/>
      <c r="Q32" s="6"/>
    </row>
    <row r="33" spans="1:17" ht="95.25" customHeight="1" thickBot="1" x14ac:dyDescent="0.3">
      <c r="A33" s="6"/>
      <c r="B33" s="42" t="s">
        <v>45</v>
      </c>
      <c r="C33" s="42" t="s">
        <v>46</v>
      </c>
      <c r="D33" s="42" t="s">
        <v>32</v>
      </c>
      <c r="E33" s="29" t="s">
        <v>22</v>
      </c>
      <c r="F33" s="42" t="s">
        <v>32</v>
      </c>
      <c r="G33" s="29" t="s">
        <v>22</v>
      </c>
      <c r="H33" s="42" t="s">
        <v>32</v>
      </c>
      <c r="I33" s="30" t="s">
        <v>22</v>
      </c>
      <c r="J33" s="6"/>
      <c r="K33" s="6"/>
      <c r="L33" s="6"/>
      <c r="M33" s="6"/>
      <c r="N33" s="6"/>
      <c r="O33" s="6"/>
      <c r="P33" s="6"/>
      <c r="Q33" s="6"/>
    </row>
    <row r="34" spans="1:17" ht="37.5" customHeight="1" thickBot="1" x14ac:dyDescent="0.3">
      <c r="A34" s="47" t="s">
        <v>24</v>
      </c>
      <c r="B34" s="32">
        <v>44858.67</v>
      </c>
      <c r="C34" s="58">
        <f>B34*1.21</f>
        <v>54278.990699999995</v>
      </c>
      <c r="D34" s="33">
        <f>B34/3</f>
        <v>14952.89</v>
      </c>
      <c r="E34" s="41"/>
      <c r="F34" s="31">
        <f>D34</f>
        <v>14952.89</v>
      </c>
      <c r="G34" s="41"/>
      <c r="H34" s="31">
        <f>F34</f>
        <v>14952.89</v>
      </c>
      <c r="I34" s="41"/>
      <c r="J34" s="6"/>
      <c r="K34" s="6"/>
      <c r="L34" s="6"/>
      <c r="M34" s="6"/>
      <c r="N34" s="6"/>
      <c r="O34" s="6"/>
      <c r="P34" s="6"/>
      <c r="Q34" s="6"/>
    </row>
    <row r="35" spans="1:17" ht="37.5" customHeight="1" thickBot="1" x14ac:dyDescent="0.3">
      <c r="A35" s="34"/>
      <c r="B35" s="35"/>
      <c r="C35" s="35"/>
      <c r="D35" s="35"/>
      <c r="E35" s="34"/>
      <c r="F35" s="36"/>
      <c r="G35" s="34"/>
      <c r="H35" s="36"/>
      <c r="I35" s="34"/>
      <c r="J35" s="6"/>
      <c r="K35" s="6"/>
      <c r="L35" s="6"/>
      <c r="M35" s="6"/>
      <c r="N35" s="6"/>
      <c r="O35" s="6"/>
      <c r="P35" s="6"/>
      <c r="Q35" s="6"/>
    </row>
    <row r="36" spans="1:17" ht="56.25" customHeight="1" thickBot="1" x14ac:dyDescent="0.3">
      <c r="A36" s="34"/>
      <c r="B36" s="43" t="s">
        <v>21</v>
      </c>
      <c r="C36" s="44" t="s">
        <v>19</v>
      </c>
      <c r="D36" s="45" t="s">
        <v>31</v>
      </c>
      <c r="E36" s="29" t="s">
        <v>25</v>
      </c>
      <c r="F36" s="30" t="s">
        <v>26</v>
      </c>
      <c r="G36" s="34"/>
      <c r="H36" s="36"/>
      <c r="I36" s="34"/>
      <c r="J36" s="6"/>
      <c r="K36" s="6"/>
      <c r="L36" s="6"/>
      <c r="M36" s="6"/>
      <c r="N36" s="6"/>
      <c r="O36" s="6"/>
      <c r="P36" s="6"/>
      <c r="Q36" s="6"/>
    </row>
    <row r="37" spans="1:17" ht="27.75" customHeight="1" thickBot="1" x14ac:dyDescent="0.3">
      <c r="A37" s="38" t="s">
        <v>23</v>
      </c>
      <c r="B37" s="51">
        <f>B34+D28</f>
        <v>294073.52999999997</v>
      </c>
      <c r="C37" s="53">
        <f>B37*21%</f>
        <v>61755.441299999991</v>
      </c>
      <c r="D37" s="52">
        <f>SUM(B37:C37)</f>
        <v>355828.97129999998</v>
      </c>
      <c r="E37" s="40">
        <f>SUM(F28,E34,G34,I34)</f>
        <v>0</v>
      </c>
      <c r="F37" s="39">
        <f>(E37*21%)+E37</f>
        <v>0</v>
      </c>
      <c r="G37" s="34"/>
      <c r="H37" s="36"/>
      <c r="I37" s="36"/>
      <c r="J37" s="6"/>
      <c r="K37" s="6"/>
      <c r="L37" s="6"/>
      <c r="M37" s="6"/>
      <c r="N37" s="6"/>
      <c r="O37" s="6"/>
      <c r="P37" s="6"/>
      <c r="Q37" s="6"/>
    </row>
    <row r="38" spans="1:17" ht="30.75" customHeight="1" x14ac:dyDescent="0.25">
      <c r="A38" s="37"/>
      <c r="B38" s="35"/>
      <c r="C38" s="35"/>
      <c r="D38" s="35"/>
      <c r="E38" s="34"/>
      <c r="F38" s="36"/>
      <c r="G38" s="34"/>
      <c r="H38" s="36"/>
      <c r="I38" s="34"/>
      <c r="J38" s="6"/>
      <c r="K38" s="6"/>
      <c r="L38" s="6"/>
      <c r="M38" s="6"/>
      <c r="N38" s="6"/>
      <c r="O38" s="6"/>
      <c r="P38" s="6"/>
      <c r="Q38" s="6"/>
    </row>
    <row r="39" spans="1:17" ht="30.75" customHeight="1" x14ac:dyDescent="0.25">
      <c r="A39" s="99" t="s">
        <v>34</v>
      </c>
      <c r="B39" s="99"/>
      <c r="C39" s="99"/>
      <c r="D39" s="99"/>
      <c r="E39" s="99"/>
      <c r="F39" s="99"/>
      <c r="G39" s="34"/>
      <c r="H39" s="36"/>
      <c r="I39" s="34"/>
      <c r="J39" s="6"/>
      <c r="K39" s="6"/>
      <c r="L39" s="6"/>
      <c r="M39" s="6"/>
      <c r="N39" s="6"/>
      <c r="O39" s="6"/>
      <c r="P39" s="6"/>
      <c r="Q39" s="6"/>
    </row>
    <row r="40" spans="1:17" ht="36.6" customHeight="1" thickBot="1" x14ac:dyDescent="0.3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spans="1:17" ht="24" customHeight="1" x14ac:dyDescent="0.25">
      <c r="A41" s="100" t="s">
        <v>1</v>
      </c>
      <c r="B41" s="101"/>
      <c r="C41" s="101"/>
      <c r="D41" s="102"/>
      <c r="E41" s="6"/>
      <c r="F41" s="6"/>
      <c r="G41" s="27"/>
      <c r="H41" s="6"/>
      <c r="I41" s="6"/>
      <c r="J41" s="6"/>
      <c r="K41" s="6"/>
      <c r="L41" s="6"/>
      <c r="M41" s="6"/>
      <c r="N41" s="6"/>
      <c r="O41" s="6"/>
      <c r="P41" s="6"/>
      <c r="Q41" s="6"/>
    </row>
    <row r="42" spans="1:17" ht="13.5" customHeight="1" x14ac:dyDescent="0.25">
      <c r="A42" s="103"/>
      <c r="B42" s="104"/>
      <c r="C42" s="104"/>
      <c r="D42" s="105"/>
      <c r="E42" s="6"/>
      <c r="F42" s="27"/>
      <c r="G42" s="27"/>
      <c r="H42" s="6"/>
      <c r="I42" s="6"/>
      <c r="J42" s="6"/>
      <c r="K42" s="6"/>
      <c r="L42" s="6"/>
      <c r="M42" s="6"/>
      <c r="N42" s="6"/>
      <c r="O42" s="6"/>
      <c r="P42" s="6"/>
      <c r="Q42" s="6"/>
    </row>
    <row r="43" spans="1:17" ht="15.75" thickBot="1" x14ac:dyDescent="0.3">
      <c r="A43" s="106"/>
      <c r="B43" s="107"/>
      <c r="C43" s="107"/>
      <c r="D43" s="108"/>
      <c r="E43" s="6"/>
      <c r="F43" s="28"/>
      <c r="G43" s="27"/>
      <c r="H43" s="6"/>
      <c r="I43" s="6"/>
      <c r="J43" s="6"/>
      <c r="K43" s="6"/>
      <c r="L43" s="6"/>
      <c r="M43" s="6"/>
      <c r="N43" s="6"/>
      <c r="O43" s="6"/>
      <c r="P43" s="6"/>
      <c r="Q43" s="6"/>
    </row>
    <row r="44" spans="1:17" x14ac:dyDescent="0.25">
      <c r="A44" s="6"/>
      <c r="B44" s="6"/>
      <c r="C44" s="6"/>
      <c r="D44" s="6"/>
      <c r="E44" s="6"/>
      <c r="F44" s="6"/>
      <c r="G44" s="27"/>
      <c r="H44" s="6"/>
      <c r="I44" s="6"/>
      <c r="J44" s="6"/>
      <c r="K44" s="6"/>
      <c r="L44" s="6"/>
      <c r="M44" s="6"/>
      <c r="N44" s="6"/>
      <c r="O44" s="6"/>
      <c r="P44" s="6"/>
      <c r="Q44" s="6"/>
    </row>
    <row r="45" spans="1:17" x14ac:dyDescent="0.25">
      <c r="A45" s="6"/>
      <c r="B45" s="6"/>
      <c r="C45" s="6"/>
      <c r="D45" s="6"/>
      <c r="E45" s="6"/>
      <c r="F45" s="6"/>
      <c r="G45" s="27"/>
      <c r="H45" s="6"/>
      <c r="I45" s="6"/>
      <c r="J45" s="6"/>
      <c r="K45" s="6"/>
      <c r="L45" s="6"/>
      <c r="M45" s="6"/>
      <c r="N45" s="6"/>
      <c r="O45" s="6"/>
      <c r="P45" s="6"/>
      <c r="Q45" s="6"/>
    </row>
    <row r="46" spans="1:17" x14ac:dyDescent="0.25">
      <c r="A46" s="6"/>
      <c r="B46" s="6"/>
      <c r="C46" s="6"/>
      <c r="D46" s="6"/>
      <c r="E46" s="6"/>
      <c r="F46" s="6"/>
      <c r="G46" s="27"/>
      <c r="H46" s="6"/>
      <c r="I46" s="6"/>
      <c r="J46" s="6"/>
      <c r="K46" s="6"/>
      <c r="L46" s="6"/>
      <c r="M46" s="6"/>
      <c r="N46" s="6"/>
      <c r="O46" s="6"/>
      <c r="P46" s="6"/>
      <c r="Q46" s="6"/>
    </row>
  </sheetData>
  <mergeCells count="23">
    <mergeCell ref="D32:E32"/>
    <mergeCell ref="F32:G32"/>
    <mergeCell ref="H32:I32"/>
    <mergeCell ref="A39:F39"/>
    <mergeCell ref="A41:D43"/>
    <mergeCell ref="A30:F30"/>
    <mergeCell ref="B9:G9"/>
    <mergeCell ref="B10:G10"/>
    <mergeCell ref="B11:G11"/>
    <mergeCell ref="B12:G12"/>
    <mergeCell ref="B13:G13"/>
    <mergeCell ref="B14:G14"/>
    <mergeCell ref="B15:G15"/>
    <mergeCell ref="B16:G16"/>
    <mergeCell ref="B17:G17"/>
    <mergeCell ref="A20:G20"/>
    <mergeCell ref="E22:G22"/>
    <mergeCell ref="B8:G8"/>
    <mergeCell ref="A2:G2"/>
    <mergeCell ref="B5:G5"/>
    <mergeCell ref="B6:G6"/>
    <mergeCell ref="A7:B7"/>
    <mergeCell ref="D7:Q7"/>
  </mergeCells>
  <pageMargins left="0.70866141732283472" right="0.70866141732283472" top="0.74803149606299213" bottom="0.74803149606299213" header="0.31496062992125984" footer="0.31496062992125984"/>
  <pageSetup paperSize="9" scale="74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F72C2-EFB8-4990-BEFA-ECD8C121DC9A}">
  <sheetPr>
    <pageSetUpPr fitToPage="1"/>
  </sheetPr>
  <dimension ref="A2:Q43"/>
  <sheetViews>
    <sheetView topLeftCell="A22" zoomScale="90" zoomScaleNormal="90" workbookViewId="0">
      <selection activeCell="E24" sqref="E24"/>
    </sheetView>
  </sheetViews>
  <sheetFormatPr baseColWidth="10" defaultRowHeight="15" x14ac:dyDescent="0.25"/>
  <cols>
    <col min="1" max="1" width="39.5703125" customWidth="1"/>
    <col min="2" max="2" width="21.28515625" customWidth="1"/>
    <col min="3" max="3" width="19.85546875" customWidth="1"/>
    <col min="4" max="9" width="18" customWidth="1"/>
    <col min="10" max="11" width="16.28515625" customWidth="1"/>
    <col min="12" max="26" width="11.42578125" customWidth="1"/>
  </cols>
  <sheetData>
    <row r="2" spans="1:17" x14ac:dyDescent="0.25">
      <c r="A2" s="62" t="s">
        <v>36</v>
      </c>
      <c r="B2" s="62"/>
      <c r="C2" s="62"/>
      <c r="D2" s="62"/>
      <c r="E2" s="62"/>
      <c r="F2" s="62"/>
      <c r="G2" s="62"/>
      <c r="H2" s="14"/>
      <c r="I2" s="14"/>
      <c r="J2" s="14"/>
      <c r="K2" s="14"/>
      <c r="L2" s="14"/>
      <c r="M2" s="14"/>
      <c r="N2" s="14"/>
      <c r="O2" s="6"/>
      <c r="P2" s="6"/>
      <c r="Q2" s="6"/>
    </row>
    <row r="3" spans="1:17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6"/>
      <c r="P3" s="6"/>
      <c r="Q3" s="6"/>
    </row>
    <row r="4" spans="1:17" ht="15.75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7" ht="32.25" customHeight="1" x14ac:dyDescent="0.25">
      <c r="A5" s="1" t="s">
        <v>2</v>
      </c>
      <c r="B5" s="63" t="s">
        <v>38</v>
      </c>
      <c r="C5" s="64"/>
      <c r="D5" s="64"/>
      <c r="E5" s="64"/>
      <c r="F5" s="64"/>
      <c r="G5" s="65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15.75" thickBot="1" x14ac:dyDescent="0.3">
      <c r="A6" s="3" t="s">
        <v>3</v>
      </c>
      <c r="B6" s="66" t="s">
        <v>39</v>
      </c>
      <c r="C6" s="67"/>
      <c r="D6" s="67"/>
      <c r="E6" s="67"/>
      <c r="F6" s="67"/>
      <c r="G6" s="68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5.75" thickBot="1" x14ac:dyDescent="0.3">
      <c r="A7" s="69"/>
      <c r="B7" s="69"/>
      <c r="C7" s="13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</row>
    <row r="8" spans="1:17" x14ac:dyDescent="0.25">
      <c r="A8" s="5" t="s">
        <v>16</v>
      </c>
      <c r="B8" s="59"/>
      <c r="C8" s="60"/>
      <c r="D8" s="60"/>
      <c r="E8" s="60"/>
      <c r="F8" s="60"/>
      <c r="G8" s="61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7" x14ac:dyDescent="0.25">
      <c r="A9" s="7" t="s">
        <v>4</v>
      </c>
      <c r="B9" s="74"/>
      <c r="C9" s="75"/>
      <c r="D9" s="75"/>
      <c r="E9" s="75"/>
      <c r="F9" s="75"/>
      <c r="G9" s="76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17" x14ac:dyDescent="0.25">
      <c r="A10" s="7" t="s">
        <v>5</v>
      </c>
      <c r="B10" s="74"/>
      <c r="C10" s="75"/>
      <c r="D10" s="75"/>
      <c r="E10" s="75"/>
      <c r="F10" s="75"/>
      <c r="G10" s="76"/>
      <c r="H10" s="8"/>
      <c r="I10" s="8"/>
      <c r="J10" s="8"/>
      <c r="K10" s="8"/>
      <c r="L10" s="8"/>
      <c r="M10" s="8"/>
      <c r="N10" s="8"/>
      <c r="O10" s="8"/>
      <c r="P10" s="8"/>
      <c r="Q10" s="8"/>
    </row>
    <row r="11" spans="1:17" ht="15.75" thickBot="1" x14ac:dyDescent="0.3">
      <c r="A11" s="7" t="s">
        <v>6</v>
      </c>
      <c r="B11" s="77"/>
      <c r="C11" s="78"/>
      <c r="D11" s="78"/>
      <c r="E11" s="78"/>
      <c r="F11" s="78"/>
      <c r="G11" s="79"/>
      <c r="H11" s="8"/>
      <c r="I11" s="8"/>
      <c r="J11" s="8"/>
      <c r="K11" s="8"/>
      <c r="L11" s="8"/>
      <c r="M11" s="8"/>
      <c r="N11" s="8"/>
      <c r="O11" s="8"/>
      <c r="P11" s="8"/>
      <c r="Q11" s="8"/>
    </row>
    <row r="12" spans="1:17" x14ac:dyDescent="0.25">
      <c r="A12" s="9" t="s">
        <v>17</v>
      </c>
      <c r="B12" s="80"/>
      <c r="C12" s="81"/>
      <c r="D12" s="81"/>
      <c r="E12" s="81"/>
      <c r="F12" s="81"/>
      <c r="G12" s="82"/>
      <c r="H12" s="10"/>
      <c r="I12" s="10"/>
      <c r="J12" s="10"/>
      <c r="K12" s="10"/>
      <c r="L12" s="10"/>
      <c r="M12" s="10"/>
      <c r="N12" s="10"/>
      <c r="O12" s="10"/>
      <c r="P12" s="10"/>
      <c r="Q12" s="10"/>
    </row>
    <row r="13" spans="1:17" x14ac:dyDescent="0.25">
      <c r="A13" s="7" t="s">
        <v>7</v>
      </c>
      <c r="B13" s="83"/>
      <c r="C13" s="84"/>
      <c r="D13" s="84"/>
      <c r="E13" s="84"/>
      <c r="F13" s="84"/>
      <c r="G13" s="85"/>
      <c r="H13" s="10"/>
      <c r="I13" s="10"/>
      <c r="J13" s="10"/>
      <c r="K13" s="10"/>
      <c r="L13" s="10"/>
      <c r="M13" s="10"/>
      <c r="N13" s="10"/>
      <c r="O13" s="10"/>
      <c r="P13" s="10"/>
      <c r="Q13" s="10"/>
    </row>
    <row r="14" spans="1:17" x14ac:dyDescent="0.25">
      <c r="A14" s="7" t="s">
        <v>8</v>
      </c>
      <c r="B14" s="83"/>
      <c r="C14" s="84"/>
      <c r="D14" s="84"/>
      <c r="E14" s="84"/>
      <c r="F14" s="84"/>
      <c r="G14" s="85"/>
      <c r="H14" s="10"/>
      <c r="I14" s="10"/>
      <c r="J14" s="10"/>
      <c r="K14" s="10"/>
      <c r="L14" s="10"/>
      <c r="M14" s="10"/>
      <c r="N14" s="10"/>
      <c r="O14" s="10"/>
      <c r="P14" s="10"/>
      <c r="Q14" s="10"/>
    </row>
    <row r="15" spans="1:17" x14ac:dyDescent="0.25">
      <c r="A15" s="7" t="s">
        <v>9</v>
      </c>
      <c r="B15" s="83"/>
      <c r="C15" s="84"/>
      <c r="D15" s="84"/>
      <c r="E15" s="84"/>
      <c r="F15" s="84"/>
      <c r="G15" s="85"/>
      <c r="H15" s="10"/>
      <c r="I15" s="10"/>
      <c r="J15" s="10"/>
      <c r="K15" s="10"/>
      <c r="L15" s="10"/>
      <c r="M15" s="10"/>
      <c r="N15" s="10"/>
      <c r="O15" s="10"/>
      <c r="P15" s="10"/>
      <c r="Q15" s="10"/>
    </row>
    <row r="16" spans="1:17" ht="40.5" hidden="1" customHeight="1" thickBot="1" x14ac:dyDescent="0.3">
      <c r="A16" s="11"/>
      <c r="B16" s="86"/>
      <c r="C16" s="87"/>
      <c r="D16" s="87"/>
      <c r="E16" s="87"/>
      <c r="F16" s="87"/>
      <c r="G16" s="88"/>
      <c r="H16" s="10"/>
      <c r="I16" s="10"/>
      <c r="J16" s="10"/>
      <c r="K16" s="10"/>
      <c r="L16" s="10"/>
      <c r="M16" s="10"/>
      <c r="N16" s="10"/>
      <c r="O16" s="10"/>
      <c r="P16" s="10"/>
      <c r="Q16" s="10"/>
    </row>
    <row r="17" spans="1:17" ht="15.75" thickBot="1" x14ac:dyDescent="0.3">
      <c r="A17" s="12" t="s">
        <v>10</v>
      </c>
      <c r="B17" s="89"/>
      <c r="C17" s="90"/>
      <c r="D17" s="90"/>
      <c r="E17" s="90"/>
      <c r="F17" s="90"/>
      <c r="G17" s="91"/>
      <c r="H17" s="10"/>
      <c r="I17" s="10"/>
      <c r="J17" s="10"/>
      <c r="K17" s="10"/>
      <c r="L17" s="10"/>
      <c r="M17" s="10"/>
      <c r="N17" s="10"/>
      <c r="O17" s="10"/>
      <c r="P17" s="10"/>
      <c r="Q17" s="10"/>
    </row>
    <row r="18" spans="1:17" x14ac:dyDescent="0.25">
      <c r="A18" s="16"/>
      <c r="B18" s="17"/>
      <c r="C18" s="17"/>
      <c r="D18" s="17"/>
      <c r="E18" s="17"/>
      <c r="F18" s="17"/>
      <c r="G18" s="17"/>
      <c r="H18" s="6"/>
      <c r="I18" s="6"/>
      <c r="J18" s="6"/>
      <c r="K18" s="6"/>
      <c r="L18" s="6"/>
      <c r="M18" s="6"/>
      <c r="N18" s="6"/>
      <c r="O18" s="6"/>
      <c r="P18" s="6"/>
      <c r="Q18" s="6"/>
    </row>
    <row r="19" spans="1:17" ht="16.5" customHeight="1" thickBot="1" x14ac:dyDescent="0.3">
      <c r="A19" s="18"/>
      <c r="B19" s="15"/>
      <c r="C19" s="18"/>
      <c r="D19" s="18"/>
      <c r="E19" s="19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17" ht="16.5" customHeight="1" thickBot="1" x14ac:dyDescent="0.3">
      <c r="A20" s="92" t="s">
        <v>18</v>
      </c>
      <c r="B20" s="93"/>
      <c r="C20" s="93"/>
      <c r="D20" s="93"/>
      <c r="E20" s="93"/>
      <c r="F20" s="93"/>
      <c r="G20" s="94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7" ht="15.75" hidden="1" customHeight="1" thickBot="1" x14ac:dyDescent="0.3">
      <c r="A21" s="20"/>
      <c r="B21" s="20"/>
      <c r="C21" s="20"/>
      <c r="D21" s="20"/>
      <c r="E21" s="20"/>
      <c r="F21" s="20"/>
      <c r="G21" s="20"/>
      <c r="H21" s="6"/>
      <c r="I21" s="6"/>
      <c r="J21" s="6"/>
      <c r="K21" s="6"/>
      <c r="L21" s="6"/>
      <c r="M21" s="6"/>
      <c r="N21" s="6"/>
      <c r="O21" s="6"/>
      <c r="P21" s="6"/>
      <c r="Q21" s="6"/>
    </row>
    <row r="22" spans="1:17" ht="15.75" customHeight="1" thickBot="1" x14ac:dyDescent="0.3">
      <c r="A22" s="6"/>
      <c r="B22" s="15"/>
      <c r="C22" s="21"/>
      <c r="D22" s="21"/>
      <c r="E22" s="95" t="s">
        <v>11</v>
      </c>
      <c r="F22" s="96"/>
      <c r="G22" s="97"/>
      <c r="H22" s="6"/>
      <c r="I22" s="6"/>
      <c r="J22" s="6"/>
      <c r="K22" s="6"/>
      <c r="L22" s="6"/>
      <c r="M22" s="6"/>
      <c r="N22" s="6"/>
      <c r="O22" s="6"/>
      <c r="P22" s="6"/>
      <c r="Q22" s="6"/>
    </row>
    <row r="23" spans="1:17" ht="51" customHeight="1" thickBot="1" x14ac:dyDescent="0.3">
      <c r="A23" s="55" t="s">
        <v>12</v>
      </c>
      <c r="B23" s="43" t="s">
        <v>0</v>
      </c>
      <c r="C23" s="43" t="s">
        <v>30</v>
      </c>
      <c r="D23" s="43" t="s">
        <v>33</v>
      </c>
      <c r="E23" s="48" t="s">
        <v>27</v>
      </c>
      <c r="F23" s="48" t="s">
        <v>28</v>
      </c>
      <c r="G23" s="48" t="s">
        <v>29</v>
      </c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7" ht="51" customHeight="1" thickBot="1" x14ac:dyDescent="0.3">
      <c r="A24" s="46" t="s">
        <v>40</v>
      </c>
      <c r="B24" s="49">
        <v>3</v>
      </c>
      <c r="C24" s="33">
        <v>15702.48</v>
      </c>
      <c r="D24" s="50">
        <f>C24*B24</f>
        <v>47107.44</v>
      </c>
      <c r="E24" s="41"/>
      <c r="F24" s="41">
        <f t="shared" ref="F24" si="0">E24*B24</f>
        <v>0</v>
      </c>
      <c r="G24" s="54">
        <f t="shared" ref="G24" si="1">ROUND(F24+(F24*21%),1)</f>
        <v>0</v>
      </c>
      <c r="H24" s="28"/>
      <c r="I24" s="28"/>
      <c r="J24" s="6"/>
      <c r="K24" s="6"/>
      <c r="L24" s="6"/>
      <c r="M24" s="6"/>
      <c r="N24" s="6"/>
      <c r="O24" s="6"/>
      <c r="P24" s="6"/>
      <c r="Q24" s="6"/>
    </row>
    <row r="25" spans="1:17" ht="27" customHeight="1" thickBot="1" x14ac:dyDescent="0.3">
      <c r="A25" s="55" t="s">
        <v>35</v>
      </c>
      <c r="B25" s="49"/>
      <c r="C25" s="33"/>
      <c r="D25" s="50">
        <f>SUM(D24:D24)</f>
        <v>47107.44</v>
      </c>
      <c r="E25" s="41"/>
      <c r="F25" s="41">
        <f>SUM(F24:F24)</f>
        <v>0</v>
      </c>
      <c r="G25" s="41">
        <f>SUM(G24:G24)</f>
        <v>0</v>
      </c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7" ht="27" customHeight="1" thickBot="1" x14ac:dyDescent="0.3">
      <c r="A26" s="22"/>
      <c r="B26" s="23"/>
      <c r="C26" s="24"/>
      <c r="D26" s="24"/>
      <c r="E26" s="25"/>
      <c r="F26" s="5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ht="15.75" thickBot="1" x14ac:dyDescent="0.3">
      <c r="A27" s="71" t="s">
        <v>20</v>
      </c>
      <c r="B27" s="72"/>
      <c r="C27" s="72"/>
      <c r="D27" s="72"/>
      <c r="E27" s="72"/>
      <c r="F27" s="73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1:17" ht="14.25" customHeight="1" thickBot="1" x14ac:dyDescent="0.3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7" ht="34.5" customHeight="1" thickBot="1" x14ac:dyDescent="0.3">
      <c r="A29" s="6"/>
      <c r="B29" s="26"/>
      <c r="C29" s="6"/>
      <c r="D29" s="95" t="s">
        <v>13</v>
      </c>
      <c r="E29" s="98"/>
      <c r="F29" s="95" t="s">
        <v>14</v>
      </c>
      <c r="G29" s="98"/>
      <c r="H29" s="95" t="s">
        <v>15</v>
      </c>
      <c r="I29" s="98"/>
      <c r="J29" s="6"/>
      <c r="K29" s="6"/>
      <c r="L29" s="6"/>
      <c r="M29" s="6"/>
      <c r="N29" s="6"/>
      <c r="O29" s="6"/>
      <c r="P29" s="6"/>
      <c r="Q29" s="6"/>
    </row>
    <row r="30" spans="1:17" ht="95.25" customHeight="1" thickBot="1" x14ac:dyDescent="0.3">
      <c r="A30" s="6"/>
      <c r="B30" s="42" t="s">
        <v>45</v>
      </c>
      <c r="C30" s="42" t="s">
        <v>46</v>
      </c>
      <c r="D30" s="42" t="s">
        <v>32</v>
      </c>
      <c r="E30" s="29" t="s">
        <v>22</v>
      </c>
      <c r="F30" s="42" t="s">
        <v>32</v>
      </c>
      <c r="G30" s="29" t="s">
        <v>22</v>
      </c>
      <c r="H30" s="42" t="s">
        <v>32</v>
      </c>
      <c r="I30" s="30" t="s">
        <v>22</v>
      </c>
      <c r="J30" s="6"/>
      <c r="K30" s="6"/>
      <c r="L30" s="6"/>
      <c r="M30" s="6"/>
      <c r="N30" s="6"/>
      <c r="O30" s="6"/>
      <c r="P30" s="6"/>
      <c r="Q30" s="6"/>
    </row>
    <row r="31" spans="1:17" ht="37.5" customHeight="1" thickBot="1" x14ac:dyDescent="0.3">
      <c r="A31" s="47" t="s">
        <v>24</v>
      </c>
      <c r="B31" s="32">
        <v>8479.34</v>
      </c>
      <c r="C31" s="33">
        <f>B31*1.21</f>
        <v>10260.001399999999</v>
      </c>
      <c r="D31" s="33">
        <f>B31/3</f>
        <v>2826.4466666666667</v>
      </c>
      <c r="E31" s="41"/>
      <c r="F31" s="31">
        <f>D31</f>
        <v>2826.4466666666667</v>
      </c>
      <c r="G31" s="41"/>
      <c r="H31" s="31">
        <f>F31</f>
        <v>2826.4466666666667</v>
      </c>
      <c r="I31" s="41"/>
      <c r="J31" s="6"/>
      <c r="K31" s="6"/>
      <c r="L31" s="6"/>
      <c r="M31" s="6"/>
      <c r="N31" s="6"/>
      <c r="O31" s="6"/>
      <c r="P31" s="6"/>
      <c r="Q31" s="6"/>
    </row>
    <row r="32" spans="1:17" ht="37.5" customHeight="1" thickBot="1" x14ac:dyDescent="0.3">
      <c r="A32" s="34"/>
      <c r="B32" s="35"/>
      <c r="C32" s="35"/>
      <c r="D32" s="35"/>
      <c r="E32" s="34"/>
      <c r="F32" s="36"/>
      <c r="G32" s="34"/>
      <c r="H32" s="36"/>
      <c r="I32" s="34"/>
      <c r="J32" s="6"/>
      <c r="K32" s="6"/>
      <c r="L32" s="6"/>
      <c r="M32" s="6"/>
      <c r="N32" s="6"/>
      <c r="O32" s="6"/>
      <c r="P32" s="6"/>
      <c r="Q32" s="6"/>
    </row>
    <row r="33" spans="1:17" ht="56.25" customHeight="1" thickBot="1" x14ac:dyDescent="0.3">
      <c r="A33" s="34"/>
      <c r="B33" s="43" t="s">
        <v>21</v>
      </c>
      <c r="C33" s="44" t="s">
        <v>19</v>
      </c>
      <c r="D33" s="45" t="s">
        <v>31</v>
      </c>
      <c r="E33" s="29" t="s">
        <v>25</v>
      </c>
      <c r="F33" s="30" t="s">
        <v>26</v>
      </c>
      <c r="G33" s="34"/>
      <c r="H33" s="36"/>
      <c r="I33" s="34"/>
      <c r="J33" s="6"/>
      <c r="K33" s="6"/>
      <c r="L33" s="6"/>
      <c r="M33" s="6"/>
      <c r="N33" s="6"/>
      <c r="O33" s="6"/>
      <c r="P33" s="6"/>
      <c r="Q33" s="6"/>
    </row>
    <row r="34" spans="1:17" ht="27.75" customHeight="1" thickBot="1" x14ac:dyDescent="0.3">
      <c r="A34" s="38" t="s">
        <v>23</v>
      </c>
      <c r="B34" s="51">
        <f>B31+D25</f>
        <v>55586.78</v>
      </c>
      <c r="C34" s="53">
        <f>B34*21%</f>
        <v>11673.2238</v>
      </c>
      <c r="D34" s="52">
        <f>SUM(B34:C34)</f>
        <v>67260.003800000006</v>
      </c>
      <c r="E34" s="40">
        <f>SUM(F25,E31,G31,I31)</f>
        <v>0</v>
      </c>
      <c r="F34" s="39">
        <f>(E34*21%)+E34</f>
        <v>0</v>
      </c>
      <c r="G34" s="34"/>
      <c r="H34" s="36"/>
      <c r="I34" s="36"/>
      <c r="J34" s="6"/>
      <c r="K34" s="6"/>
      <c r="L34" s="6"/>
      <c r="M34" s="6"/>
      <c r="N34" s="6"/>
      <c r="O34" s="6"/>
      <c r="P34" s="6"/>
      <c r="Q34" s="6"/>
    </row>
    <row r="35" spans="1:17" ht="30.75" customHeight="1" x14ac:dyDescent="0.25">
      <c r="A35" s="37"/>
      <c r="B35" s="35"/>
      <c r="C35" s="35"/>
      <c r="D35" s="35"/>
      <c r="E35" s="34"/>
      <c r="F35" s="36"/>
      <c r="G35" s="34"/>
      <c r="H35" s="36"/>
      <c r="I35" s="34"/>
      <c r="J35" s="6"/>
      <c r="K35" s="6"/>
      <c r="L35" s="6"/>
      <c r="M35" s="6"/>
      <c r="N35" s="6"/>
      <c r="O35" s="6"/>
      <c r="P35" s="6"/>
      <c r="Q35" s="6"/>
    </row>
    <row r="36" spans="1:17" ht="30.75" customHeight="1" x14ac:dyDescent="0.25">
      <c r="A36" s="99" t="s">
        <v>34</v>
      </c>
      <c r="B36" s="99"/>
      <c r="C36" s="99"/>
      <c r="D36" s="99"/>
      <c r="E36" s="99"/>
      <c r="F36" s="99"/>
      <c r="G36" s="34"/>
      <c r="H36" s="36"/>
      <c r="I36" s="34"/>
      <c r="J36" s="6"/>
      <c r="K36" s="6"/>
      <c r="L36" s="6"/>
      <c r="M36" s="6"/>
      <c r="N36" s="6"/>
      <c r="O36" s="6"/>
      <c r="P36" s="6"/>
      <c r="Q36" s="6"/>
    </row>
    <row r="37" spans="1:17" ht="36.6" customHeight="1" thickBot="1" x14ac:dyDescent="0.3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1:17" ht="24" customHeight="1" x14ac:dyDescent="0.25">
      <c r="A38" s="100" t="s">
        <v>1</v>
      </c>
      <c r="B38" s="101"/>
      <c r="C38" s="101"/>
      <c r="D38" s="102"/>
      <c r="E38" s="6"/>
      <c r="F38" s="6"/>
      <c r="G38" s="27"/>
      <c r="H38" s="27"/>
      <c r="I38" s="6"/>
      <c r="J38" s="6"/>
      <c r="K38" s="6"/>
      <c r="L38" s="6"/>
      <c r="M38" s="6"/>
      <c r="N38" s="6"/>
      <c r="O38" s="6"/>
      <c r="P38" s="6"/>
      <c r="Q38" s="6"/>
    </row>
    <row r="39" spans="1:17" ht="13.5" customHeight="1" x14ac:dyDescent="0.25">
      <c r="A39" s="103"/>
      <c r="B39" s="104"/>
      <c r="C39" s="104"/>
      <c r="D39" s="105"/>
      <c r="E39" s="6"/>
      <c r="F39" s="27"/>
      <c r="G39" s="27"/>
      <c r="H39" s="6"/>
      <c r="I39" s="6"/>
      <c r="J39" s="6"/>
      <c r="K39" s="6"/>
      <c r="L39" s="6"/>
      <c r="M39" s="6"/>
      <c r="N39" s="6"/>
      <c r="O39" s="6"/>
      <c r="P39" s="6"/>
      <c r="Q39" s="6"/>
    </row>
    <row r="40" spans="1:17" ht="15.75" thickBot="1" x14ac:dyDescent="0.3">
      <c r="A40" s="106"/>
      <c r="B40" s="107"/>
      <c r="C40" s="107"/>
      <c r="D40" s="108"/>
      <c r="E40" s="6"/>
      <c r="F40" s="28"/>
      <c r="G40" s="27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spans="1:17" x14ac:dyDescent="0.25">
      <c r="A41" s="6"/>
      <c r="B41" s="6"/>
      <c r="C41" s="6"/>
      <c r="D41" s="6"/>
      <c r="E41" s="6"/>
      <c r="F41" s="6"/>
      <c r="G41" s="27"/>
      <c r="H41" s="6"/>
      <c r="I41" s="6"/>
      <c r="J41" s="6"/>
      <c r="K41" s="6"/>
      <c r="L41" s="6"/>
      <c r="M41" s="6"/>
      <c r="N41" s="6"/>
      <c r="O41" s="6"/>
      <c r="P41" s="6"/>
      <c r="Q41" s="6"/>
    </row>
    <row r="42" spans="1:17" x14ac:dyDescent="0.25">
      <c r="A42" s="6"/>
      <c r="B42" s="6"/>
      <c r="C42" s="6"/>
      <c r="D42" s="6"/>
      <c r="E42" s="6"/>
      <c r="F42" s="6"/>
      <c r="G42" s="27"/>
      <c r="H42" s="6"/>
      <c r="I42" s="6"/>
      <c r="J42" s="6"/>
      <c r="K42" s="6"/>
      <c r="L42" s="6"/>
      <c r="M42" s="6"/>
      <c r="N42" s="6"/>
      <c r="O42" s="6"/>
      <c r="P42" s="6"/>
      <c r="Q42" s="6"/>
    </row>
    <row r="43" spans="1:17" x14ac:dyDescent="0.25">
      <c r="A43" s="6"/>
      <c r="B43" s="6"/>
      <c r="C43" s="6"/>
      <c r="D43" s="6"/>
      <c r="E43" s="6"/>
      <c r="F43" s="6"/>
      <c r="G43" s="27"/>
      <c r="H43" s="6"/>
      <c r="I43" s="6"/>
      <c r="J43" s="6"/>
      <c r="K43" s="6"/>
      <c r="L43" s="6"/>
      <c r="M43" s="6"/>
      <c r="N43" s="6"/>
      <c r="O43" s="6"/>
      <c r="P43" s="6"/>
      <c r="Q43" s="6"/>
    </row>
  </sheetData>
  <mergeCells count="23">
    <mergeCell ref="D29:E29"/>
    <mergeCell ref="F29:G29"/>
    <mergeCell ref="H29:I29"/>
    <mergeCell ref="A36:F36"/>
    <mergeCell ref="A38:D40"/>
    <mergeCell ref="A27:F27"/>
    <mergeCell ref="B9:G9"/>
    <mergeCell ref="B10:G10"/>
    <mergeCell ref="B11:G11"/>
    <mergeCell ref="B12:G12"/>
    <mergeCell ref="B13:G13"/>
    <mergeCell ref="B14:G14"/>
    <mergeCell ref="B15:G15"/>
    <mergeCell ref="B16:G16"/>
    <mergeCell ref="B17:G17"/>
    <mergeCell ref="A20:G20"/>
    <mergeCell ref="E22:G22"/>
    <mergeCell ref="B8:G8"/>
    <mergeCell ref="A2:G2"/>
    <mergeCell ref="B5:G5"/>
    <mergeCell ref="B6:G6"/>
    <mergeCell ref="A7:B7"/>
    <mergeCell ref="D7:Q7"/>
  </mergeCells>
  <pageMargins left="0.70866141732283472" right="0.70866141732283472" top="0.74803149606299213" bottom="0.74803149606299213" header="0.31496062992125984" footer="0.31496062992125984"/>
  <pageSetup paperSize="9" scale="74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8</vt:i4>
      </vt:variant>
    </vt:vector>
  </HeadingPairs>
  <TitlesOfParts>
    <vt:vector size="10" baseType="lpstr">
      <vt:lpstr>OFERTA ECONÒMICA lot 1</vt:lpstr>
      <vt:lpstr>OFERTA ECONÒMICA lot 2</vt:lpstr>
      <vt:lpstr>'OFERTA ECONÒMICA lot 1'!_Hlk157447117</vt:lpstr>
      <vt:lpstr>'OFERTA ECONÒMICA lot 2'!_Hlk157447117</vt:lpstr>
      <vt:lpstr>'OFERTA ECONÒMICA lot 1'!_Hlk157447312</vt:lpstr>
      <vt:lpstr>'OFERTA ECONÒMICA lot 2'!_Hlk157447312</vt:lpstr>
      <vt:lpstr>'OFERTA ECONÒMICA lot 1'!_Hlk157447415</vt:lpstr>
      <vt:lpstr>'OFERTA ECONÒMICA lot 2'!_Hlk157447415</vt:lpstr>
      <vt:lpstr>'OFERTA ECONÒMICA lot 1'!Área_de_impresión</vt:lpstr>
      <vt:lpstr>'OFERTA ECONÒMICA lot 2'!Área_de_impresión</vt:lpstr>
    </vt:vector>
  </TitlesOfParts>
  <Company>CSC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mjlo</dc:creator>
  <cp:lastModifiedBy>BANQUE, JOSEP (UC-DIR.ECON.)</cp:lastModifiedBy>
  <cp:lastPrinted>2018-09-26T08:55:44Z</cp:lastPrinted>
  <dcterms:created xsi:type="dcterms:W3CDTF">2016-05-04T11:54:49Z</dcterms:created>
  <dcterms:modified xsi:type="dcterms:W3CDTF">2025-06-27T07:42:04Z</dcterms:modified>
</cp:coreProperties>
</file>