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C:\Users\e.prat\Desktop\OneDrive_1_4-30-2025\"/>
    </mc:Choice>
  </mc:AlternateContent>
  <xr:revisionPtr revIDLastSave="0" documentId="13_ncr:1_{30662EF4-64D4-40AB-AA05-EF71C9B6F22D}" xr6:coauthVersionLast="47" xr6:coauthVersionMax="47" xr10:uidLastSave="{00000000-0000-0000-0000-000000000000}"/>
  <bookViews>
    <workbookView xWindow="28680" yWindow="-120" windowWidth="29040" windowHeight="15720" xr2:uid="{00000000-000D-0000-FFFF-FFFF00000000}"/>
  </bookViews>
  <sheets>
    <sheet name="T-PRES" sheetId="2" r:id="rId1"/>
    <sheet name="T-APU" sheetId="7" r:id="rId2"/>
    <sheet name="T-SMP" sheetId="8" r:id="rId3"/>
    <sheet name="T-DIM" sheetId="9"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3" i="7" l="1"/>
  <c r="J14" i="7"/>
  <c r="J15" i="7"/>
  <c r="K24" i="7" s="1"/>
  <c r="K25" i="7" s="1"/>
  <c r="K11" i="7" s="1"/>
  <c r="K16" i="7"/>
  <c r="J18" i="7"/>
  <c r="K19" i="7"/>
  <c r="J21" i="7"/>
  <c r="K23" i="7" s="1"/>
  <c r="J22" i="7"/>
  <c r="J29" i="7"/>
  <c r="J30" i="7"/>
  <c r="J31" i="7"/>
  <c r="K32" i="7" s="1"/>
  <c r="J34" i="7"/>
  <c r="K35" i="7" s="1"/>
  <c r="J37" i="7"/>
  <c r="J38" i="7"/>
  <c r="K39" i="7"/>
  <c r="J45" i="7"/>
  <c r="J46" i="7"/>
  <c r="J47" i="7"/>
  <c r="K48" i="7"/>
  <c r="J50" i="7"/>
  <c r="J51" i="7"/>
  <c r="K52" i="7"/>
  <c r="K53" i="7"/>
  <c r="K54" i="7" s="1"/>
  <c r="K43" i="7" s="1"/>
  <c r="J58" i="7"/>
  <c r="K65" i="7" s="1"/>
  <c r="K66" i="7" s="1"/>
  <c r="K56" i="7" s="1"/>
  <c r="J59" i="7"/>
  <c r="J60" i="7"/>
  <c r="J63" i="7"/>
  <c r="K64" i="7" s="1"/>
  <c r="J70" i="7"/>
  <c r="K77" i="7" s="1"/>
  <c r="K78" i="7" s="1"/>
  <c r="K68" i="7" s="1"/>
  <c r="J71" i="7"/>
  <c r="J72" i="7"/>
  <c r="K73" i="7"/>
  <c r="J75" i="7"/>
  <c r="K76" i="7" s="1"/>
  <c r="J82" i="7"/>
  <c r="K89" i="7" s="1"/>
  <c r="K90" i="7" s="1"/>
  <c r="K80" i="7" s="1"/>
  <c r="J83" i="7"/>
  <c r="J84" i="7"/>
  <c r="K85" i="7" s="1"/>
  <c r="J87" i="7"/>
  <c r="K88" i="7" s="1"/>
  <c r="J94" i="7"/>
  <c r="K97" i="7" s="1"/>
  <c r="J95" i="7"/>
  <c r="J96" i="7"/>
  <c r="J99" i="7"/>
  <c r="K100" i="7"/>
  <c r="J102" i="7"/>
  <c r="J103" i="7"/>
  <c r="K104" i="7"/>
  <c r="K105" i="7"/>
  <c r="K106" i="7" s="1"/>
  <c r="K92" i="7" s="1"/>
  <c r="J110" i="7"/>
  <c r="K111" i="7"/>
  <c r="K112" i="7"/>
  <c r="K113" i="7"/>
  <c r="K108" i="7" s="1"/>
  <c r="J118" i="7"/>
  <c r="K120" i="7" s="1"/>
  <c r="J119" i="7"/>
  <c r="J122" i="7"/>
  <c r="J123" i="7"/>
  <c r="K124" i="7"/>
  <c r="J130" i="7"/>
  <c r="K132" i="7" s="1"/>
  <c r="J131" i="7"/>
  <c r="J134" i="7"/>
  <c r="K135" i="7"/>
  <c r="J141" i="7"/>
  <c r="K143" i="7" s="1"/>
  <c r="J148" i="7" s="1"/>
  <c r="J142" i="7"/>
  <c r="J145" i="7"/>
  <c r="K146" i="7"/>
  <c r="J154" i="7"/>
  <c r="J155" i="7"/>
  <c r="J156" i="7"/>
  <c r="K157" i="7"/>
  <c r="J159" i="7"/>
  <c r="K160" i="7"/>
  <c r="K161" i="7"/>
  <c r="K162" i="7" s="1"/>
  <c r="K152" i="7" s="1"/>
  <c r="J166" i="7"/>
  <c r="J167" i="7"/>
  <c r="K168" i="7"/>
  <c r="K169" i="7"/>
  <c r="K170" i="7"/>
  <c r="K164" i="7" s="1"/>
  <c r="J174" i="7"/>
  <c r="K176" i="7" s="1"/>
  <c r="J175" i="7"/>
  <c r="J182" i="7"/>
  <c r="K185" i="7" s="1"/>
  <c r="K186" i="7" s="1"/>
  <c r="K180" i="7" s="1"/>
  <c r="J183" i="7"/>
  <c r="K184" i="7" s="1"/>
  <c r="J190" i="7"/>
  <c r="J191" i="7"/>
  <c r="K192" i="7"/>
  <c r="K193" i="7"/>
  <c r="K194" i="7" s="1"/>
  <c r="K188" i="7" s="1"/>
  <c r="J198" i="7"/>
  <c r="J199" i="7"/>
  <c r="K200" i="7"/>
  <c r="J202" i="7"/>
  <c r="K203" i="7"/>
  <c r="K204" i="7"/>
  <c r="K205" i="7" s="1"/>
  <c r="K196" i="7" s="1"/>
  <c r="J213" i="7"/>
  <c r="J214" i="7"/>
  <c r="J215" i="7"/>
  <c r="K216" i="7"/>
  <c r="J218" i="7"/>
  <c r="J219" i="7"/>
  <c r="K220" i="7" s="1"/>
  <c r="J222" i="7"/>
  <c r="K223" i="7" s="1"/>
  <c r="J225" i="7"/>
  <c r="K226" i="7"/>
  <c r="J228" i="7"/>
  <c r="K229" i="7"/>
  <c r="K230" i="7"/>
  <c r="K231" i="7" s="1"/>
  <c r="K211" i="7" s="1"/>
  <c r="J235" i="7"/>
  <c r="J236" i="7"/>
  <c r="K237" i="7"/>
  <c r="K238" i="7"/>
  <c r="K233" i="7" s="1"/>
  <c r="G16" i="9"/>
  <c r="G14" i="9" s="1"/>
  <c r="G18" i="9"/>
  <c r="G20" i="9"/>
  <c r="G24" i="9"/>
  <c r="G22" i="9" s="1"/>
  <c r="G28" i="9"/>
  <c r="G26" i="9" s="1"/>
  <c r="G32" i="9"/>
  <c r="G30" i="9" s="1"/>
  <c r="G34" i="9"/>
  <c r="G36" i="9"/>
  <c r="G44" i="9"/>
  <c r="G42" i="9" s="1"/>
  <c r="G48" i="9"/>
  <c r="G46" i="9" s="1"/>
  <c r="G52" i="9"/>
  <c r="G50" i="9" s="1"/>
  <c r="H44" i="2"/>
  <c r="H43" i="2"/>
  <c r="H42" i="2"/>
  <c r="H35" i="2"/>
  <c r="H34" i="2"/>
  <c r="H33" i="2"/>
  <c r="H32" i="2"/>
  <c r="H31" i="2"/>
  <c r="H30" i="2"/>
  <c r="H23" i="2"/>
  <c r="H22" i="2"/>
  <c r="H16" i="2"/>
  <c r="H15" i="2"/>
  <c r="H14" i="2"/>
  <c r="H13" i="2"/>
  <c r="H45" i="2" l="1"/>
  <c r="H36" i="2"/>
  <c r="H24" i="2"/>
  <c r="H17" i="2"/>
  <c r="K149" i="7"/>
  <c r="K150" i="7" s="1"/>
  <c r="K139" i="7" s="1"/>
  <c r="K61" i="7"/>
  <c r="K40" i="7"/>
  <c r="K41" i="7" s="1"/>
  <c r="K27" i="7" s="1"/>
  <c r="K136" i="7"/>
  <c r="K137" i="7" s="1"/>
  <c r="K128" i="7" s="1"/>
  <c r="K125" i="7"/>
  <c r="K126" i="7" s="1"/>
  <c r="K116" i="7" s="1"/>
  <c r="K177" i="7"/>
  <c r="K178" i="7" s="1"/>
  <c r="K172" i="7" s="1"/>
  <c r="H47" i="2" l="1"/>
</calcChain>
</file>

<file path=xl/sharedStrings.xml><?xml version="1.0" encoding="utf-8"?>
<sst xmlns="http://schemas.openxmlformats.org/spreadsheetml/2006/main" count="1062" uniqueCount="235">
  <si>
    <t xml:space="preserve">Projecte de protecció del vessant per sobre el camí del Viacrucis a la muntanya de Montserrat </t>
  </si>
  <si>
    <t>(ICGC..AO-0025/24)</t>
  </si>
  <si>
    <t>PRESSUPOST</t>
  </si>
  <si>
    <t>Preu</t>
  </si>
  <si>
    <t>Amidament</t>
  </si>
  <si>
    <t>Import</t>
  </si>
  <si>
    <t>Obra</t>
  </si>
  <si>
    <t>01</t>
  </si>
  <si>
    <t>PressupostPROJECTE VESSANT VIACRUCIS</t>
  </si>
  <si>
    <t>Capítol</t>
  </si>
  <si>
    <t>00</t>
  </si>
  <si>
    <t>CONCEPTES GENERALS</t>
  </si>
  <si>
    <t>01.00</t>
  </si>
  <si>
    <t>PPA2OBR1</t>
  </si>
  <si>
    <t>PA</t>
  </si>
  <si>
    <t>Partida alçada d'abonament íntegre per al desenvolupament i aplicació del Pla de Seguretat i Salut. Seguirà el que preveu l'Estudi de Seguretat i Salut del projecte, incloent totes les adaptacions que el curs de le obres demanin per a la prevenció dels riscos laborals d'acord amb les indicacions de la direcció d'obra.</t>
  </si>
  <si>
    <t>PPA1OB01</t>
  </si>
  <si>
    <t>Partida alçada d'abonament íntegre per a la mobilització, transport i desmobilització de maquinària i equips, instal.lació a l'obra i posada en marxa. Retirada de materials i neteja periòdica i final de l'obra. Inclou totes les operacions, de transport terrestre. Inclou l'ajust de la planificació de l'obra als condicionants en funció de les circumstàncies al llarg del curs de les obres.</t>
  </si>
  <si>
    <t>XPAI0102</t>
  </si>
  <si>
    <t>Partida alçada a justificar per la resolució d' imprevistos derivats de la descoberta de riscos a tractar no observables fins a la implantació d'obra, i ajustos no factibles fins al replanteig de l'obra sobre el terreny complex, a arovar per la drecció d'obra.</t>
  </si>
  <si>
    <t>XPA10101</t>
  </si>
  <si>
    <t>Partida alçada d'abonament íntegre per transport de materials o equips mitjançant helicòpter del tipus B3 o similar amb una càrrega màxima de 900kg en entorn de muntanya.</t>
  </si>
  <si>
    <t>TOTAL</t>
  </si>
  <si>
    <t>BARRERA AL VESSANT</t>
  </si>
  <si>
    <t>01.01</t>
  </si>
  <si>
    <t>M143DES2</t>
  </si>
  <si>
    <t>m</t>
  </si>
  <si>
    <t>Conjunt de treballs previs d'adequació en terreny cobert de sòl i colonitzat per vegetació mitjana o alta, en vessants abruptes de muntanya, comptabilitzats per metre lineal de barrera instal·lada. Contempla tot tipus de tasca d'esbrossada de vegetació amb parts proporcionals de terreny obert i boscós. Inclou trituració i dipòsit dispers proper de material petit, i trossejat, lligat o ensacat de material més gran, amb transport a abocador segons Direcció d'Obra.</t>
  </si>
  <si>
    <t>M14SLH3</t>
  </si>
  <si>
    <t>Barrera flexible de protecció contra esllavissades superficials SL-150 homologada per retenir una presssió d'impacte màxima admissible de 150 kN/m2 i certificada contra despreniments de roques amb una energia màxima de 500 kJ, altura nominal de 3.5m i espaiat entre els pals dela barrera de 6m. Inclou el subministrament de tots els materials necessaris (excepte transport amb helicòpter) i la seva col.locació fins al seu definitiu funcionament, i aprovació del fabricant. Inclou l'execució completa dels ancoratges i sistema de fonamentació en el tipus de substrat de l'emplaçament i adequats al model de barrera. Inclou totes les parts proporcionals de components per a tants finals de línia de barrera com demani l'ajust al terreny.</t>
  </si>
  <si>
    <t>02</t>
  </si>
  <si>
    <t>ESTABILITZACIÓ BLOCS</t>
  </si>
  <si>
    <t>Capítol (1)</t>
  </si>
  <si>
    <t>21</t>
  </si>
  <si>
    <t>Bloc 1</t>
  </si>
  <si>
    <t>01.02.21</t>
  </si>
  <si>
    <t>M1XC20</t>
  </si>
  <si>
    <t xml:space="preserve">Llaçades amb cable d'acer de diàmetre d=20mm, d'acer Y-1770, de composició 6x (12+6+1)+1 i ànima tèxtil, galvanitzat en calent amb una massa mínima de zinc de 90 g/m2 i càrrega de ruptura de 254.30 kN. Inclou el subministrament i instal·lació completa en tererny abrupte de muntanya. </t>
  </si>
  <si>
    <t>M121SE12</t>
  </si>
  <si>
    <t>Ancoratge d'eslinga de doble cable espiroidal, realitzat amb cable d'acer Y-1770 de diàmetre d=12mm, amb una estructura 19 (12+6+1) i fils de 2,4mm i ànima metàl·lica. Massa mínima de zinc de 205 g/m2 i càrrega de ruptura de 272.60 kN. Longitud L&lt;=4m amb perforació manual i injecció de resina bicomponnet o beurada de ciment. Realitzat en terreny abrupte de muntanya.</t>
  </si>
  <si>
    <t>M121P035</t>
  </si>
  <si>
    <t>Pern d'ancoratge passiu de barra roscada d'acer GEWI plus (670/800MPa) de diàmetre d=35mm i longitud L&lt;=15m amb perforació mínima de 90mm amb columna perforadora pneumàtica sobre cistella o trineu i injecció de resina bicomponent o beurada de ciment. Inclou el subministrament i col.locació completa amb dau de morter d'ajust, plaques, enroscat i pintat. Realitzat en terreny abrupte de muntanya.</t>
  </si>
  <si>
    <t>M123MC38</t>
  </si>
  <si>
    <t>m2</t>
  </si>
  <si>
    <t>Malla de cable d'acer Y-1770 de diàmetre d=8mm, de teixit romboidal de 300x300mm, amb grapes antilliscants i xarxa de triple torsió interior. Inclou la instal.lació dels panells entrellaçats amb les faixes de cable d'acer. Realitzat en terreny abrupte de muntanya.</t>
  </si>
  <si>
    <t>M121C20</t>
  </si>
  <si>
    <t>Ancoratge d'eslinga de cable de diàmetre d=20mm, d'acer Y-1770, composició 114+19 i ànima metàl·lica. Longitud L&lt;= 4m i perforació de 42mm amb martell manual i injecció de beurada de ciment, amb una capacitat de càrrega última de Tu&gt;=254.3kN. Inclou el subministrament i col.locació completa. Realitzat en terreny abrupte de muntanya.</t>
  </si>
  <si>
    <t>M121P025</t>
  </si>
  <si>
    <t xml:space="preserve">Pern d'ancoratge passiu de barra roscada d'acer GEWI (500/550MPa) de diàmetre d=25 mm i longitud L&lt;= 4m amb perforació de 45 mm amb martell manual i injecció de resina bicomponent o beurada de ciment. Inclou el subministrament i col·locació completa i ajust, placa, enroscat i pintat. </t>
  </si>
  <si>
    <t>22</t>
  </si>
  <si>
    <t>Bloc 2</t>
  </si>
  <si>
    <t>01.02.22</t>
  </si>
  <si>
    <t xml:space="preserve">IMPORT TOTAL DEL PRESSUPOST : </t>
  </si>
  <si>
    <t>Justificació d'elements</t>
  </si>
  <si>
    <t>Nº</t>
  </si>
  <si>
    <t>Codi</t>
  </si>
  <si>
    <t>U.A.</t>
  </si>
  <si>
    <t>Descripció</t>
  </si>
  <si>
    <t>Descripció curta</t>
  </si>
  <si>
    <t>Element compost</t>
  </si>
  <si>
    <t>DM11ISC0</t>
  </si>
  <si>
    <t>cm2</t>
  </si>
  <si>
    <t>Secció instal.lada de tirant d'ancoratge d'eslinga de cable d'acer Y-1770 (límit elàstic), en 1m de longitud dins de perforació prèvia, amb injecció des del fons amb beurada d'aigua/ciment. Inclou equips auxiliars. Realitzat en terreny abrupte de muntanya.</t>
  </si>
  <si>
    <t>Rend.:</t>
  </si>
  <si>
    <t>instal.lació tirant ancoratge eslinga cable Y-1770, t. abrupte</t>
  </si>
  <si>
    <t>Mà d'obra</t>
  </si>
  <si>
    <t>A01400E0</t>
  </si>
  <si>
    <t>h</t>
  </si>
  <si>
    <t>Manobre especialista</t>
  </si>
  <si>
    <t>/R</t>
  </si>
  <si>
    <t>x</t>
  </si>
  <si>
    <t>=</t>
  </si>
  <si>
    <t>A01200E0</t>
  </si>
  <si>
    <t>OFICIAL 1A ESCALADOR</t>
  </si>
  <si>
    <t>A0112000</t>
  </si>
  <si>
    <t>Cap de colla</t>
  </si>
  <si>
    <t>Subtotal mà d'obra</t>
  </si>
  <si>
    <t>Maquinària</t>
  </si>
  <si>
    <t>C121IB01</t>
  </si>
  <si>
    <t>Equip per a injecció de beurada</t>
  </si>
  <si>
    <t>Subtotal maquinària</t>
  </si>
  <si>
    <t>Material</t>
  </si>
  <si>
    <t>B0AASC1D</t>
  </si>
  <si>
    <t>Secció resistent d'ancoratge d'eslinga de cable de diàmetre D, d'acer amb límit elàstic 1770MPa, galvanitzat, de tipus permanent, amb part proporcional del capçal de doblat protegit amb tub d'acer. Tram d'1m de  longitud, incloent distanciadors i elements auxiliars.</t>
  </si>
  <si>
    <t>B05A10IA</t>
  </si>
  <si>
    <t>l</t>
  </si>
  <si>
    <t>Beurada de ciment de fck&gt;=42.5MPa per a injectar ancoratges</t>
  </si>
  <si>
    <t>Subtotal material</t>
  </si>
  <si>
    <t>Cost directe</t>
  </si>
  <si>
    <t>Total</t>
  </si>
  <si>
    <t>DM11ISCS</t>
  </si>
  <si>
    <t>Secció instal.lada de tirant d'ancoratge d'eslinga de doble cable espiroidal d'acer Y-1770 (límit elàstic), en 1m de longitud dins de perforació prèvia, amb injecció des del fons amb beurada d'aigua/ciment. Inclou equips auxiliars. Realitzat en terreny abrupte de muntanya.</t>
  </si>
  <si>
    <t>instal.lació tirant ancoratge eslinga doble cable espiroidal Y-1770, t. abrupte</t>
  </si>
  <si>
    <t>A012PV00</t>
  </si>
  <si>
    <t>Oficial 1a especialista en arboricultura i tècniques verticals</t>
  </si>
  <si>
    <t>B0AASC2D</t>
  </si>
  <si>
    <t>Secció resistent d'ancoratge d'eslinga de doble cable espiroidal de diàmetre D, d'acer amb límit elàstic 1770MPa, galvanitzat, de tipus permanent, amb part proporcional del capçal de doblat protegit amb tub d'acer. Tram d'1m de  longitud, incloent distanciadors i elements auxiliars.</t>
  </si>
  <si>
    <t>DM11PA36</t>
  </si>
  <si>
    <t>instal.lació ancoratge L&gt;=5m, d=36mm, t.abrupte</t>
  </si>
  <si>
    <t>B0AAC510</t>
  </si>
  <si>
    <t>Ancoratge metàl.lic de diàmetre d=36mm, amb cargol i volandera quadrada de 200x200mm</t>
  </si>
  <si>
    <t>B055ME00</t>
  </si>
  <si>
    <t>dm3</t>
  </si>
  <si>
    <t>Ancoratge de resines epoxi de curat mig</t>
  </si>
  <si>
    <t>DM11PI25</t>
  </si>
  <si>
    <t>Instal.lació d'ancoratge de barra de longitud L&lt;6m i diàmetre d=25mm dins perforació de diàmetre d&lt;=42mm. Realitzat en terreny abrupte de muntanya.</t>
  </si>
  <si>
    <t>instal.lació ancoratge L&lt;6m, d=25mm, t. abrupte</t>
  </si>
  <si>
    <t>B0AAC210</t>
  </si>
  <si>
    <t>Ancoratge metàl.lic de diàmetre d=25 mm, amb cargol i volandera quadrada de 200x200 mm</t>
  </si>
  <si>
    <t>DM11PP42</t>
  </si>
  <si>
    <t>Perforació per a ancoratge de longitud L&lt;5m i barrinada de d&lt;=42mm. Realitzat en terreny abrupte de muntanya.
Inclou l'ús de martell manual en precipici.</t>
  </si>
  <si>
    <t>perforació ancoratge L&lt;5m, d&lt;=42mm, t. abrupte</t>
  </si>
  <si>
    <t>C121010A</t>
  </si>
  <si>
    <t>Equip per a ancoratge de perns de L&lt;4m i d&lt;=25mm, amb compressor per al martell percutor manual, per a treballs en terreny abrupte i ser penjat en precipici</t>
  </si>
  <si>
    <t>DM11PP55</t>
  </si>
  <si>
    <t>Perforació per a ancoratge de longitud L&lt;5m i barrinada de d&lt;=55mm. Realitzat en terreny abrupte de muntanya.
Inclou l'ús de martell manual en precipici.</t>
  </si>
  <si>
    <t>perforació ancoratge L&lt;5m, d&lt;=55mm, t. abrupte</t>
  </si>
  <si>
    <t>DM11PP90</t>
  </si>
  <si>
    <t>Perforació per a ancoratge de longitud L&gt;5m i barrinada de d=90mm. Realitzat en terreny abrupte de muntanya, amb columna de perforació pneumàtica o hidràulica.</t>
  </si>
  <si>
    <t>perforació ancoratge L&gt;5m, d=90mm, t.abrupte</t>
  </si>
  <si>
    <t>A0I-HK23</t>
  </si>
  <si>
    <t>Peó especialitzat en treballs verticals</t>
  </si>
  <si>
    <t>C121012A</t>
  </si>
  <si>
    <t>Equip per a ancoratge de perns de L&gt;=4m i d&gt;25mm, amb compressor, per a treballs en terreny abrupte i ser penjat en precipici en una cistella d'operació.</t>
  </si>
  <si>
    <t>B0AC-HK8I</t>
  </si>
  <si>
    <t>Pern d'ancoratge amb barra corrugada roscable d'acer B500SD, de 40 mm, amb placa de 200x200x15 mm i famella</t>
  </si>
  <si>
    <t>B052-HJZS</t>
  </si>
  <si>
    <t>Beurada de ciment per a injectar</t>
  </si>
  <si>
    <t>DM12MC38</t>
  </si>
  <si>
    <t>Sistema resistent complet a base de malla de cable d'acer de diàmetre d=8mm i teixit romboidal d'obertura 200x200mm. Inclou tots els components dels panells a punt per a adaptar al terreny, amb cable d'acer de d=14mm per a lligar-los i amb tela metàl.lica de triple torsió de 8cm de pas i de filferro galvanitzat de d=2.7mm a l'interior.</t>
  </si>
  <si>
    <t>panell malla cable acer d=8mm, 300x300mm, +3T i cable de lligat</t>
  </si>
  <si>
    <t>B3L2MC38</t>
  </si>
  <si>
    <t>Malla de cable d'acer de diàmetre d=8mm, teixit romboidalment amb obertura 300x300mm, galvanitzat i amb grapes especials antilliscants.</t>
  </si>
  <si>
    <t>Partida d'obra</t>
  </si>
  <si>
    <t>M143DEB1</t>
  </si>
  <si>
    <t>Tasques d'adequació del terreny de tipus matollar de forma preliminar a la instal·lació de barreres en vessants abruptes de muntanya. Inclou tasques de desbrossada, tala d'arbrustos, retirada del material major en farcells fins a abocador corresponent o dipòsit dispers i segur als voltants en cas de restes menors.</t>
  </si>
  <si>
    <t>desbrossada per a barreres: matollar</t>
  </si>
  <si>
    <t>A0D-0007</t>
  </si>
  <si>
    <t>Manobre</t>
  </si>
  <si>
    <t>A011FEPX</t>
  </si>
  <si>
    <t>CR113000</t>
  </si>
  <si>
    <t>Esbrossadora de capçal de serra</t>
  </si>
  <si>
    <t>CRE21000</t>
  </si>
  <si>
    <t>Tisores pneumàtiques</t>
  </si>
  <si>
    <t>M143DEB2</t>
  </si>
  <si>
    <t>Tasques d'adequació del terreny de tipus bosc de forma preliminar a la instal·lació de barreres en vessants abruptes de muntanya. Inclou tasques de desbrossada, tala d'arbres, retirada del material major trocejat i lligat en farcells o ensacat fins a abocador corresponent o dipòsit dispers i segur als voltants en cas de restes menors.</t>
  </si>
  <si>
    <t>desbrossada per a barreres: bosc</t>
  </si>
  <si>
    <t>CRE23000</t>
  </si>
  <si>
    <t>Motoserra</t>
  </si>
  <si>
    <t>P45G0-L2TD</t>
  </si>
  <si>
    <t>m3</t>
  </si>
  <si>
    <t>Formigonament de dau de recolzament amb formigó per armar amb additiu hidròfug HA - 25 / B / 10 / XC2 amb una quantitat de ciment de 275 kg/m3 i relació aigua ciment =&lt; 0.6 i abocat manualment</t>
  </si>
  <si>
    <t>Formigonament de dau de recolzament,formigó per armar +addit. hidròfug HA - 25 / B / 10 / XC2 quant.</t>
  </si>
  <si>
    <t>A0F-000T</t>
  </si>
  <si>
    <t>Oficial 1a paleta</t>
  </si>
  <si>
    <t>B06F2-I62A</t>
  </si>
  <si>
    <t>Formigó per armar amb additiu hidròfug HA - 25 / B / 10 / XC2 amb una quantitat de ciment de 275 kg/m3 i relació aigua ciment =&lt; 0.6</t>
  </si>
  <si>
    <t>Despeses auxiliars</t>
  </si>
  <si>
    <t>%</t>
  </si>
  <si>
    <t>P-1</t>
  </si>
  <si>
    <t>Llaçades de cable d=20mm</t>
  </si>
  <si>
    <t>B0AC1020</t>
  </si>
  <si>
    <t>Cable d'acer galvanitzat de composició 6x37+1 i diàmetre d=20mm, amb ànima metàl.lica</t>
  </si>
  <si>
    <t>P-2</t>
  </si>
  <si>
    <t>ancoratge eslinga cable, d=20mm, acer Y-1770, complet, t. abrupte</t>
  </si>
  <si>
    <t>Subtotal element compost</t>
  </si>
  <si>
    <t>P-3</t>
  </si>
  <si>
    <t>Pern d'ancoratge, barra GEWI (d=25mm, L&lt;=4m)</t>
  </si>
  <si>
    <t>P-4</t>
  </si>
  <si>
    <t>pern d'ancoratge, barra GEWIplus (d=35mm, L&lt;=10m)</t>
  </si>
  <si>
    <t>P-5</t>
  </si>
  <si>
    <t>ancoratge eslinga doble cable espiroidal d=12mm</t>
  </si>
  <si>
    <t>P-6</t>
  </si>
  <si>
    <t>malla de cable d'acer, d=8mm, 300x300mm, amb 3T</t>
  </si>
  <si>
    <t>P-9</t>
  </si>
  <si>
    <t>Mobilització d'equips, instal·lació obra, posada en marxa. Retirada i neteja de l'espai d'obra</t>
  </si>
  <si>
    <t>P-10</t>
  </si>
  <si>
    <t>Seguretat i salut obra</t>
  </si>
  <si>
    <t>P-11</t>
  </si>
  <si>
    <t>Transport helicòpter</t>
  </si>
  <si>
    <t>P-12</t>
  </si>
  <si>
    <t>Imprevistos per descoberta de riscos no observables</t>
  </si>
  <si>
    <t>P-7</t>
  </si>
  <si>
    <t>Barrera esllavissades superficials SL-150 h=3,5m</t>
  </si>
  <si>
    <t>C110Q621</t>
  </si>
  <si>
    <t>Martell manual perforador pneumàtic de 28 Kg (MQ621)</t>
  </si>
  <si>
    <t>C11U040</t>
  </si>
  <si>
    <t>Compressor portàtil, amb dos martells pneumàtics de 20 kg a 30 kg</t>
  </si>
  <si>
    <t>B3M0SLH2</t>
  </si>
  <si>
    <t>Materials components de barrera flexible de protecció contra esllavissades superficials SL-150 homologada per retenir una presssió d'impacte màxima admissible de 150 kN/m2 i certificada contra despreniments de roques amb una energia màxima de 500 kJ, i espaiat entre els pals dela barrera de 6m.</t>
  </si>
  <si>
    <t>Subtotal partida d'obra</t>
  </si>
  <si>
    <t>P-8</t>
  </si>
  <si>
    <t>Desbrossada barreres terreny obert (bosc/matoll)</t>
  </si>
  <si>
    <t>CO2eq (kg)</t>
  </si>
  <si>
    <t>MJ</t>
  </si>
  <si>
    <t>Cap colla</t>
  </si>
  <si>
    <t>Oficial 1a escalador</t>
  </si>
  <si>
    <t>Peó especialitzat treballs vert.</t>
  </si>
  <si>
    <t>Compressor portàtil, amb dos martells pneumàtics de 20 a 30 kg</t>
  </si>
  <si>
    <t>Equip ancoratges perns L&lt;4m d&lt;=25mm + compressor, t abrubte</t>
  </si>
  <si>
    <t>Equip ancoratges perns L&gt;=4m d&gt;25mm + compressor, t abrubte</t>
  </si>
  <si>
    <t>Esbrossadora capçal serra</t>
  </si>
  <si>
    <t>Beurada ciment inject.</t>
  </si>
  <si>
    <t>Ancoratge res.epoxi curat mig</t>
  </si>
  <si>
    <t>Beurada ciment injecció ancoratges</t>
  </si>
  <si>
    <t>Formigó per armar +addit. hidròfug HA - 25 / B / 10 / XC2 quant.ciment 275kg/m3, aigua/ciment =&lt; 0.6</t>
  </si>
  <si>
    <t>Ancoratge metàl.d=25mm,carg./voland.200x200mm</t>
  </si>
  <si>
    <t>Ancoratge metàl.d=36mm,carg/voland.200x200mm</t>
  </si>
  <si>
    <t>Ancoratge eslinga cable, acer Y-1770</t>
  </si>
  <si>
    <t>Ancoratge eslinga doble cable espiroidal, acer Y-1770</t>
  </si>
  <si>
    <t>Cable acer galv. d=20mm</t>
  </si>
  <si>
    <t>Pern ancoratge barra corrug.rosc. B500SD,D=40mm</t>
  </si>
  <si>
    <t>malla cable d'acer, 300x300mm, d=8mm</t>
  </si>
  <si>
    <t>Materials components de Barrera flexible esllavissades superficials</t>
  </si>
  <si>
    <t>AMIDAMENTS</t>
  </si>
  <si>
    <t>N</t>
  </si>
  <si>
    <t>01.02.21.001</t>
  </si>
  <si>
    <t>L</t>
  </si>
  <si>
    <t>Llaçades cable</t>
  </si>
  <si>
    <t>T</t>
  </si>
  <si>
    <t>Unitats</t>
  </si>
  <si>
    <t>Longitud</t>
  </si>
  <si>
    <t>01.02.21.002</t>
  </si>
  <si>
    <t>Ancoratges eslinga</t>
  </si>
  <si>
    <t>01.02.21.003</t>
  </si>
  <si>
    <t>Ancoratges GEWI Plus</t>
  </si>
  <si>
    <t>01.02.21.004</t>
  </si>
  <si>
    <t>Malla cable</t>
  </si>
  <si>
    <t>Amplada</t>
  </si>
  <si>
    <t>01.02.21.005</t>
  </si>
  <si>
    <t>01.02.21.006</t>
  </si>
  <si>
    <t>Ancoratges GEWI</t>
  </si>
  <si>
    <t>01.02.22.001</t>
  </si>
  <si>
    <t>01.02.22.002</t>
  </si>
  <si>
    <t>01.02.22.003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</si>
</sst>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0.000"/>
    <numFmt numFmtId="166" formatCode="###,###,##0.00000"/>
  </numFmts>
  <fonts count="9" x14ac:knownFonts="1">
    <font>
      <sz val="11"/>
      <color rgb="FF000000"/>
      <name val="Calibri"/>
      <family val="2"/>
    </font>
    <font>
      <sz val="8"/>
      <color rgb="FF000000"/>
      <name val="Calibri"/>
      <family val="2"/>
    </font>
    <font>
      <b/>
      <sz val="14"/>
      <color rgb="FF000000"/>
      <name val="Calibri"/>
      <family val="2"/>
    </font>
    <font>
      <b/>
      <sz val="8"/>
      <color rgb="FF000000"/>
      <name val="Calibri"/>
      <family val="2"/>
    </font>
    <font>
      <b/>
      <sz val="11"/>
      <color rgb="FF000000"/>
      <name val="Calibri"/>
      <family val="2"/>
    </font>
    <font>
      <sz val="11"/>
      <color rgb="FF000000"/>
      <name val="Calibri"/>
      <family val="2"/>
    </font>
    <font>
      <sz val="10"/>
      <color rgb="FF000000"/>
      <name val="Calibri"/>
      <family val="2"/>
    </font>
    <font>
      <b/>
      <sz val="10"/>
      <color rgb="FF000000"/>
      <name val="Calibri"/>
      <family val="2"/>
    </font>
    <font>
      <sz val="11"/>
      <color rgb="FF008000"/>
      <name val="Calibri"/>
      <family val="2"/>
    </font>
  </fonts>
  <fills count="5">
    <fill>
      <patternFill patternType="none"/>
    </fill>
    <fill>
      <patternFill patternType="gray125"/>
    </fill>
    <fill>
      <patternFill patternType="solid">
        <fgColor rgb="FF99CCFF"/>
        <bgColor rgb="FF99CCFF"/>
      </patternFill>
    </fill>
    <fill>
      <patternFill patternType="solid">
        <fgColor rgb="FFFFFFCC"/>
        <bgColor rgb="FFFFFFCC"/>
      </patternFill>
    </fill>
    <fill>
      <patternFill patternType="solid">
        <fgColor rgb="FFC0C0C0"/>
        <bgColor rgb="FFC0C0C0"/>
      </patternFill>
    </fill>
  </fills>
  <borders count="3">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s>
  <cellStyleXfs count="1">
    <xf numFmtId="0" fontId="0" fillId="0" borderId="0" applyNumberFormat="0" applyBorder="0" applyAlignment="0"/>
  </cellStyleXfs>
  <cellXfs count="44">
    <xf numFmtId="0" fontId="0" fillId="0" borderId="0" xfId="0"/>
    <xf numFmtId="49" fontId="4" fillId="0" borderId="0" xfId="0" applyNumberFormat="1" applyFont="1" applyAlignment="1">
      <alignment vertical="top"/>
    </xf>
    <xf numFmtId="0" fontId="3" fillId="4" borderId="0" xfId="0" applyFont="1" applyFill="1" applyAlignment="1">
      <alignment horizontal="center"/>
    </xf>
    <xf numFmtId="0" fontId="3" fillId="4" borderId="0" xfId="0" applyFont="1" applyFill="1" applyAlignment="1">
      <alignment horizontal="right"/>
    </xf>
    <xf numFmtId="0" fontId="0" fillId="0" borderId="0" xfId="0" applyAlignment="1">
      <alignment vertical="top"/>
    </xf>
    <xf numFmtId="0" fontId="0" fillId="0" borderId="0" xfId="0" applyAlignment="1">
      <alignment horizontal="justify" vertical="top" wrapText="1"/>
    </xf>
    <xf numFmtId="0" fontId="2" fillId="2" borderId="0" xfId="0" applyFont="1" applyFill="1" applyAlignment="1">
      <alignment horizontal="center"/>
    </xf>
    <xf numFmtId="0" fontId="1" fillId="0" borderId="0" xfId="0" applyFont="1"/>
    <xf numFmtId="0" fontId="0" fillId="2" borderId="0" xfId="0" applyFill="1"/>
    <xf numFmtId="0" fontId="3" fillId="0" borderId="0" xfId="0" applyFont="1"/>
    <xf numFmtId="49" fontId="3" fillId="0" borderId="0" xfId="0" applyNumberFormat="1" applyFont="1"/>
    <xf numFmtId="49" fontId="1" fillId="0" borderId="0" xfId="0" applyNumberFormat="1" applyFont="1"/>
    <xf numFmtId="164" fontId="1" fillId="3" borderId="0" xfId="0" applyNumberFormat="1" applyFont="1" applyFill="1" applyProtection="1">
      <protection locked="0"/>
    </xf>
    <xf numFmtId="165" fontId="1" fillId="0" borderId="0" xfId="0" applyNumberFormat="1" applyFont="1"/>
    <xf numFmtId="164" fontId="1" fillId="0" borderId="0" xfId="0" applyNumberFormat="1" applyFont="1"/>
    <xf numFmtId="164" fontId="3" fillId="0" borderId="0" xfId="0" applyNumberFormat="1" applyFont="1"/>
    <xf numFmtId="0" fontId="4" fillId="0" borderId="0" xfId="0" applyFont="1"/>
    <xf numFmtId="164" fontId="4" fillId="0" borderId="0" xfId="0" applyNumberFormat="1" applyFont="1"/>
    <xf numFmtId="0" fontId="7" fillId="2" borderId="0" xfId="0" applyFont="1" applyFill="1"/>
    <xf numFmtId="165" fontId="5" fillId="0" borderId="0" xfId="0" applyNumberFormat="1" applyFont="1"/>
    <xf numFmtId="0" fontId="4" fillId="0" borderId="0" xfId="0" applyFont="1" applyAlignment="1">
      <alignment vertical="top"/>
    </xf>
    <xf numFmtId="165" fontId="4" fillId="0" borderId="0" xfId="0" applyNumberFormat="1" applyFont="1" applyAlignment="1">
      <alignment horizontal="center" vertical="top"/>
    </xf>
    <xf numFmtId="164" fontId="4" fillId="3" borderId="0" xfId="0" applyNumberFormat="1" applyFont="1" applyFill="1" applyAlignment="1" applyProtection="1">
      <alignment vertical="top"/>
      <protection locked="0"/>
    </xf>
    <xf numFmtId="165" fontId="0" fillId="3" borderId="0" xfId="0" applyNumberFormat="1" applyFill="1" applyProtection="1">
      <protection locked="0"/>
    </xf>
    <xf numFmtId="166" fontId="0" fillId="3" borderId="0" xfId="0" applyNumberFormat="1" applyFill="1" applyProtection="1">
      <protection locked="0"/>
    </xf>
    <xf numFmtId="166" fontId="0" fillId="0" borderId="0" xfId="0" applyNumberFormat="1"/>
    <xf numFmtId="0" fontId="0" fillId="3" borderId="0" xfId="0" applyFill="1" applyProtection="1">
      <protection locked="0"/>
    </xf>
    <xf numFmtId="0" fontId="0" fillId="0" borderId="0" xfId="0" applyAlignment="1">
      <alignment horizontal="right"/>
    </xf>
    <xf numFmtId="166" fontId="0" fillId="3" borderId="1" xfId="0" applyNumberFormat="1" applyFill="1" applyBorder="1" applyProtection="1">
      <protection locked="0"/>
    </xf>
    <xf numFmtId="0" fontId="0" fillId="0" borderId="0" xfId="0" applyAlignment="1">
      <alignment wrapText="1"/>
    </xf>
    <xf numFmtId="165" fontId="0" fillId="0" borderId="0" xfId="0" applyNumberFormat="1"/>
    <xf numFmtId="0" fontId="8" fillId="0" borderId="0" xfId="0" applyFont="1"/>
    <xf numFmtId="165" fontId="8" fillId="0" borderId="2" xfId="0" applyNumberFormat="1" applyFont="1" applyBorder="1" applyAlignment="1">
      <alignment horizontal="right"/>
    </xf>
    <xf numFmtId="165" fontId="8" fillId="0" borderId="2" xfId="0" applyNumberFormat="1" applyFont="1" applyBorder="1"/>
    <xf numFmtId="165" fontId="4" fillId="0" borderId="0" xfId="0" applyNumberFormat="1" applyFont="1" applyAlignment="1">
      <alignment vertical="top"/>
    </xf>
    <xf numFmtId="165" fontId="5" fillId="0" borderId="2" xfId="0" applyNumberFormat="1" applyFont="1" applyBorder="1"/>
    <xf numFmtId="0" fontId="1" fillId="0" borderId="0" xfId="0" applyFont="1" applyAlignment="1"/>
    <xf numFmtId="0" fontId="0" fillId="0" borderId="0" xfId="0" applyAlignment="1">
      <alignment horizontal="justify" vertical="top" wrapText="1"/>
    </xf>
    <xf numFmtId="0" fontId="0" fillId="0" borderId="0" xfId="0" applyAlignment="1">
      <alignment vertical="top"/>
    </xf>
    <xf numFmtId="165" fontId="4" fillId="3" borderId="0" xfId="0" applyNumberFormat="1" applyFont="1" applyFill="1" applyAlignment="1" applyProtection="1">
      <alignment horizontal="left" vertical="top"/>
      <protection locked="0"/>
    </xf>
    <xf numFmtId="0" fontId="0" fillId="3" borderId="0" xfId="0" applyFill="1" applyAlignment="1" applyProtection="1">
      <alignment vertical="top"/>
      <protection locked="0"/>
    </xf>
    <xf numFmtId="0" fontId="6" fillId="0" borderId="0" xfId="0" applyFont="1" applyAlignment="1"/>
    <xf numFmtId="0" fontId="2" fillId="2" borderId="0" xfId="0" applyFont="1" applyFill="1" applyAlignment="1">
      <alignment horizontal="center"/>
    </xf>
    <xf numFmtId="0" fontId="4" fillId="0" borderId="0" xfId="0" applyFont="1" applyAlignment="1">
      <alignment horizontal="justify"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7"/>
  <sheetViews>
    <sheetView tabSelected="1" workbookViewId="0">
      <pane ySplit="8" topLeftCell="A24" activePane="bottomLeft" state="frozenSplit"/>
      <selection pane="bottomLeft" activeCell="M40" sqref="M40"/>
    </sheetView>
  </sheetViews>
  <sheetFormatPr defaultRowHeight="14.5" x14ac:dyDescent="0.35"/>
  <cols>
    <col min="1" max="1" width="18.7265625" customWidth="1"/>
    <col min="2" max="2" width="3.453125" customWidth="1"/>
    <col min="3" max="3" width="13.7265625" customWidth="1"/>
    <col min="4" max="4" width="4.453125" customWidth="1"/>
    <col min="5" max="5" width="48.7265625" customWidth="1"/>
    <col min="6" max="7" width="12.7265625" customWidth="1"/>
    <col min="8" max="8" width="13.7265625" customWidth="1"/>
  </cols>
  <sheetData>
    <row r="1" spans="1:8" x14ac:dyDescent="0.35">
      <c r="E1" s="36" t="s">
        <v>0</v>
      </c>
      <c r="F1" s="36" t="s">
        <v>0</v>
      </c>
      <c r="G1" s="36" t="s">
        <v>0</v>
      </c>
      <c r="H1" s="36" t="s">
        <v>0</v>
      </c>
    </row>
    <row r="2" spans="1:8" x14ac:dyDescent="0.35">
      <c r="E2" s="36" t="s">
        <v>1</v>
      </c>
      <c r="F2" s="36" t="s">
        <v>1</v>
      </c>
      <c r="G2" s="36" t="s">
        <v>1</v>
      </c>
      <c r="H2" s="36" t="s">
        <v>1</v>
      </c>
    </row>
    <row r="3" spans="1:8" x14ac:dyDescent="0.35">
      <c r="E3" s="36"/>
      <c r="F3" s="36"/>
      <c r="G3" s="36"/>
      <c r="H3" s="36"/>
    </row>
    <row r="4" spans="1:8" x14ac:dyDescent="0.35">
      <c r="E4" s="36"/>
      <c r="F4" s="36"/>
      <c r="G4" s="36"/>
      <c r="H4" s="36"/>
    </row>
    <row r="6" spans="1:8" ht="18.5" x14ac:dyDescent="0.45">
      <c r="C6" s="8"/>
      <c r="D6" s="8"/>
      <c r="E6" s="6" t="s">
        <v>2</v>
      </c>
      <c r="F6" s="8"/>
      <c r="G6" s="8"/>
      <c r="H6" s="8"/>
    </row>
    <row r="8" spans="1:8" x14ac:dyDescent="0.35">
      <c r="F8" s="3" t="s">
        <v>3</v>
      </c>
      <c r="G8" s="3" t="s">
        <v>4</v>
      </c>
      <c r="H8" s="3" t="s">
        <v>5</v>
      </c>
    </row>
    <row r="10" spans="1:8" x14ac:dyDescent="0.35">
      <c r="C10" s="9" t="s">
        <v>6</v>
      </c>
      <c r="D10" s="10" t="s">
        <v>7</v>
      </c>
      <c r="E10" s="9" t="s">
        <v>8</v>
      </c>
    </row>
    <row r="11" spans="1:8" x14ac:dyDescent="0.35">
      <c r="C11" s="9" t="s">
        <v>9</v>
      </c>
      <c r="D11" s="10" t="s">
        <v>10</v>
      </c>
      <c r="E11" s="9" t="s">
        <v>11</v>
      </c>
    </row>
    <row r="13" spans="1:8" x14ac:dyDescent="0.35">
      <c r="A13" s="7" t="s">
        <v>12</v>
      </c>
      <c r="B13" s="7">
        <v>1</v>
      </c>
      <c r="C13" s="7" t="s">
        <v>13</v>
      </c>
      <c r="D13" s="11" t="s">
        <v>14</v>
      </c>
      <c r="E13" s="7" t="s">
        <v>15</v>
      </c>
      <c r="F13" s="12">
        <v>0</v>
      </c>
      <c r="G13" s="13">
        <v>1</v>
      </c>
      <c r="H13" s="14">
        <f>ROUND(ROUND(F13,2)*ROUND(G13,3),2)</f>
        <v>0</v>
      </c>
    </row>
    <row r="14" spans="1:8" x14ac:dyDescent="0.35">
      <c r="A14" s="7" t="s">
        <v>12</v>
      </c>
      <c r="B14" s="7">
        <v>2</v>
      </c>
      <c r="C14" s="7" t="s">
        <v>16</v>
      </c>
      <c r="D14" s="11" t="s">
        <v>14</v>
      </c>
      <c r="E14" s="7" t="s">
        <v>17</v>
      </c>
      <c r="F14" s="12">
        <v>0</v>
      </c>
      <c r="G14" s="13">
        <v>1</v>
      </c>
      <c r="H14" s="14">
        <f>ROUND(ROUND(F14,2)*ROUND(G14,3),2)</f>
        <v>0</v>
      </c>
    </row>
    <row r="15" spans="1:8" x14ac:dyDescent="0.35">
      <c r="A15" s="7" t="s">
        <v>12</v>
      </c>
      <c r="B15" s="7">
        <v>3</v>
      </c>
      <c r="C15" s="7" t="s">
        <v>18</v>
      </c>
      <c r="D15" s="11" t="s">
        <v>14</v>
      </c>
      <c r="E15" s="7" t="s">
        <v>19</v>
      </c>
      <c r="F15" s="12">
        <v>3000</v>
      </c>
      <c r="G15" s="13">
        <v>1</v>
      </c>
      <c r="H15" s="14">
        <f>ROUND(ROUND(F15,2)*ROUND(G15,3),2)</f>
        <v>3000</v>
      </c>
    </row>
    <row r="16" spans="1:8" x14ac:dyDescent="0.35">
      <c r="A16" s="7" t="s">
        <v>12</v>
      </c>
      <c r="B16" s="7">
        <v>4</v>
      </c>
      <c r="C16" s="7" t="s">
        <v>20</v>
      </c>
      <c r="D16" s="11" t="s">
        <v>14</v>
      </c>
      <c r="E16" s="7" t="s">
        <v>21</v>
      </c>
      <c r="F16" s="12">
        <v>0</v>
      </c>
      <c r="G16" s="13">
        <v>1</v>
      </c>
      <c r="H16" s="14">
        <f>ROUND(ROUND(F16,2)*ROUND(G16,3),2)</f>
        <v>0</v>
      </c>
    </row>
    <row r="17" spans="1:8" x14ac:dyDescent="0.35">
      <c r="E17" s="9" t="s">
        <v>22</v>
      </c>
      <c r="F17" s="9"/>
      <c r="G17" s="9"/>
      <c r="H17" s="15">
        <f>SUM(H13:H16)</f>
        <v>3000</v>
      </c>
    </row>
    <row r="19" spans="1:8" x14ac:dyDescent="0.35">
      <c r="C19" s="9" t="s">
        <v>6</v>
      </c>
      <c r="D19" s="10" t="s">
        <v>7</v>
      </c>
      <c r="E19" s="9" t="s">
        <v>8</v>
      </c>
    </row>
    <row r="20" spans="1:8" x14ac:dyDescent="0.35">
      <c r="C20" s="9" t="s">
        <v>9</v>
      </c>
      <c r="D20" s="10" t="s">
        <v>7</v>
      </c>
      <c r="E20" s="9" t="s">
        <v>23</v>
      </c>
    </row>
    <row r="22" spans="1:8" x14ac:dyDescent="0.35">
      <c r="A22" s="7" t="s">
        <v>24</v>
      </c>
      <c r="B22" s="7">
        <v>1</v>
      </c>
      <c r="C22" s="7" t="s">
        <v>25</v>
      </c>
      <c r="D22" s="11" t="s">
        <v>26</v>
      </c>
      <c r="E22" s="7" t="s">
        <v>27</v>
      </c>
      <c r="F22" s="12">
        <v>0</v>
      </c>
      <c r="G22" s="13">
        <v>80</v>
      </c>
      <c r="H22" s="14">
        <f>ROUND(ROUND(F22,2)*ROUND(G22,3),2)</f>
        <v>0</v>
      </c>
    </row>
    <row r="23" spans="1:8" x14ac:dyDescent="0.35">
      <c r="A23" s="7" t="s">
        <v>24</v>
      </c>
      <c r="B23" s="7">
        <v>2</v>
      </c>
      <c r="C23" s="7" t="s">
        <v>28</v>
      </c>
      <c r="D23" s="11" t="s">
        <v>26</v>
      </c>
      <c r="E23" s="7" t="s">
        <v>29</v>
      </c>
      <c r="F23" s="12">
        <v>0</v>
      </c>
      <c r="G23" s="13">
        <v>60</v>
      </c>
      <c r="H23" s="14">
        <f>ROUND(ROUND(F23,2)*ROUND(G23,3),2)</f>
        <v>0</v>
      </c>
    </row>
    <row r="24" spans="1:8" x14ac:dyDescent="0.35">
      <c r="E24" s="9" t="s">
        <v>22</v>
      </c>
      <c r="F24" s="9"/>
      <c r="G24" s="9"/>
      <c r="H24" s="15">
        <f>SUM(H22:H23)</f>
        <v>0</v>
      </c>
    </row>
    <row r="26" spans="1:8" x14ac:dyDescent="0.35">
      <c r="C26" s="9" t="s">
        <v>6</v>
      </c>
      <c r="D26" s="10" t="s">
        <v>7</v>
      </c>
      <c r="E26" s="9" t="s">
        <v>8</v>
      </c>
    </row>
    <row r="27" spans="1:8" x14ac:dyDescent="0.35">
      <c r="C27" s="9" t="s">
        <v>9</v>
      </c>
      <c r="D27" s="10" t="s">
        <v>30</v>
      </c>
      <c r="E27" s="9" t="s">
        <v>31</v>
      </c>
    </row>
    <row r="28" spans="1:8" x14ac:dyDescent="0.35">
      <c r="C28" s="9" t="s">
        <v>32</v>
      </c>
      <c r="D28" s="10" t="s">
        <v>33</v>
      </c>
      <c r="E28" s="9" t="s">
        <v>34</v>
      </c>
    </row>
    <row r="30" spans="1:8" x14ac:dyDescent="0.35">
      <c r="A30" s="7" t="s">
        <v>35</v>
      </c>
      <c r="B30" s="7">
        <v>1</v>
      </c>
      <c r="C30" s="7" t="s">
        <v>36</v>
      </c>
      <c r="D30" s="11" t="s">
        <v>26</v>
      </c>
      <c r="E30" s="7" t="s">
        <v>37</v>
      </c>
      <c r="F30" s="12">
        <v>0</v>
      </c>
      <c r="G30" s="13">
        <v>42</v>
      </c>
      <c r="H30" s="14">
        <f t="shared" ref="H30:H35" si="0">ROUND(ROUND(F30,2)*ROUND(G30,3),2)</f>
        <v>0</v>
      </c>
    </row>
    <row r="31" spans="1:8" x14ac:dyDescent="0.35">
      <c r="A31" s="7" t="s">
        <v>35</v>
      </c>
      <c r="B31" s="7">
        <v>2</v>
      </c>
      <c r="C31" s="7" t="s">
        <v>38</v>
      </c>
      <c r="D31" s="11" t="s">
        <v>26</v>
      </c>
      <c r="E31" s="7" t="s">
        <v>39</v>
      </c>
      <c r="F31" s="12">
        <v>0</v>
      </c>
      <c r="G31" s="13">
        <v>18</v>
      </c>
      <c r="H31" s="14">
        <f t="shared" si="0"/>
        <v>0</v>
      </c>
    </row>
    <row r="32" spans="1:8" x14ac:dyDescent="0.35">
      <c r="A32" s="7" t="s">
        <v>35</v>
      </c>
      <c r="B32" s="7">
        <v>3</v>
      </c>
      <c r="C32" s="7" t="s">
        <v>40</v>
      </c>
      <c r="D32" s="11" t="s">
        <v>26</v>
      </c>
      <c r="E32" s="7" t="s">
        <v>41</v>
      </c>
      <c r="F32" s="12">
        <v>0</v>
      </c>
      <c r="G32" s="13">
        <v>18</v>
      </c>
      <c r="H32" s="14">
        <f t="shared" si="0"/>
        <v>0</v>
      </c>
    </row>
    <row r="33" spans="1:8" x14ac:dyDescent="0.35">
      <c r="A33" s="7" t="s">
        <v>35</v>
      </c>
      <c r="B33" s="7">
        <v>4</v>
      </c>
      <c r="C33" s="7" t="s">
        <v>42</v>
      </c>
      <c r="D33" s="11" t="s">
        <v>43</v>
      </c>
      <c r="E33" s="7" t="s">
        <v>44</v>
      </c>
      <c r="F33" s="12">
        <v>0</v>
      </c>
      <c r="G33" s="13">
        <v>24</v>
      </c>
      <c r="H33" s="14">
        <f t="shared" si="0"/>
        <v>0</v>
      </c>
    </row>
    <row r="34" spans="1:8" x14ac:dyDescent="0.35">
      <c r="A34" s="7" t="s">
        <v>35</v>
      </c>
      <c r="B34" s="7">
        <v>5</v>
      </c>
      <c r="C34" s="7" t="s">
        <v>45</v>
      </c>
      <c r="D34" s="11" t="s">
        <v>26</v>
      </c>
      <c r="E34" s="7" t="s">
        <v>46</v>
      </c>
      <c r="F34" s="12">
        <v>0</v>
      </c>
      <c r="G34" s="13">
        <v>12</v>
      </c>
      <c r="H34" s="14">
        <f t="shared" si="0"/>
        <v>0</v>
      </c>
    </row>
    <row r="35" spans="1:8" x14ac:dyDescent="0.35">
      <c r="A35" s="7" t="s">
        <v>35</v>
      </c>
      <c r="B35" s="7">
        <v>6</v>
      </c>
      <c r="C35" s="7" t="s">
        <v>47</v>
      </c>
      <c r="D35" s="11" t="s">
        <v>26</v>
      </c>
      <c r="E35" s="7" t="s">
        <v>48</v>
      </c>
      <c r="F35" s="12">
        <v>0</v>
      </c>
      <c r="G35" s="13">
        <v>6</v>
      </c>
      <c r="H35" s="14">
        <f t="shared" si="0"/>
        <v>0</v>
      </c>
    </row>
    <row r="36" spans="1:8" x14ac:dyDescent="0.35">
      <c r="E36" s="9" t="s">
        <v>22</v>
      </c>
      <c r="F36" s="9"/>
      <c r="G36" s="9"/>
      <c r="H36" s="15">
        <f>SUM(H30:H35)</f>
        <v>0</v>
      </c>
    </row>
    <row r="38" spans="1:8" x14ac:dyDescent="0.35">
      <c r="C38" s="9" t="s">
        <v>6</v>
      </c>
      <c r="D38" s="10" t="s">
        <v>7</v>
      </c>
      <c r="E38" s="9" t="s">
        <v>8</v>
      </c>
    </row>
    <row r="39" spans="1:8" x14ac:dyDescent="0.35">
      <c r="C39" s="9" t="s">
        <v>9</v>
      </c>
      <c r="D39" s="10" t="s">
        <v>30</v>
      </c>
      <c r="E39" s="9" t="s">
        <v>31</v>
      </c>
    </row>
    <row r="40" spans="1:8" x14ac:dyDescent="0.35">
      <c r="C40" s="9" t="s">
        <v>32</v>
      </c>
      <c r="D40" s="10" t="s">
        <v>49</v>
      </c>
      <c r="E40" s="9" t="s">
        <v>50</v>
      </c>
    </row>
    <row r="42" spans="1:8" x14ac:dyDescent="0.35">
      <c r="A42" s="7" t="s">
        <v>51</v>
      </c>
      <c r="B42" s="7">
        <v>1</v>
      </c>
      <c r="C42" s="7" t="s">
        <v>42</v>
      </c>
      <c r="D42" s="11" t="s">
        <v>43</v>
      </c>
      <c r="E42" s="7" t="s">
        <v>44</v>
      </c>
      <c r="F42" s="12">
        <v>0</v>
      </c>
      <c r="G42" s="13">
        <v>48</v>
      </c>
      <c r="H42" s="14">
        <f>ROUND(ROUND(F42,2)*ROUND(G42,3),2)</f>
        <v>0</v>
      </c>
    </row>
    <row r="43" spans="1:8" x14ac:dyDescent="0.35">
      <c r="A43" s="7" t="s">
        <v>51</v>
      </c>
      <c r="B43" s="7">
        <v>2</v>
      </c>
      <c r="C43" s="7" t="s">
        <v>45</v>
      </c>
      <c r="D43" s="11" t="s">
        <v>26</v>
      </c>
      <c r="E43" s="7" t="s">
        <v>46</v>
      </c>
      <c r="F43" s="12">
        <v>0</v>
      </c>
      <c r="G43" s="13">
        <v>18</v>
      </c>
      <c r="H43" s="14">
        <f>ROUND(ROUND(F43,2)*ROUND(G43,3),2)</f>
        <v>0</v>
      </c>
    </row>
    <row r="44" spans="1:8" x14ac:dyDescent="0.35">
      <c r="A44" s="7" t="s">
        <v>51</v>
      </c>
      <c r="B44" s="7">
        <v>3</v>
      </c>
      <c r="C44" s="7" t="s">
        <v>47</v>
      </c>
      <c r="D44" s="11" t="s">
        <v>26</v>
      </c>
      <c r="E44" s="7" t="s">
        <v>48</v>
      </c>
      <c r="F44" s="12">
        <v>0</v>
      </c>
      <c r="G44" s="13">
        <v>21</v>
      </c>
      <c r="H44" s="14">
        <f>ROUND(ROUND(F44,2)*ROUND(G44,3),2)</f>
        <v>0</v>
      </c>
    </row>
    <row r="45" spans="1:8" x14ac:dyDescent="0.35">
      <c r="E45" s="9" t="s">
        <v>22</v>
      </c>
      <c r="F45" s="9"/>
      <c r="G45" s="9"/>
      <c r="H45" s="15">
        <f>SUM(H42:H44)</f>
        <v>0</v>
      </c>
    </row>
    <row r="47" spans="1:8" x14ac:dyDescent="0.35">
      <c r="E47" s="16" t="s">
        <v>52</v>
      </c>
      <c r="H47" s="17">
        <f>SUM(H9:H46)/2</f>
        <v>3000</v>
      </c>
    </row>
  </sheetData>
  <sheetProtection sheet="1"/>
  <mergeCells count="4">
    <mergeCell ref="E1:H1"/>
    <mergeCell ref="E2:H2"/>
    <mergeCell ref="E3:H3"/>
    <mergeCell ref="E4:H4"/>
  </mergeCells>
  <pageMargins left="0.75" right="0.75" top="0.75" bottom="0.5" header="0.5" footer="0.7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238"/>
  <sheetViews>
    <sheetView workbookViewId="0">
      <pane ySplit="8" topLeftCell="A9" activePane="bottomLeft" state="frozenSplit"/>
      <selection pane="bottomLeft"/>
    </sheetView>
  </sheetViews>
  <sheetFormatPr defaultRowHeight="14.5" x14ac:dyDescent="0.35"/>
  <cols>
    <col min="1" max="1" width="6.7265625" customWidth="1"/>
    <col min="2" max="2" width="14.7265625" customWidth="1"/>
    <col min="3" max="3" width="6.1796875" customWidth="1"/>
    <col min="4" max="4" width="30.7265625" customWidth="1"/>
    <col min="5" max="5" width="10.7265625" customWidth="1"/>
    <col min="6" max="6" width="3" customWidth="1"/>
    <col min="7" max="7" width="2.1796875" customWidth="1"/>
    <col min="8" max="8" width="10.7265625" customWidth="1"/>
    <col min="9" max="9" width="2.1796875" customWidth="1"/>
    <col min="10" max="11" width="10.7265625" customWidth="1"/>
    <col min="12" max="12" width="90.7265625" customWidth="1"/>
  </cols>
  <sheetData>
    <row r="1" spans="1:27" x14ac:dyDescent="0.35">
      <c r="A1" s="41" t="s">
        <v>0</v>
      </c>
      <c r="B1" s="41" t="s">
        <v>0</v>
      </c>
      <c r="C1" s="41" t="s">
        <v>0</v>
      </c>
      <c r="D1" s="41" t="s">
        <v>0</v>
      </c>
      <c r="E1" s="41" t="s">
        <v>0</v>
      </c>
      <c r="F1" s="41" t="s">
        <v>0</v>
      </c>
      <c r="G1" s="41" t="s">
        <v>0</v>
      </c>
      <c r="H1" s="41" t="s">
        <v>0</v>
      </c>
      <c r="I1" s="41" t="s">
        <v>0</v>
      </c>
      <c r="J1" s="41" t="s">
        <v>0</v>
      </c>
      <c r="K1" s="41" t="s">
        <v>0</v>
      </c>
    </row>
    <row r="2" spans="1:27" x14ac:dyDescent="0.35">
      <c r="A2" s="41" t="s">
        <v>1</v>
      </c>
      <c r="B2" s="41" t="s">
        <v>1</v>
      </c>
      <c r="C2" s="41" t="s">
        <v>1</v>
      </c>
      <c r="D2" s="41" t="s">
        <v>1</v>
      </c>
      <c r="E2" s="41" t="s">
        <v>1</v>
      </c>
      <c r="F2" s="41" t="s">
        <v>1</v>
      </c>
      <c r="G2" s="41" t="s">
        <v>1</v>
      </c>
      <c r="H2" s="41" t="s">
        <v>1</v>
      </c>
      <c r="I2" s="41" t="s">
        <v>1</v>
      </c>
      <c r="J2" s="41" t="s">
        <v>1</v>
      </c>
      <c r="K2" s="41" t="s">
        <v>1</v>
      </c>
    </row>
    <row r="3" spans="1:27" x14ac:dyDescent="0.35">
      <c r="A3" s="41"/>
      <c r="B3" s="41"/>
      <c r="C3" s="41"/>
      <c r="D3" s="41"/>
      <c r="E3" s="41"/>
      <c r="F3" s="41"/>
      <c r="G3" s="41"/>
      <c r="H3" s="41"/>
      <c r="I3" s="41"/>
      <c r="J3" s="41"/>
      <c r="K3" s="41"/>
    </row>
    <row r="4" spans="1:27" x14ac:dyDescent="0.35">
      <c r="A4" s="41"/>
      <c r="B4" s="41"/>
      <c r="C4" s="41"/>
      <c r="D4" s="41"/>
      <c r="E4" s="41"/>
      <c r="F4" s="41"/>
      <c r="G4" s="41"/>
      <c r="H4" s="41"/>
      <c r="I4" s="41"/>
      <c r="J4" s="41"/>
      <c r="K4" s="41"/>
    </row>
    <row r="6" spans="1:27" ht="18.5" x14ac:dyDescent="0.45">
      <c r="A6" s="42" t="s">
        <v>53</v>
      </c>
      <c r="B6" s="42" t="s">
        <v>53</v>
      </c>
      <c r="C6" s="42" t="s">
        <v>53</v>
      </c>
      <c r="D6" s="42" t="s">
        <v>53</v>
      </c>
      <c r="E6" s="42" t="s">
        <v>53</v>
      </c>
      <c r="F6" s="42" t="s">
        <v>53</v>
      </c>
      <c r="G6" s="42" t="s">
        <v>53</v>
      </c>
      <c r="H6" s="42" t="s">
        <v>53</v>
      </c>
      <c r="I6" s="42" t="s">
        <v>53</v>
      </c>
      <c r="J6" s="42" t="s">
        <v>53</v>
      </c>
      <c r="K6" s="42" t="s">
        <v>53</v>
      </c>
    </row>
    <row r="8" spans="1:27" x14ac:dyDescent="0.35">
      <c r="A8" s="2" t="s">
        <v>54</v>
      </c>
      <c r="B8" s="2" t="s">
        <v>55</v>
      </c>
      <c r="C8" s="2" t="s">
        <v>56</v>
      </c>
      <c r="D8" s="2" t="s">
        <v>57</v>
      </c>
      <c r="E8" s="2"/>
      <c r="F8" s="2"/>
      <c r="G8" s="2"/>
      <c r="H8" s="2"/>
      <c r="I8" s="2"/>
      <c r="J8" s="2"/>
      <c r="K8" s="2" t="s">
        <v>3</v>
      </c>
      <c r="L8" s="2" t="s">
        <v>58</v>
      </c>
    </row>
    <row r="10" spans="1:27" x14ac:dyDescent="0.35">
      <c r="A10" s="18" t="s">
        <v>59</v>
      </c>
      <c r="B10" s="18"/>
    </row>
    <row r="11" spans="1:27" ht="45" customHeight="1" x14ac:dyDescent="0.35">
      <c r="A11" s="20"/>
      <c r="B11" s="20" t="s">
        <v>60</v>
      </c>
      <c r="C11" s="4" t="s">
        <v>61</v>
      </c>
      <c r="D11" s="37" t="s">
        <v>62</v>
      </c>
      <c r="E11" s="38"/>
      <c r="F11" s="38"/>
      <c r="G11" s="4"/>
      <c r="H11" s="21" t="s">
        <v>63</v>
      </c>
      <c r="I11" s="39">
        <v>0.8</v>
      </c>
      <c r="J11" s="40"/>
      <c r="K11" s="22">
        <f>ROUND(K25,2)</f>
        <v>0</v>
      </c>
      <c r="L11" s="5" t="s">
        <v>64</v>
      </c>
      <c r="M11" s="4"/>
      <c r="N11" s="4"/>
      <c r="O11" s="4"/>
      <c r="P11" s="4"/>
      <c r="Q11" s="4"/>
      <c r="R11" s="4"/>
      <c r="S11" s="4"/>
      <c r="T11" s="4"/>
      <c r="U11" s="4"/>
      <c r="V11" s="4"/>
      <c r="W11" s="4"/>
      <c r="X11" s="4"/>
      <c r="Y11" s="4"/>
      <c r="Z11" s="4"/>
      <c r="AA11" s="4"/>
    </row>
    <row r="12" spans="1:27" x14ac:dyDescent="0.35">
      <c r="B12" s="16" t="s">
        <v>65</v>
      </c>
    </row>
    <row r="13" spans="1:27" x14ac:dyDescent="0.35">
      <c r="B13" t="s">
        <v>66</v>
      </c>
      <c r="C13" t="s">
        <v>67</v>
      </c>
      <c r="D13" t="s">
        <v>68</v>
      </c>
      <c r="E13" s="23">
        <v>0.1</v>
      </c>
      <c r="F13" t="s">
        <v>69</v>
      </c>
      <c r="G13" t="s">
        <v>70</v>
      </c>
      <c r="H13" s="24"/>
      <c r="I13" t="s">
        <v>71</v>
      </c>
      <c r="J13" s="25">
        <f>ROUND(E13/I11* H13,5)</f>
        <v>0</v>
      </c>
      <c r="K13" s="26"/>
    </row>
    <row r="14" spans="1:27" x14ac:dyDescent="0.35">
      <c r="B14" t="s">
        <v>72</v>
      </c>
      <c r="C14" t="s">
        <v>67</v>
      </c>
      <c r="D14" t="s">
        <v>73</v>
      </c>
      <c r="E14" s="23">
        <v>0.1</v>
      </c>
      <c r="F14" t="s">
        <v>69</v>
      </c>
      <c r="G14" t="s">
        <v>70</v>
      </c>
      <c r="H14" s="24"/>
      <c r="I14" t="s">
        <v>71</v>
      </c>
      <c r="J14" s="25">
        <f>ROUND(E14/I11* H14,5)</f>
        <v>0</v>
      </c>
      <c r="K14" s="26"/>
    </row>
    <row r="15" spans="1:27" x14ac:dyDescent="0.35">
      <c r="B15" t="s">
        <v>74</v>
      </c>
      <c r="C15" t="s">
        <v>67</v>
      </c>
      <c r="D15" t="s">
        <v>75</v>
      </c>
      <c r="E15" s="23">
        <v>0.03</v>
      </c>
      <c r="F15" t="s">
        <v>69</v>
      </c>
      <c r="G15" t="s">
        <v>70</v>
      </c>
      <c r="H15" s="24"/>
      <c r="I15" t="s">
        <v>71</v>
      </c>
      <c r="J15" s="25">
        <f>ROUND(E15/I11* H15,5)</f>
        <v>0</v>
      </c>
      <c r="K15" s="26"/>
    </row>
    <row r="16" spans="1:27" x14ac:dyDescent="0.35">
      <c r="D16" s="27" t="s">
        <v>76</v>
      </c>
      <c r="E16" s="26"/>
      <c r="H16" s="26"/>
      <c r="K16" s="24">
        <f>SUM(J13:J15)</f>
        <v>0</v>
      </c>
    </row>
    <row r="17" spans="1:27" x14ac:dyDescent="0.35">
      <c r="B17" s="16" t="s">
        <v>77</v>
      </c>
      <c r="E17" s="26"/>
      <c r="H17" s="26"/>
      <c r="K17" s="26"/>
    </row>
    <row r="18" spans="1:27" x14ac:dyDescent="0.35">
      <c r="B18" t="s">
        <v>78</v>
      </c>
      <c r="C18" t="s">
        <v>67</v>
      </c>
      <c r="D18" t="s">
        <v>79</v>
      </c>
      <c r="E18" s="23">
        <v>0.25</v>
      </c>
      <c r="F18" t="s">
        <v>69</v>
      </c>
      <c r="G18" t="s">
        <v>70</v>
      </c>
      <c r="H18" s="24"/>
      <c r="I18" t="s">
        <v>71</v>
      </c>
      <c r="J18" s="25">
        <f>ROUND(E18/I11* H18,5)</f>
        <v>0</v>
      </c>
      <c r="K18" s="26"/>
    </row>
    <row r="19" spans="1:27" x14ac:dyDescent="0.35">
      <c r="D19" s="27" t="s">
        <v>80</v>
      </c>
      <c r="E19" s="26"/>
      <c r="H19" s="26"/>
      <c r="K19" s="24">
        <f>SUM(J18:J18)</f>
        <v>0</v>
      </c>
    </row>
    <row r="20" spans="1:27" x14ac:dyDescent="0.35">
      <c r="B20" s="16" t="s">
        <v>81</v>
      </c>
      <c r="E20" s="26"/>
      <c r="H20" s="26"/>
      <c r="K20" s="26"/>
    </row>
    <row r="21" spans="1:27" x14ac:dyDescent="0.35">
      <c r="B21" t="s">
        <v>82</v>
      </c>
      <c r="C21" t="s">
        <v>61</v>
      </c>
      <c r="D21" t="s">
        <v>83</v>
      </c>
      <c r="E21" s="23">
        <v>1</v>
      </c>
      <c r="G21" t="s">
        <v>70</v>
      </c>
      <c r="H21" s="24"/>
      <c r="I21" t="s">
        <v>71</v>
      </c>
      <c r="J21" s="25">
        <f>ROUND(E21* H21,5)</f>
        <v>0</v>
      </c>
      <c r="K21" s="26"/>
    </row>
    <row r="22" spans="1:27" x14ac:dyDescent="0.35">
      <c r="B22" t="s">
        <v>84</v>
      </c>
      <c r="C22" t="s">
        <v>85</v>
      </c>
      <c r="D22" t="s">
        <v>86</v>
      </c>
      <c r="E22" s="23">
        <v>2</v>
      </c>
      <c r="G22" t="s">
        <v>70</v>
      </c>
      <c r="H22" s="24"/>
      <c r="I22" t="s">
        <v>71</v>
      </c>
      <c r="J22" s="25">
        <f>ROUND(E22* H22,5)</f>
        <v>0</v>
      </c>
      <c r="K22" s="26"/>
    </row>
    <row r="23" spans="1:27" x14ac:dyDescent="0.35">
      <c r="D23" s="27" t="s">
        <v>87</v>
      </c>
      <c r="E23" s="26"/>
      <c r="H23" s="26"/>
      <c r="K23" s="24">
        <f>SUM(J21:J22)</f>
        <v>0</v>
      </c>
    </row>
    <row r="24" spans="1:27" x14ac:dyDescent="0.35">
      <c r="D24" s="27" t="s">
        <v>88</v>
      </c>
      <c r="E24" s="26"/>
      <c r="H24" s="26"/>
      <c r="K24" s="28">
        <f>SUM(J12:J23)</f>
        <v>0</v>
      </c>
    </row>
    <row r="25" spans="1:27" x14ac:dyDescent="0.35">
      <c r="D25" s="27" t="s">
        <v>89</v>
      </c>
      <c r="E25" s="26"/>
      <c r="H25" s="26"/>
      <c r="K25" s="28">
        <f>SUM(K24:K24)</f>
        <v>0</v>
      </c>
    </row>
    <row r="27" spans="1:27" ht="45" customHeight="1" x14ac:dyDescent="0.35">
      <c r="A27" s="20"/>
      <c r="B27" s="20" t="s">
        <v>90</v>
      </c>
      <c r="C27" s="4" t="s">
        <v>61</v>
      </c>
      <c r="D27" s="37" t="s">
        <v>91</v>
      </c>
      <c r="E27" s="38"/>
      <c r="F27" s="38"/>
      <c r="G27" s="4"/>
      <c r="H27" s="21" t="s">
        <v>63</v>
      </c>
      <c r="I27" s="39">
        <v>0.8</v>
      </c>
      <c r="J27" s="40"/>
      <c r="K27" s="22">
        <f>ROUND(K41,2)</f>
        <v>0</v>
      </c>
      <c r="L27" s="5" t="s">
        <v>92</v>
      </c>
      <c r="M27" s="4"/>
      <c r="N27" s="4"/>
      <c r="O27" s="4"/>
      <c r="P27" s="4"/>
      <c r="Q27" s="4"/>
      <c r="R27" s="4"/>
      <c r="S27" s="4"/>
      <c r="T27" s="4"/>
      <c r="U27" s="4"/>
      <c r="V27" s="4"/>
      <c r="W27" s="4"/>
      <c r="X27" s="4"/>
      <c r="Y27" s="4"/>
      <c r="Z27" s="4"/>
      <c r="AA27" s="4"/>
    </row>
    <row r="28" spans="1:27" x14ac:dyDescent="0.35">
      <c r="B28" s="16" t="s">
        <v>65</v>
      </c>
    </row>
    <row r="29" spans="1:27" x14ac:dyDescent="0.35">
      <c r="B29" t="s">
        <v>66</v>
      </c>
      <c r="C29" t="s">
        <v>67</v>
      </c>
      <c r="D29" t="s">
        <v>68</v>
      </c>
      <c r="E29" s="23">
        <v>0.14000000000000001</v>
      </c>
      <c r="F29" t="s">
        <v>69</v>
      </c>
      <c r="G29" t="s">
        <v>70</v>
      </c>
      <c r="H29" s="24"/>
      <c r="I29" t="s">
        <v>71</v>
      </c>
      <c r="J29" s="25">
        <f>ROUND(E29/I27* H29,5)</f>
        <v>0</v>
      </c>
      <c r="K29" s="26"/>
    </row>
    <row r="30" spans="1:27" x14ac:dyDescent="0.35">
      <c r="B30" t="s">
        <v>93</v>
      </c>
      <c r="C30" t="s">
        <v>67</v>
      </c>
      <c r="D30" t="s">
        <v>94</v>
      </c>
      <c r="E30" s="23">
        <v>0.1</v>
      </c>
      <c r="F30" t="s">
        <v>69</v>
      </c>
      <c r="G30" t="s">
        <v>70</v>
      </c>
      <c r="H30" s="24"/>
      <c r="I30" t="s">
        <v>71</v>
      </c>
      <c r="J30" s="25">
        <f>ROUND(E30/I27* H30,5)</f>
        <v>0</v>
      </c>
      <c r="K30" s="26"/>
    </row>
    <row r="31" spans="1:27" x14ac:dyDescent="0.35">
      <c r="B31" t="s">
        <v>74</v>
      </c>
      <c r="C31" t="s">
        <v>67</v>
      </c>
      <c r="D31" t="s">
        <v>75</v>
      </c>
      <c r="E31" s="23">
        <v>0.03</v>
      </c>
      <c r="F31" t="s">
        <v>69</v>
      </c>
      <c r="G31" t="s">
        <v>70</v>
      </c>
      <c r="H31" s="24"/>
      <c r="I31" t="s">
        <v>71</v>
      </c>
      <c r="J31" s="25">
        <f>ROUND(E31/I27* H31,5)</f>
        <v>0</v>
      </c>
      <c r="K31" s="26"/>
    </row>
    <row r="32" spans="1:27" x14ac:dyDescent="0.35">
      <c r="D32" s="27" t="s">
        <v>76</v>
      </c>
      <c r="E32" s="26"/>
      <c r="H32" s="26"/>
      <c r="K32" s="24">
        <f>SUM(J29:J31)</f>
        <v>0</v>
      </c>
    </row>
    <row r="33" spans="1:27" x14ac:dyDescent="0.35">
      <c r="B33" s="16" t="s">
        <v>77</v>
      </c>
      <c r="E33" s="26"/>
      <c r="H33" s="26"/>
      <c r="K33" s="26"/>
    </row>
    <row r="34" spans="1:27" x14ac:dyDescent="0.35">
      <c r="B34" t="s">
        <v>78</v>
      </c>
      <c r="C34" t="s">
        <v>67</v>
      </c>
      <c r="D34" t="s">
        <v>79</v>
      </c>
      <c r="E34" s="23">
        <v>0.1</v>
      </c>
      <c r="F34" t="s">
        <v>69</v>
      </c>
      <c r="G34" t="s">
        <v>70</v>
      </c>
      <c r="H34" s="24"/>
      <c r="I34" t="s">
        <v>71</v>
      </c>
      <c r="J34" s="25">
        <f>ROUND(E34/I27* H34,5)</f>
        <v>0</v>
      </c>
      <c r="K34" s="26"/>
    </row>
    <row r="35" spans="1:27" x14ac:dyDescent="0.35">
      <c r="D35" s="27" t="s">
        <v>80</v>
      </c>
      <c r="E35" s="26"/>
      <c r="H35" s="26"/>
      <c r="K35" s="24">
        <f>SUM(J34:J34)</f>
        <v>0</v>
      </c>
    </row>
    <row r="36" spans="1:27" x14ac:dyDescent="0.35">
      <c r="B36" s="16" t="s">
        <v>81</v>
      </c>
      <c r="E36" s="26"/>
      <c r="H36" s="26"/>
      <c r="K36" s="26"/>
    </row>
    <row r="37" spans="1:27" x14ac:dyDescent="0.35">
      <c r="B37" t="s">
        <v>84</v>
      </c>
      <c r="C37" t="s">
        <v>85</v>
      </c>
      <c r="D37" t="s">
        <v>86</v>
      </c>
      <c r="E37" s="23">
        <v>1.48</v>
      </c>
      <c r="G37" t="s">
        <v>70</v>
      </c>
      <c r="H37" s="24"/>
      <c r="I37" t="s">
        <v>71</v>
      </c>
      <c r="J37" s="25">
        <f>ROUND(E37* H37,5)</f>
        <v>0</v>
      </c>
      <c r="K37" s="26"/>
    </row>
    <row r="38" spans="1:27" x14ac:dyDescent="0.35">
      <c r="B38" t="s">
        <v>95</v>
      </c>
      <c r="C38" t="s">
        <v>61</v>
      </c>
      <c r="D38" t="s">
        <v>96</v>
      </c>
      <c r="E38" s="23">
        <v>1</v>
      </c>
      <c r="G38" t="s">
        <v>70</v>
      </c>
      <c r="H38" s="24"/>
      <c r="I38" t="s">
        <v>71</v>
      </c>
      <c r="J38" s="25">
        <f>ROUND(E38* H38,5)</f>
        <v>0</v>
      </c>
      <c r="K38" s="26"/>
    </row>
    <row r="39" spans="1:27" x14ac:dyDescent="0.35">
      <c r="D39" s="27" t="s">
        <v>87</v>
      </c>
      <c r="E39" s="26"/>
      <c r="H39" s="26"/>
      <c r="K39" s="24">
        <f>SUM(J37:J38)</f>
        <v>0</v>
      </c>
    </row>
    <row r="40" spans="1:27" x14ac:dyDescent="0.35">
      <c r="D40" s="27" t="s">
        <v>88</v>
      </c>
      <c r="E40" s="26"/>
      <c r="H40" s="26"/>
      <c r="K40" s="28">
        <f>SUM(J28:J39)</f>
        <v>0</v>
      </c>
    </row>
    <row r="41" spans="1:27" x14ac:dyDescent="0.35">
      <c r="D41" s="27" t="s">
        <v>89</v>
      </c>
      <c r="E41" s="26"/>
      <c r="H41" s="26"/>
      <c r="K41" s="28">
        <f>SUM(K40:K40)</f>
        <v>0</v>
      </c>
    </row>
    <row r="43" spans="1:27" ht="45" customHeight="1" x14ac:dyDescent="0.35">
      <c r="A43" s="20"/>
      <c r="B43" s="20" t="s">
        <v>97</v>
      </c>
      <c r="C43" s="4" t="s">
        <v>26</v>
      </c>
      <c r="D43" s="37" t="s">
        <v>98</v>
      </c>
      <c r="E43" s="38"/>
      <c r="F43" s="38"/>
      <c r="G43" s="4"/>
      <c r="H43" s="21" t="s">
        <v>63</v>
      </c>
      <c r="I43" s="39">
        <v>1</v>
      </c>
      <c r="J43" s="40"/>
      <c r="K43" s="22">
        <f>ROUND(K54,2)</f>
        <v>0</v>
      </c>
      <c r="L43" s="5" t="s">
        <v>98</v>
      </c>
      <c r="M43" s="4"/>
      <c r="N43" s="4"/>
      <c r="O43" s="4"/>
      <c r="P43" s="4"/>
      <c r="Q43" s="4"/>
      <c r="R43" s="4"/>
      <c r="S43" s="4"/>
      <c r="T43" s="4"/>
      <c r="U43" s="4"/>
      <c r="V43" s="4"/>
      <c r="W43" s="4"/>
      <c r="X43" s="4"/>
      <c r="Y43" s="4"/>
      <c r="Z43" s="4"/>
      <c r="AA43" s="4"/>
    </row>
    <row r="44" spans="1:27" x14ac:dyDescent="0.35">
      <c r="B44" s="16" t="s">
        <v>65</v>
      </c>
    </row>
    <row r="45" spans="1:27" x14ac:dyDescent="0.35">
      <c r="B45" t="s">
        <v>74</v>
      </c>
      <c r="C45" t="s">
        <v>67</v>
      </c>
      <c r="D45" t="s">
        <v>75</v>
      </c>
      <c r="E45" s="23">
        <v>0.05</v>
      </c>
      <c r="F45" t="s">
        <v>69</v>
      </c>
      <c r="G45" t="s">
        <v>70</v>
      </c>
      <c r="H45" s="24"/>
      <c r="I45" t="s">
        <v>71</v>
      </c>
      <c r="J45" s="25">
        <f>ROUND(E45/I43* H45,5)</f>
        <v>0</v>
      </c>
      <c r="K45" s="26"/>
    </row>
    <row r="46" spans="1:27" x14ac:dyDescent="0.35">
      <c r="B46" t="s">
        <v>93</v>
      </c>
      <c r="C46" t="s">
        <v>67</v>
      </c>
      <c r="D46" t="s">
        <v>94</v>
      </c>
      <c r="E46" s="23">
        <v>0.05</v>
      </c>
      <c r="F46" t="s">
        <v>69</v>
      </c>
      <c r="G46" t="s">
        <v>70</v>
      </c>
      <c r="H46" s="24"/>
      <c r="I46" t="s">
        <v>71</v>
      </c>
      <c r="J46" s="25">
        <f>ROUND(E46/I43* H46,5)</f>
        <v>0</v>
      </c>
      <c r="K46" s="26"/>
    </row>
    <row r="47" spans="1:27" x14ac:dyDescent="0.35">
      <c r="B47" t="s">
        <v>66</v>
      </c>
      <c r="C47" t="s">
        <v>67</v>
      </c>
      <c r="D47" t="s">
        <v>68</v>
      </c>
      <c r="E47" s="23">
        <v>7.0000000000000007E-2</v>
      </c>
      <c r="F47" t="s">
        <v>69</v>
      </c>
      <c r="G47" t="s">
        <v>70</v>
      </c>
      <c r="H47" s="24"/>
      <c r="I47" t="s">
        <v>71</v>
      </c>
      <c r="J47" s="25">
        <f>ROUND(E47/I43* H47,5)</f>
        <v>0</v>
      </c>
      <c r="K47" s="26"/>
    </row>
    <row r="48" spans="1:27" x14ac:dyDescent="0.35">
      <c r="D48" s="27" t="s">
        <v>76</v>
      </c>
      <c r="E48" s="26"/>
      <c r="H48" s="26"/>
      <c r="K48" s="24">
        <f>SUM(J45:J47)</f>
        <v>0</v>
      </c>
    </row>
    <row r="49" spans="1:27" x14ac:dyDescent="0.35">
      <c r="B49" s="16" t="s">
        <v>81</v>
      </c>
      <c r="E49" s="26"/>
      <c r="H49" s="26"/>
      <c r="K49" s="26"/>
    </row>
    <row r="50" spans="1:27" x14ac:dyDescent="0.35">
      <c r="B50" t="s">
        <v>99</v>
      </c>
      <c r="C50" t="s">
        <v>26</v>
      </c>
      <c r="D50" t="s">
        <v>100</v>
      </c>
      <c r="E50" s="23">
        <v>1</v>
      </c>
      <c r="G50" t="s">
        <v>70</v>
      </c>
      <c r="H50" s="24"/>
      <c r="I50" t="s">
        <v>71</v>
      </c>
      <c r="J50" s="25">
        <f>ROUND(E50* H50,5)</f>
        <v>0</v>
      </c>
      <c r="K50" s="26"/>
    </row>
    <row r="51" spans="1:27" x14ac:dyDescent="0.35">
      <c r="B51" t="s">
        <v>101</v>
      </c>
      <c r="C51" t="s">
        <v>102</v>
      </c>
      <c r="D51" t="s">
        <v>103</v>
      </c>
      <c r="E51" s="23">
        <v>0.4</v>
      </c>
      <c r="G51" t="s">
        <v>70</v>
      </c>
      <c r="H51" s="24"/>
      <c r="I51" t="s">
        <v>71</v>
      </c>
      <c r="J51" s="25">
        <f>ROUND(E51* H51,5)</f>
        <v>0</v>
      </c>
      <c r="K51" s="26"/>
    </row>
    <row r="52" spans="1:27" x14ac:dyDescent="0.35">
      <c r="D52" s="27" t="s">
        <v>87</v>
      </c>
      <c r="E52" s="26"/>
      <c r="H52" s="26"/>
      <c r="K52" s="24">
        <f>SUM(J50:J51)</f>
        <v>0</v>
      </c>
    </row>
    <row r="53" spans="1:27" x14ac:dyDescent="0.35">
      <c r="D53" s="27" t="s">
        <v>88</v>
      </c>
      <c r="E53" s="26"/>
      <c r="H53" s="26"/>
      <c r="K53" s="28">
        <f>SUM(J44:J52)</f>
        <v>0</v>
      </c>
    </row>
    <row r="54" spans="1:27" x14ac:dyDescent="0.35">
      <c r="D54" s="27" t="s">
        <v>89</v>
      </c>
      <c r="E54" s="26"/>
      <c r="H54" s="26"/>
      <c r="K54" s="28">
        <f>SUM(K53:K53)</f>
        <v>0</v>
      </c>
    </row>
    <row r="56" spans="1:27" ht="45" customHeight="1" x14ac:dyDescent="0.35">
      <c r="A56" s="20"/>
      <c r="B56" s="20" t="s">
        <v>104</v>
      </c>
      <c r="C56" s="4" t="s">
        <v>26</v>
      </c>
      <c r="D56" s="37" t="s">
        <v>105</v>
      </c>
      <c r="E56" s="38"/>
      <c r="F56" s="38"/>
      <c r="G56" s="4"/>
      <c r="H56" s="21" t="s">
        <v>63</v>
      </c>
      <c r="I56" s="39">
        <v>1</v>
      </c>
      <c r="J56" s="40"/>
      <c r="K56" s="22">
        <f>ROUND(K66,2)</f>
        <v>0</v>
      </c>
      <c r="L56" s="5" t="s">
        <v>106</v>
      </c>
      <c r="M56" s="4"/>
      <c r="N56" s="4"/>
      <c r="O56" s="4"/>
      <c r="P56" s="4"/>
      <c r="Q56" s="4"/>
      <c r="R56" s="4"/>
      <c r="S56" s="4"/>
      <c r="T56" s="4"/>
      <c r="U56" s="4"/>
      <c r="V56" s="4"/>
      <c r="W56" s="4"/>
      <c r="X56" s="4"/>
      <c r="Y56" s="4"/>
      <c r="Z56" s="4"/>
      <c r="AA56" s="4"/>
    </row>
    <row r="57" spans="1:27" x14ac:dyDescent="0.35">
      <c r="B57" s="16" t="s">
        <v>65</v>
      </c>
    </row>
    <row r="58" spans="1:27" x14ac:dyDescent="0.35">
      <c r="B58" t="s">
        <v>66</v>
      </c>
      <c r="C58" t="s">
        <v>67</v>
      </c>
      <c r="D58" t="s">
        <v>68</v>
      </c>
      <c r="E58" s="23">
        <v>0.1</v>
      </c>
      <c r="F58" t="s">
        <v>69</v>
      </c>
      <c r="G58" t="s">
        <v>70</v>
      </c>
      <c r="H58" s="24"/>
      <c r="I58" t="s">
        <v>71</v>
      </c>
      <c r="J58" s="25">
        <f>ROUND(E58/I56* H58,5)</f>
        <v>0</v>
      </c>
      <c r="K58" s="26"/>
    </row>
    <row r="59" spans="1:27" x14ac:dyDescent="0.35">
      <c r="B59" t="s">
        <v>72</v>
      </c>
      <c r="C59" t="s">
        <v>67</v>
      </c>
      <c r="D59" t="s">
        <v>73</v>
      </c>
      <c r="E59" s="23">
        <v>0.1</v>
      </c>
      <c r="F59" t="s">
        <v>69</v>
      </c>
      <c r="G59" t="s">
        <v>70</v>
      </c>
      <c r="H59" s="24"/>
      <c r="I59" t="s">
        <v>71</v>
      </c>
      <c r="J59" s="25">
        <f>ROUND(E59/I56* H59,5)</f>
        <v>0</v>
      </c>
      <c r="K59" s="26"/>
    </row>
    <row r="60" spans="1:27" x14ac:dyDescent="0.35">
      <c r="B60" t="s">
        <v>74</v>
      </c>
      <c r="C60" t="s">
        <v>67</v>
      </c>
      <c r="D60" t="s">
        <v>75</v>
      </c>
      <c r="E60" s="23">
        <v>0.03</v>
      </c>
      <c r="F60" t="s">
        <v>69</v>
      </c>
      <c r="G60" t="s">
        <v>70</v>
      </c>
      <c r="H60" s="24"/>
      <c r="I60" t="s">
        <v>71</v>
      </c>
      <c r="J60" s="25">
        <f>ROUND(E60/I56* H60,5)</f>
        <v>0</v>
      </c>
      <c r="K60" s="26"/>
    </row>
    <row r="61" spans="1:27" x14ac:dyDescent="0.35">
      <c r="D61" s="27" t="s">
        <v>76</v>
      </c>
      <c r="E61" s="26"/>
      <c r="H61" s="26"/>
      <c r="K61" s="24">
        <f>SUM(J58:J60)</f>
        <v>0</v>
      </c>
    </row>
    <row r="62" spans="1:27" x14ac:dyDescent="0.35">
      <c r="B62" s="16" t="s">
        <v>81</v>
      </c>
      <c r="E62" s="26"/>
      <c r="H62" s="26"/>
      <c r="K62" s="26"/>
    </row>
    <row r="63" spans="1:27" x14ac:dyDescent="0.35">
      <c r="B63" t="s">
        <v>107</v>
      </c>
      <c r="C63" t="s">
        <v>26</v>
      </c>
      <c r="D63" t="s">
        <v>108</v>
      </c>
      <c r="E63" s="23">
        <v>1.2</v>
      </c>
      <c r="G63" t="s">
        <v>70</v>
      </c>
      <c r="H63" s="24"/>
      <c r="I63" t="s">
        <v>71</v>
      </c>
      <c r="J63" s="25">
        <f>ROUND(E63* H63,5)</f>
        <v>0</v>
      </c>
      <c r="K63" s="26"/>
    </row>
    <row r="64" spans="1:27" x14ac:dyDescent="0.35">
      <c r="D64" s="27" t="s">
        <v>87</v>
      </c>
      <c r="E64" s="26"/>
      <c r="H64" s="26"/>
      <c r="K64" s="24">
        <f>SUM(J63:J63)</f>
        <v>0</v>
      </c>
    </row>
    <row r="65" spans="1:27" x14ac:dyDescent="0.35">
      <c r="D65" s="27" t="s">
        <v>88</v>
      </c>
      <c r="E65" s="26"/>
      <c r="H65" s="26"/>
      <c r="K65" s="28">
        <f>SUM(J57:J64)</f>
        <v>0</v>
      </c>
    </row>
    <row r="66" spans="1:27" x14ac:dyDescent="0.35">
      <c r="D66" s="27" t="s">
        <v>89</v>
      </c>
      <c r="E66" s="26"/>
      <c r="H66" s="26"/>
      <c r="K66" s="28">
        <f>SUM(K65:K65)</f>
        <v>0</v>
      </c>
    </row>
    <row r="68" spans="1:27" ht="45" customHeight="1" x14ac:dyDescent="0.35">
      <c r="A68" s="20"/>
      <c r="B68" s="20" t="s">
        <v>109</v>
      </c>
      <c r="C68" s="4" t="s">
        <v>26</v>
      </c>
      <c r="D68" s="37" t="s">
        <v>110</v>
      </c>
      <c r="E68" s="38"/>
      <c r="F68" s="38"/>
      <c r="G68" s="4"/>
      <c r="H68" s="21" t="s">
        <v>63</v>
      </c>
      <c r="I68" s="39">
        <v>1</v>
      </c>
      <c r="J68" s="40"/>
      <c r="K68" s="22">
        <f>ROUND(K78,2)</f>
        <v>0</v>
      </c>
      <c r="L68" s="5" t="s">
        <v>111</v>
      </c>
      <c r="M68" s="4"/>
      <c r="N68" s="4"/>
      <c r="O68" s="4"/>
      <c r="P68" s="4"/>
      <c r="Q68" s="4"/>
      <c r="R68" s="4"/>
      <c r="S68" s="4"/>
      <c r="T68" s="4"/>
      <c r="U68" s="4"/>
      <c r="V68" s="4"/>
      <c r="W68" s="4"/>
      <c r="X68" s="4"/>
      <c r="Y68" s="4"/>
      <c r="Z68" s="4"/>
      <c r="AA68" s="4"/>
    </row>
    <row r="69" spans="1:27" x14ac:dyDescent="0.35">
      <c r="B69" s="16" t="s">
        <v>65</v>
      </c>
    </row>
    <row r="70" spans="1:27" x14ac:dyDescent="0.35">
      <c r="B70" t="s">
        <v>72</v>
      </c>
      <c r="C70" t="s">
        <v>67</v>
      </c>
      <c r="D70" t="s">
        <v>73</v>
      </c>
      <c r="E70" s="23">
        <v>0.45</v>
      </c>
      <c r="F70" t="s">
        <v>69</v>
      </c>
      <c r="G70" t="s">
        <v>70</v>
      </c>
      <c r="H70" s="24"/>
      <c r="I70" t="s">
        <v>71</v>
      </c>
      <c r="J70" s="25">
        <f>ROUND(E70/I68* H70,5)</f>
        <v>0</v>
      </c>
      <c r="K70" s="26"/>
    </row>
    <row r="71" spans="1:27" x14ac:dyDescent="0.35">
      <c r="B71" t="s">
        <v>74</v>
      </c>
      <c r="C71" t="s">
        <v>67</v>
      </c>
      <c r="D71" t="s">
        <v>75</v>
      </c>
      <c r="E71" s="23">
        <v>0.05</v>
      </c>
      <c r="F71" t="s">
        <v>69</v>
      </c>
      <c r="G71" t="s">
        <v>70</v>
      </c>
      <c r="H71" s="24"/>
      <c r="I71" t="s">
        <v>71</v>
      </c>
      <c r="J71" s="25">
        <f>ROUND(E71/I68* H71,5)</f>
        <v>0</v>
      </c>
      <c r="K71" s="26"/>
    </row>
    <row r="72" spans="1:27" x14ac:dyDescent="0.35">
      <c r="B72" t="s">
        <v>66</v>
      </c>
      <c r="C72" t="s">
        <v>67</v>
      </c>
      <c r="D72" t="s">
        <v>68</v>
      </c>
      <c r="E72" s="23">
        <v>0.5</v>
      </c>
      <c r="F72" t="s">
        <v>69</v>
      </c>
      <c r="G72" t="s">
        <v>70</v>
      </c>
      <c r="H72" s="24"/>
      <c r="I72" t="s">
        <v>71</v>
      </c>
      <c r="J72" s="25">
        <f>ROUND(E72/I68* H72,5)</f>
        <v>0</v>
      </c>
      <c r="K72" s="26"/>
    </row>
    <row r="73" spans="1:27" x14ac:dyDescent="0.35">
      <c r="D73" s="27" t="s">
        <v>76</v>
      </c>
      <c r="E73" s="26"/>
      <c r="H73" s="26"/>
      <c r="K73" s="24">
        <f>SUM(J70:J72)</f>
        <v>0</v>
      </c>
    </row>
    <row r="74" spans="1:27" x14ac:dyDescent="0.35">
      <c r="B74" s="16" t="s">
        <v>77</v>
      </c>
      <c r="E74" s="26"/>
      <c r="H74" s="26"/>
      <c r="K74" s="26"/>
    </row>
    <row r="75" spans="1:27" x14ac:dyDescent="0.35">
      <c r="B75" t="s">
        <v>112</v>
      </c>
      <c r="C75" t="s">
        <v>67</v>
      </c>
      <c r="D75" t="s">
        <v>113</v>
      </c>
      <c r="E75" s="23">
        <v>0.6</v>
      </c>
      <c r="F75" t="s">
        <v>69</v>
      </c>
      <c r="G75" t="s">
        <v>70</v>
      </c>
      <c r="H75" s="24"/>
      <c r="I75" t="s">
        <v>71</v>
      </c>
      <c r="J75" s="25">
        <f>ROUND(E75/I68* H75,5)</f>
        <v>0</v>
      </c>
      <c r="K75" s="26"/>
    </row>
    <row r="76" spans="1:27" x14ac:dyDescent="0.35">
      <c r="D76" s="27" t="s">
        <v>80</v>
      </c>
      <c r="E76" s="26"/>
      <c r="H76" s="26"/>
      <c r="K76" s="24">
        <f>SUM(J75:J75)</f>
        <v>0</v>
      </c>
    </row>
    <row r="77" spans="1:27" x14ac:dyDescent="0.35">
      <c r="D77" s="27" t="s">
        <v>88</v>
      </c>
      <c r="E77" s="26"/>
      <c r="H77" s="26"/>
      <c r="K77" s="28">
        <f>SUM(J69:J76)</f>
        <v>0</v>
      </c>
    </row>
    <row r="78" spans="1:27" x14ac:dyDescent="0.35">
      <c r="D78" s="27" t="s">
        <v>89</v>
      </c>
      <c r="E78" s="26"/>
      <c r="H78" s="26"/>
      <c r="K78" s="28">
        <f>SUM(K77:K77)</f>
        <v>0</v>
      </c>
    </row>
    <row r="80" spans="1:27" ht="45" customHeight="1" x14ac:dyDescent="0.35">
      <c r="A80" s="20"/>
      <c r="B80" s="20" t="s">
        <v>114</v>
      </c>
      <c r="C80" s="4" t="s">
        <v>26</v>
      </c>
      <c r="D80" s="37" t="s">
        <v>115</v>
      </c>
      <c r="E80" s="38"/>
      <c r="F80" s="38"/>
      <c r="G80" s="4"/>
      <c r="H80" s="21" t="s">
        <v>63</v>
      </c>
      <c r="I80" s="39">
        <v>1</v>
      </c>
      <c r="J80" s="40"/>
      <c r="K80" s="22">
        <f>ROUND(K90,2)</f>
        <v>0</v>
      </c>
      <c r="L80" s="5" t="s">
        <v>116</v>
      </c>
      <c r="M80" s="4"/>
      <c r="N80" s="4"/>
      <c r="O80" s="4"/>
      <c r="P80" s="4"/>
      <c r="Q80" s="4"/>
      <c r="R80" s="4"/>
      <c r="S80" s="4"/>
      <c r="T80" s="4"/>
      <c r="U80" s="4"/>
      <c r="V80" s="4"/>
      <c r="W80" s="4"/>
      <c r="X80" s="4"/>
      <c r="Y80" s="4"/>
      <c r="Z80" s="4"/>
      <c r="AA80" s="4"/>
    </row>
    <row r="81" spans="1:27" x14ac:dyDescent="0.35">
      <c r="B81" s="16" t="s">
        <v>65</v>
      </c>
    </row>
    <row r="82" spans="1:27" x14ac:dyDescent="0.35">
      <c r="B82" t="s">
        <v>66</v>
      </c>
      <c r="C82" t="s">
        <v>67</v>
      </c>
      <c r="D82" t="s">
        <v>68</v>
      </c>
      <c r="E82" s="23">
        <v>0.5</v>
      </c>
      <c r="F82" t="s">
        <v>69</v>
      </c>
      <c r="G82" t="s">
        <v>70</v>
      </c>
      <c r="H82" s="24"/>
      <c r="I82" t="s">
        <v>71</v>
      </c>
      <c r="J82" s="25">
        <f>ROUND(E82/I80* H82,5)</f>
        <v>0</v>
      </c>
      <c r="K82" s="26"/>
    </row>
    <row r="83" spans="1:27" x14ac:dyDescent="0.35">
      <c r="B83" t="s">
        <v>93</v>
      </c>
      <c r="C83" t="s">
        <v>67</v>
      </c>
      <c r="D83" t="s">
        <v>94</v>
      </c>
      <c r="E83" s="23">
        <v>0.25</v>
      </c>
      <c r="F83" t="s">
        <v>69</v>
      </c>
      <c r="G83" t="s">
        <v>70</v>
      </c>
      <c r="H83" s="24"/>
      <c r="I83" t="s">
        <v>71</v>
      </c>
      <c r="J83" s="25">
        <f>ROUND(E83/I80* H83,5)</f>
        <v>0</v>
      </c>
      <c r="K83" s="26"/>
    </row>
    <row r="84" spans="1:27" x14ac:dyDescent="0.35">
      <c r="B84" t="s">
        <v>74</v>
      </c>
      <c r="C84" t="s">
        <v>67</v>
      </c>
      <c r="D84" t="s">
        <v>75</v>
      </c>
      <c r="E84" s="23">
        <v>0.1</v>
      </c>
      <c r="F84" t="s">
        <v>69</v>
      </c>
      <c r="G84" t="s">
        <v>70</v>
      </c>
      <c r="H84" s="24"/>
      <c r="I84" t="s">
        <v>71</v>
      </c>
      <c r="J84" s="25">
        <f>ROUND(E84/I80* H84,5)</f>
        <v>0</v>
      </c>
      <c r="K84" s="26"/>
    </row>
    <row r="85" spans="1:27" x14ac:dyDescent="0.35">
      <c r="D85" s="27" t="s">
        <v>76</v>
      </c>
      <c r="E85" s="26"/>
      <c r="H85" s="26"/>
      <c r="K85" s="24">
        <f>SUM(J82:J84)</f>
        <v>0</v>
      </c>
    </row>
    <row r="86" spans="1:27" x14ac:dyDescent="0.35">
      <c r="B86" s="16" t="s">
        <v>77</v>
      </c>
      <c r="E86" s="26"/>
      <c r="H86" s="26"/>
      <c r="K86" s="26"/>
    </row>
    <row r="87" spans="1:27" x14ac:dyDescent="0.35">
      <c r="B87" t="s">
        <v>112</v>
      </c>
      <c r="C87" t="s">
        <v>67</v>
      </c>
      <c r="D87" t="s">
        <v>113</v>
      </c>
      <c r="E87" s="23">
        <v>0.6</v>
      </c>
      <c r="F87" t="s">
        <v>69</v>
      </c>
      <c r="G87" t="s">
        <v>70</v>
      </c>
      <c r="H87" s="24"/>
      <c r="I87" t="s">
        <v>71</v>
      </c>
      <c r="J87" s="25">
        <f>ROUND(E87/I80* H87,5)</f>
        <v>0</v>
      </c>
      <c r="K87" s="26"/>
    </row>
    <row r="88" spans="1:27" x14ac:dyDescent="0.35">
      <c r="D88" s="27" t="s">
        <v>80</v>
      </c>
      <c r="E88" s="26"/>
      <c r="H88" s="26"/>
      <c r="K88" s="24">
        <f>SUM(J87:J87)</f>
        <v>0</v>
      </c>
    </row>
    <row r="89" spans="1:27" x14ac:dyDescent="0.35">
      <c r="D89" s="27" t="s">
        <v>88</v>
      </c>
      <c r="E89" s="26"/>
      <c r="H89" s="26"/>
      <c r="K89" s="28">
        <f>SUM(J81:J88)</f>
        <v>0</v>
      </c>
    </row>
    <row r="90" spans="1:27" x14ac:dyDescent="0.35">
      <c r="D90" s="27" t="s">
        <v>89</v>
      </c>
      <c r="E90" s="26"/>
      <c r="H90" s="26"/>
      <c r="K90" s="28">
        <f>SUM(K89:K89)</f>
        <v>0</v>
      </c>
    </row>
    <row r="92" spans="1:27" ht="45" customHeight="1" x14ac:dyDescent="0.35">
      <c r="A92" s="20"/>
      <c r="B92" s="20" t="s">
        <v>117</v>
      </c>
      <c r="C92" s="4" t="s">
        <v>26</v>
      </c>
      <c r="D92" s="37" t="s">
        <v>118</v>
      </c>
      <c r="E92" s="38"/>
      <c r="F92" s="38"/>
      <c r="G92" s="4"/>
      <c r="H92" s="21" t="s">
        <v>63</v>
      </c>
      <c r="I92" s="39">
        <v>1</v>
      </c>
      <c r="J92" s="40"/>
      <c r="K92" s="22">
        <f>ROUND(K106,2)</f>
        <v>0</v>
      </c>
      <c r="L92" s="5" t="s">
        <v>119</v>
      </c>
      <c r="M92" s="4"/>
      <c r="N92" s="4"/>
      <c r="O92" s="4"/>
      <c r="P92" s="4"/>
      <c r="Q92" s="4"/>
      <c r="R92" s="4"/>
      <c r="S92" s="4"/>
      <c r="T92" s="4"/>
      <c r="U92" s="4"/>
      <c r="V92" s="4"/>
      <c r="W92" s="4"/>
      <c r="X92" s="4"/>
      <c r="Y92" s="4"/>
      <c r="Z92" s="4"/>
      <c r="AA92" s="4"/>
    </row>
    <row r="93" spans="1:27" x14ac:dyDescent="0.35">
      <c r="B93" s="16" t="s">
        <v>65</v>
      </c>
    </row>
    <row r="94" spans="1:27" x14ac:dyDescent="0.35">
      <c r="B94" t="s">
        <v>120</v>
      </c>
      <c r="C94" t="s">
        <v>67</v>
      </c>
      <c r="D94" t="s">
        <v>121</v>
      </c>
      <c r="E94" s="23">
        <v>0.29630000000000001</v>
      </c>
      <c r="F94" t="s">
        <v>69</v>
      </c>
      <c r="G94" t="s">
        <v>70</v>
      </c>
      <c r="H94" s="24"/>
      <c r="I94" t="s">
        <v>71</v>
      </c>
      <c r="J94" s="25">
        <f>ROUND(E94/I92* H94,5)</f>
        <v>0</v>
      </c>
      <c r="K94" s="26"/>
    </row>
    <row r="95" spans="1:27" x14ac:dyDescent="0.35">
      <c r="B95" t="s">
        <v>93</v>
      </c>
      <c r="C95" t="s">
        <v>67</v>
      </c>
      <c r="D95" t="s">
        <v>94</v>
      </c>
      <c r="E95" s="23">
        <v>0.29630000000000001</v>
      </c>
      <c r="F95" t="s">
        <v>69</v>
      </c>
      <c r="G95" t="s">
        <v>70</v>
      </c>
      <c r="H95" s="24"/>
      <c r="I95" t="s">
        <v>71</v>
      </c>
      <c r="J95" s="25">
        <f>ROUND(E95/I92* H95,5)</f>
        <v>0</v>
      </c>
      <c r="K95" s="26"/>
    </row>
    <row r="96" spans="1:27" x14ac:dyDescent="0.35">
      <c r="B96" t="s">
        <v>74</v>
      </c>
      <c r="C96" t="s">
        <v>67</v>
      </c>
      <c r="D96" t="s">
        <v>75</v>
      </c>
      <c r="E96" s="23">
        <v>0.1</v>
      </c>
      <c r="F96" t="s">
        <v>69</v>
      </c>
      <c r="G96" t="s">
        <v>70</v>
      </c>
      <c r="H96" s="24"/>
      <c r="I96" t="s">
        <v>71</v>
      </c>
      <c r="J96" s="25">
        <f>ROUND(E96/I92* H96,5)</f>
        <v>0</v>
      </c>
      <c r="K96" s="26"/>
    </row>
    <row r="97" spans="1:27" x14ac:dyDescent="0.35">
      <c r="D97" s="27" t="s">
        <v>76</v>
      </c>
      <c r="E97" s="26"/>
      <c r="H97" s="26"/>
      <c r="K97" s="24">
        <f>SUM(J94:J96)</f>
        <v>0</v>
      </c>
    </row>
    <row r="98" spans="1:27" x14ac:dyDescent="0.35">
      <c r="B98" s="16" t="s">
        <v>77</v>
      </c>
      <c r="E98" s="26"/>
      <c r="H98" s="26"/>
      <c r="K98" s="26"/>
    </row>
    <row r="99" spans="1:27" x14ac:dyDescent="0.35">
      <c r="B99" t="s">
        <v>122</v>
      </c>
      <c r="C99" t="s">
        <v>67</v>
      </c>
      <c r="D99" t="s">
        <v>123</v>
      </c>
      <c r="E99" s="23">
        <v>0.29630000000000001</v>
      </c>
      <c r="F99" t="s">
        <v>69</v>
      </c>
      <c r="G99" t="s">
        <v>70</v>
      </c>
      <c r="H99" s="24"/>
      <c r="I99" t="s">
        <v>71</v>
      </c>
      <c r="J99" s="25">
        <f>ROUND(E99/I92* H99,5)</f>
        <v>0</v>
      </c>
      <c r="K99" s="26"/>
    </row>
    <row r="100" spans="1:27" x14ac:dyDescent="0.35">
      <c r="D100" s="27" t="s">
        <v>80</v>
      </c>
      <c r="E100" s="26"/>
      <c r="H100" s="26"/>
      <c r="K100" s="24">
        <f>SUM(J99:J99)</f>
        <v>0</v>
      </c>
    </row>
    <row r="101" spans="1:27" x14ac:dyDescent="0.35">
      <c r="B101" s="16" t="s">
        <v>81</v>
      </c>
      <c r="E101" s="26"/>
      <c r="H101" s="26"/>
      <c r="K101" s="26"/>
    </row>
    <row r="102" spans="1:27" x14ac:dyDescent="0.35">
      <c r="B102" t="s">
        <v>124</v>
      </c>
      <c r="C102" t="s">
        <v>26</v>
      </c>
      <c r="D102" t="s">
        <v>125</v>
      </c>
      <c r="E102" s="23">
        <v>1</v>
      </c>
      <c r="G102" t="s">
        <v>70</v>
      </c>
      <c r="H102" s="24"/>
      <c r="I102" t="s">
        <v>71</v>
      </c>
      <c r="J102" s="25">
        <f>ROUND(E102* H102,5)</f>
        <v>0</v>
      </c>
      <c r="K102" s="26"/>
    </row>
    <row r="103" spans="1:27" x14ac:dyDescent="0.35">
      <c r="B103" t="s">
        <v>126</v>
      </c>
      <c r="C103" t="s">
        <v>85</v>
      </c>
      <c r="D103" t="s">
        <v>127</v>
      </c>
      <c r="E103" s="23">
        <v>11.99</v>
      </c>
      <c r="G103" t="s">
        <v>70</v>
      </c>
      <c r="H103" s="24"/>
      <c r="I103" t="s">
        <v>71</v>
      </c>
      <c r="J103" s="25">
        <f>ROUND(E103* H103,5)</f>
        <v>0</v>
      </c>
      <c r="K103" s="26"/>
    </row>
    <row r="104" spans="1:27" x14ac:dyDescent="0.35">
      <c r="D104" s="27" t="s">
        <v>87</v>
      </c>
      <c r="E104" s="26"/>
      <c r="H104" s="26"/>
      <c r="K104" s="24">
        <f>SUM(J102:J103)</f>
        <v>0</v>
      </c>
    </row>
    <row r="105" spans="1:27" x14ac:dyDescent="0.35">
      <c r="D105" s="27" t="s">
        <v>88</v>
      </c>
      <c r="E105" s="26"/>
      <c r="H105" s="26"/>
      <c r="K105" s="28">
        <f>SUM(J93:J104)</f>
        <v>0</v>
      </c>
    </row>
    <row r="106" spans="1:27" x14ac:dyDescent="0.35">
      <c r="D106" s="27" t="s">
        <v>89</v>
      </c>
      <c r="E106" s="26"/>
      <c r="H106" s="26"/>
      <c r="K106" s="28">
        <f>SUM(K105:K105)</f>
        <v>0</v>
      </c>
    </row>
    <row r="108" spans="1:27" ht="45" customHeight="1" x14ac:dyDescent="0.35">
      <c r="A108" s="20"/>
      <c r="B108" s="20" t="s">
        <v>128</v>
      </c>
      <c r="C108" s="4" t="s">
        <v>43</v>
      </c>
      <c r="D108" s="37" t="s">
        <v>129</v>
      </c>
      <c r="E108" s="38"/>
      <c r="F108" s="38"/>
      <c r="G108" s="4"/>
      <c r="H108" s="21" t="s">
        <v>63</v>
      </c>
      <c r="I108" s="39">
        <v>1</v>
      </c>
      <c r="J108" s="40"/>
      <c r="K108" s="22">
        <f>ROUND(K113,2)</f>
        <v>0</v>
      </c>
      <c r="L108" s="5" t="s">
        <v>130</v>
      </c>
      <c r="M108" s="4"/>
      <c r="N108" s="4"/>
      <c r="O108" s="4"/>
      <c r="P108" s="4"/>
      <c r="Q108" s="4"/>
      <c r="R108" s="4"/>
      <c r="S108" s="4"/>
      <c r="T108" s="4"/>
      <c r="U108" s="4"/>
      <c r="V108" s="4"/>
      <c r="W108" s="4"/>
      <c r="X108" s="4"/>
      <c r="Y108" s="4"/>
      <c r="Z108" s="4"/>
      <c r="AA108" s="4"/>
    </row>
    <row r="109" spans="1:27" x14ac:dyDescent="0.35">
      <c r="B109" s="16" t="s">
        <v>81</v>
      </c>
    </row>
    <row r="110" spans="1:27" x14ac:dyDescent="0.35">
      <c r="B110" t="s">
        <v>131</v>
      </c>
      <c r="C110" t="s">
        <v>43</v>
      </c>
      <c r="D110" t="s">
        <v>132</v>
      </c>
      <c r="E110" s="23">
        <v>1</v>
      </c>
      <c r="G110" t="s">
        <v>70</v>
      </c>
      <c r="H110" s="24"/>
      <c r="I110" t="s">
        <v>71</v>
      </c>
      <c r="J110" s="25">
        <f>ROUND(E110* H110,5)</f>
        <v>0</v>
      </c>
      <c r="K110" s="26"/>
    </row>
    <row r="111" spans="1:27" x14ac:dyDescent="0.35">
      <c r="D111" s="27" t="s">
        <v>87</v>
      </c>
      <c r="E111" s="26"/>
      <c r="H111" s="26"/>
      <c r="K111" s="24">
        <f>SUM(J110:J110)</f>
        <v>0</v>
      </c>
    </row>
    <row r="112" spans="1:27" x14ac:dyDescent="0.35">
      <c r="D112" s="27" t="s">
        <v>88</v>
      </c>
      <c r="E112" s="26"/>
      <c r="H112" s="26"/>
      <c r="K112" s="28">
        <f>SUM(J109:J111)</f>
        <v>0</v>
      </c>
    </row>
    <row r="113" spans="1:27" x14ac:dyDescent="0.35">
      <c r="D113" s="27" t="s">
        <v>89</v>
      </c>
      <c r="E113" s="26"/>
      <c r="H113" s="26"/>
      <c r="K113" s="28">
        <f>SUM(K112:K112)</f>
        <v>0</v>
      </c>
    </row>
    <row r="115" spans="1:27" x14ac:dyDescent="0.35">
      <c r="A115" s="18" t="s">
        <v>133</v>
      </c>
      <c r="B115" s="18"/>
    </row>
    <row r="116" spans="1:27" ht="45" customHeight="1" x14ac:dyDescent="0.35">
      <c r="A116" s="20"/>
      <c r="B116" s="20" t="s">
        <v>134</v>
      </c>
      <c r="C116" s="4" t="s">
        <v>43</v>
      </c>
      <c r="D116" s="37" t="s">
        <v>135</v>
      </c>
      <c r="E116" s="38"/>
      <c r="F116" s="38"/>
      <c r="G116" s="4"/>
      <c r="H116" s="21" t="s">
        <v>63</v>
      </c>
      <c r="I116" s="39">
        <v>40</v>
      </c>
      <c r="J116" s="40"/>
      <c r="K116" s="22">
        <f>ROUND(K126,2)</f>
        <v>0</v>
      </c>
      <c r="L116" s="5" t="s">
        <v>136</v>
      </c>
      <c r="M116" s="4"/>
      <c r="N116" s="4"/>
      <c r="O116" s="4"/>
      <c r="P116" s="4"/>
      <c r="Q116" s="4"/>
      <c r="R116" s="4"/>
      <c r="S116" s="4"/>
      <c r="T116" s="4"/>
      <c r="U116" s="4"/>
      <c r="V116" s="4"/>
      <c r="W116" s="4"/>
      <c r="X116" s="4"/>
      <c r="Y116" s="4"/>
      <c r="Z116" s="4"/>
      <c r="AA116" s="4"/>
    </row>
    <row r="117" spans="1:27" x14ac:dyDescent="0.35">
      <c r="B117" s="16" t="s">
        <v>65</v>
      </c>
    </row>
    <row r="118" spans="1:27" x14ac:dyDescent="0.35">
      <c r="B118" t="s">
        <v>137</v>
      </c>
      <c r="C118" t="s">
        <v>67</v>
      </c>
      <c r="D118" t="s">
        <v>138</v>
      </c>
      <c r="E118" s="23">
        <v>2</v>
      </c>
      <c r="F118" t="s">
        <v>69</v>
      </c>
      <c r="G118" t="s">
        <v>70</v>
      </c>
      <c r="H118" s="24"/>
      <c r="I118" t="s">
        <v>71</v>
      </c>
      <c r="J118" s="25">
        <f>ROUND(E118/I116* H118,5)</f>
        <v>0</v>
      </c>
      <c r="K118" s="26"/>
    </row>
    <row r="119" spans="1:27" x14ac:dyDescent="0.35">
      <c r="B119" t="s">
        <v>139</v>
      </c>
      <c r="C119" t="s">
        <v>67</v>
      </c>
      <c r="D119" t="s">
        <v>75</v>
      </c>
      <c r="E119" s="23">
        <v>0.02</v>
      </c>
      <c r="F119" t="s">
        <v>69</v>
      </c>
      <c r="G119" t="s">
        <v>70</v>
      </c>
      <c r="H119" s="24"/>
      <c r="I119" t="s">
        <v>71</v>
      </c>
      <c r="J119" s="25">
        <f>ROUND(E119/I116* H119,5)</f>
        <v>0</v>
      </c>
      <c r="K119" s="26"/>
    </row>
    <row r="120" spans="1:27" x14ac:dyDescent="0.35">
      <c r="D120" s="27" t="s">
        <v>76</v>
      </c>
      <c r="E120" s="26"/>
      <c r="H120" s="26"/>
      <c r="K120" s="24">
        <f>SUM(J118:J119)</f>
        <v>0</v>
      </c>
    </row>
    <row r="121" spans="1:27" x14ac:dyDescent="0.35">
      <c r="B121" s="16" t="s">
        <v>77</v>
      </c>
      <c r="E121" s="26"/>
      <c r="H121" s="26"/>
      <c r="K121" s="26"/>
    </row>
    <row r="122" spans="1:27" x14ac:dyDescent="0.35">
      <c r="B122" t="s">
        <v>140</v>
      </c>
      <c r="C122" t="s">
        <v>67</v>
      </c>
      <c r="D122" t="s">
        <v>141</v>
      </c>
      <c r="E122" s="23">
        <v>1</v>
      </c>
      <c r="F122" t="s">
        <v>69</v>
      </c>
      <c r="G122" t="s">
        <v>70</v>
      </c>
      <c r="H122" s="24"/>
      <c r="I122" t="s">
        <v>71</v>
      </c>
      <c r="J122" s="25">
        <f>ROUND(E122/I116* H122,5)</f>
        <v>0</v>
      </c>
      <c r="K122" s="26"/>
    </row>
    <row r="123" spans="1:27" x14ac:dyDescent="0.35">
      <c r="B123" t="s">
        <v>142</v>
      </c>
      <c r="C123" t="s">
        <v>67</v>
      </c>
      <c r="D123" t="s">
        <v>143</v>
      </c>
      <c r="E123" s="23">
        <v>1</v>
      </c>
      <c r="F123" t="s">
        <v>69</v>
      </c>
      <c r="G123" t="s">
        <v>70</v>
      </c>
      <c r="H123" s="24"/>
      <c r="I123" t="s">
        <v>71</v>
      </c>
      <c r="J123" s="25">
        <f>ROUND(E123/I116* H123,5)</f>
        <v>0</v>
      </c>
      <c r="K123" s="26"/>
    </row>
    <row r="124" spans="1:27" x14ac:dyDescent="0.35">
      <c r="D124" s="27" t="s">
        <v>80</v>
      </c>
      <c r="E124" s="26"/>
      <c r="H124" s="26"/>
      <c r="K124" s="24">
        <f>SUM(J122:J123)</f>
        <v>0</v>
      </c>
    </row>
    <row r="125" spans="1:27" x14ac:dyDescent="0.35">
      <c r="D125" s="27" t="s">
        <v>88</v>
      </c>
      <c r="E125" s="26"/>
      <c r="H125" s="26"/>
      <c r="K125" s="28">
        <f>SUM(J117:J124)</f>
        <v>0</v>
      </c>
    </row>
    <row r="126" spans="1:27" x14ac:dyDescent="0.35">
      <c r="D126" s="27" t="s">
        <v>89</v>
      </c>
      <c r="E126" s="26"/>
      <c r="H126" s="26"/>
      <c r="K126" s="28">
        <f>SUM(K125:K125)</f>
        <v>0</v>
      </c>
    </row>
    <row r="128" spans="1:27" ht="45" customHeight="1" x14ac:dyDescent="0.35">
      <c r="A128" s="20"/>
      <c r="B128" s="20" t="s">
        <v>144</v>
      </c>
      <c r="C128" s="4" t="s">
        <v>43</v>
      </c>
      <c r="D128" s="37" t="s">
        <v>145</v>
      </c>
      <c r="E128" s="38"/>
      <c r="F128" s="38"/>
      <c r="G128" s="4"/>
      <c r="H128" s="21" t="s">
        <v>63</v>
      </c>
      <c r="I128" s="39">
        <v>15</v>
      </c>
      <c r="J128" s="40"/>
      <c r="K128" s="22">
        <f>ROUND(K137,2)</f>
        <v>0</v>
      </c>
      <c r="L128" s="5" t="s">
        <v>146</v>
      </c>
      <c r="M128" s="4"/>
      <c r="N128" s="4"/>
      <c r="O128" s="4"/>
      <c r="P128" s="4"/>
      <c r="Q128" s="4"/>
      <c r="R128" s="4"/>
      <c r="S128" s="4"/>
      <c r="T128" s="4"/>
      <c r="U128" s="4"/>
      <c r="V128" s="4"/>
      <c r="W128" s="4"/>
      <c r="X128" s="4"/>
      <c r="Y128" s="4"/>
      <c r="Z128" s="4"/>
      <c r="AA128" s="4"/>
    </row>
    <row r="129" spans="1:27" x14ac:dyDescent="0.35">
      <c r="B129" s="16" t="s">
        <v>65</v>
      </c>
    </row>
    <row r="130" spans="1:27" x14ac:dyDescent="0.35">
      <c r="B130" t="s">
        <v>139</v>
      </c>
      <c r="C130" t="s">
        <v>67</v>
      </c>
      <c r="D130" t="s">
        <v>75</v>
      </c>
      <c r="E130" s="23">
        <v>0.1</v>
      </c>
      <c r="F130" t="s">
        <v>69</v>
      </c>
      <c r="G130" t="s">
        <v>70</v>
      </c>
      <c r="H130" s="24"/>
      <c r="I130" t="s">
        <v>71</v>
      </c>
      <c r="J130" s="25">
        <f>ROUND(E130/I128* H130,5)</f>
        <v>0</v>
      </c>
      <c r="K130" s="26"/>
    </row>
    <row r="131" spans="1:27" x14ac:dyDescent="0.35">
      <c r="B131" t="s">
        <v>137</v>
      </c>
      <c r="C131" t="s">
        <v>67</v>
      </c>
      <c r="D131" t="s">
        <v>138</v>
      </c>
      <c r="E131" s="23">
        <v>2</v>
      </c>
      <c r="F131" t="s">
        <v>69</v>
      </c>
      <c r="G131" t="s">
        <v>70</v>
      </c>
      <c r="H131" s="24"/>
      <c r="I131" t="s">
        <v>71</v>
      </c>
      <c r="J131" s="25">
        <f>ROUND(E131/I128* H131,5)</f>
        <v>0</v>
      </c>
      <c r="K131" s="26"/>
    </row>
    <row r="132" spans="1:27" x14ac:dyDescent="0.35">
      <c r="D132" s="27" t="s">
        <v>76</v>
      </c>
      <c r="E132" s="26"/>
      <c r="H132" s="26"/>
      <c r="K132" s="24">
        <f>SUM(J130:J131)</f>
        <v>0</v>
      </c>
    </row>
    <row r="133" spans="1:27" x14ac:dyDescent="0.35">
      <c r="B133" s="16" t="s">
        <v>77</v>
      </c>
      <c r="E133" s="26"/>
      <c r="H133" s="26"/>
      <c r="K133" s="26"/>
    </row>
    <row r="134" spans="1:27" x14ac:dyDescent="0.35">
      <c r="B134" t="s">
        <v>147</v>
      </c>
      <c r="C134" t="s">
        <v>67</v>
      </c>
      <c r="D134" t="s">
        <v>148</v>
      </c>
      <c r="E134" s="23">
        <v>1</v>
      </c>
      <c r="F134" t="s">
        <v>69</v>
      </c>
      <c r="G134" t="s">
        <v>70</v>
      </c>
      <c r="H134" s="24"/>
      <c r="I134" t="s">
        <v>71</v>
      </c>
      <c r="J134" s="25">
        <f>ROUND(E134/I128* H134,5)</f>
        <v>0</v>
      </c>
      <c r="K134" s="26"/>
    </row>
    <row r="135" spans="1:27" x14ac:dyDescent="0.35">
      <c r="D135" s="27" t="s">
        <v>80</v>
      </c>
      <c r="E135" s="26"/>
      <c r="H135" s="26"/>
      <c r="K135" s="24">
        <f>SUM(J134:J134)</f>
        <v>0</v>
      </c>
    </row>
    <row r="136" spans="1:27" x14ac:dyDescent="0.35">
      <c r="D136" s="27" t="s">
        <v>88</v>
      </c>
      <c r="E136" s="26"/>
      <c r="H136" s="26"/>
      <c r="K136" s="28">
        <f>SUM(J129:J135)</f>
        <v>0</v>
      </c>
    </row>
    <row r="137" spans="1:27" x14ac:dyDescent="0.35">
      <c r="D137" s="27" t="s">
        <v>89</v>
      </c>
      <c r="E137" s="26"/>
      <c r="H137" s="26"/>
      <c r="K137" s="28">
        <f>SUM(K136:K136)</f>
        <v>0</v>
      </c>
    </row>
    <row r="139" spans="1:27" ht="45" customHeight="1" x14ac:dyDescent="0.35">
      <c r="A139" s="20"/>
      <c r="B139" s="20" t="s">
        <v>149</v>
      </c>
      <c r="C139" s="4" t="s">
        <v>150</v>
      </c>
      <c r="D139" s="37" t="s">
        <v>151</v>
      </c>
      <c r="E139" s="38"/>
      <c r="F139" s="38"/>
      <c r="G139" s="4"/>
      <c r="H139" s="21" t="s">
        <v>63</v>
      </c>
      <c r="I139" s="39">
        <v>1</v>
      </c>
      <c r="J139" s="40"/>
      <c r="K139" s="22">
        <f>ROUND(K150,2)</f>
        <v>0</v>
      </c>
      <c r="L139" s="5" t="s">
        <v>152</v>
      </c>
      <c r="M139" s="4"/>
      <c r="N139" s="4"/>
      <c r="O139" s="4"/>
      <c r="P139" s="4"/>
      <c r="Q139" s="4"/>
      <c r="R139" s="4"/>
      <c r="S139" s="4"/>
      <c r="T139" s="4"/>
      <c r="U139" s="4"/>
      <c r="V139" s="4"/>
      <c r="W139" s="4"/>
      <c r="X139" s="4"/>
      <c r="Y139" s="4"/>
      <c r="Z139" s="4"/>
      <c r="AA139" s="4"/>
    </row>
    <row r="140" spans="1:27" x14ac:dyDescent="0.35">
      <c r="B140" s="16" t="s">
        <v>65</v>
      </c>
    </row>
    <row r="141" spans="1:27" x14ac:dyDescent="0.35">
      <c r="B141" t="s">
        <v>153</v>
      </c>
      <c r="C141" t="s">
        <v>67</v>
      </c>
      <c r="D141" t="s">
        <v>154</v>
      </c>
      <c r="E141" s="23">
        <v>0.51300000000000001</v>
      </c>
      <c r="F141" t="s">
        <v>69</v>
      </c>
      <c r="G141" t="s">
        <v>70</v>
      </c>
      <c r="H141" s="24"/>
      <c r="I141" t="s">
        <v>71</v>
      </c>
      <c r="J141" s="25">
        <f>ROUND(E141/I139* H141,5)</f>
        <v>0</v>
      </c>
      <c r="K141" s="26"/>
    </row>
    <row r="142" spans="1:27" x14ac:dyDescent="0.35">
      <c r="B142" t="s">
        <v>137</v>
      </c>
      <c r="C142" t="s">
        <v>67</v>
      </c>
      <c r="D142" t="s">
        <v>138</v>
      </c>
      <c r="E142" s="23">
        <v>2.052</v>
      </c>
      <c r="F142" t="s">
        <v>69</v>
      </c>
      <c r="G142" t="s">
        <v>70</v>
      </c>
      <c r="H142" s="24"/>
      <c r="I142" t="s">
        <v>71</v>
      </c>
      <c r="J142" s="25">
        <f>ROUND(E142/I139* H142,5)</f>
        <v>0</v>
      </c>
      <c r="K142" s="26"/>
    </row>
    <row r="143" spans="1:27" x14ac:dyDescent="0.35">
      <c r="D143" s="27" t="s">
        <v>76</v>
      </c>
      <c r="E143" s="26"/>
      <c r="H143" s="26"/>
      <c r="K143" s="24">
        <f>SUM(J141:J142)</f>
        <v>0</v>
      </c>
    </row>
    <row r="144" spans="1:27" x14ac:dyDescent="0.35">
      <c r="B144" s="16" t="s">
        <v>81</v>
      </c>
      <c r="E144" s="26"/>
      <c r="H144" s="26"/>
      <c r="K144" s="26"/>
    </row>
    <row r="145" spans="1:27" x14ac:dyDescent="0.35">
      <c r="B145" t="s">
        <v>155</v>
      </c>
      <c r="C145" t="s">
        <v>150</v>
      </c>
      <c r="D145" t="s">
        <v>156</v>
      </c>
      <c r="E145" s="23">
        <v>1.05</v>
      </c>
      <c r="G145" t="s">
        <v>70</v>
      </c>
      <c r="H145" s="24"/>
      <c r="I145" t="s">
        <v>71</v>
      </c>
      <c r="J145" s="25">
        <f>ROUND(E145* H145,5)</f>
        <v>0</v>
      </c>
      <c r="K145" s="26"/>
    </row>
    <row r="146" spans="1:27" x14ac:dyDescent="0.35">
      <c r="D146" s="27" t="s">
        <v>87</v>
      </c>
      <c r="E146" s="26"/>
      <c r="H146" s="26"/>
      <c r="K146" s="24">
        <f>SUM(J145:J145)</f>
        <v>0</v>
      </c>
    </row>
    <row r="147" spans="1:27" x14ac:dyDescent="0.35">
      <c r="E147" s="26"/>
      <c r="H147" s="26"/>
      <c r="K147" s="26"/>
    </row>
    <row r="148" spans="1:27" x14ac:dyDescent="0.35">
      <c r="D148" s="27" t="s">
        <v>157</v>
      </c>
      <c r="E148" s="26"/>
      <c r="H148" s="26">
        <v>2.5</v>
      </c>
      <c r="I148" t="s">
        <v>158</v>
      </c>
      <c r="J148">
        <f>ROUND(H148/100*K143,5)</f>
        <v>0</v>
      </c>
      <c r="K148" s="26"/>
    </row>
    <row r="149" spans="1:27" x14ac:dyDescent="0.35">
      <c r="D149" s="27" t="s">
        <v>88</v>
      </c>
      <c r="E149" s="26"/>
      <c r="H149" s="26"/>
      <c r="K149" s="28">
        <f>SUM(J140:J148)</f>
        <v>0</v>
      </c>
    </row>
    <row r="150" spans="1:27" x14ac:dyDescent="0.35">
      <c r="D150" s="27" t="s">
        <v>89</v>
      </c>
      <c r="E150" s="26"/>
      <c r="H150" s="26"/>
      <c r="K150" s="28">
        <f>SUM(K149:K149)</f>
        <v>0</v>
      </c>
    </row>
    <row r="152" spans="1:27" ht="45" customHeight="1" x14ac:dyDescent="0.35">
      <c r="A152" s="20" t="s">
        <v>159</v>
      </c>
      <c r="B152" s="20" t="s">
        <v>36</v>
      </c>
      <c r="C152" s="4" t="s">
        <v>26</v>
      </c>
      <c r="D152" s="37" t="s">
        <v>37</v>
      </c>
      <c r="E152" s="38"/>
      <c r="F152" s="38"/>
      <c r="G152" s="4"/>
      <c r="H152" s="21" t="s">
        <v>63</v>
      </c>
      <c r="I152" s="39">
        <v>4</v>
      </c>
      <c r="J152" s="40"/>
      <c r="K152" s="22">
        <f>ROUND(K162,2)</f>
        <v>0</v>
      </c>
      <c r="L152" s="5" t="s">
        <v>160</v>
      </c>
      <c r="M152" s="4"/>
      <c r="N152" s="4"/>
      <c r="O152" s="4"/>
      <c r="P152" s="4"/>
      <c r="Q152" s="4"/>
      <c r="R152" s="4"/>
      <c r="S152" s="4"/>
      <c r="T152" s="4"/>
      <c r="U152" s="4"/>
      <c r="V152" s="4"/>
      <c r="W152" s="4"/>
      <c r="X152" s="4"/>
      <c r="Y152" s="4"/>
      <c r="Z152" s="4"/>
      <c r="AA152" s="4"/>
    </row>
    <row r="153" spans="1:27" x14ac:dyDescent="0.35">
      <c r="B153" s="16" t="s">
        <v>65</v>
      </c>
    </row>
    <row r="154" spans="1:27" x14ac:dyDescent="0.35">
      <c r="B154" t="s">
        <v>74</v>
      </c>
      <c r="C154" t="s">
        <v>67</v>
      </c>
      <c r="D154" t="s">
        <v>75</v>
      </c>
      <c r="E154" s="23">
        <v>0.1</v>
      </c>
      <c r="F154" t="s">
        <v>69</v>
      </c>
      <c r="G154" t="s">
        <v>70</v>
      </c>
      <c r="H154" s="24"/>
      <c r="I154" t="s">
        <v>71</v>
      </c>
      <c r="J154" s="25">
        <f>ROUND(E154/I152* H154,5)</f>
        <v>0</v>
      </c>
      <c r="K154" s="26"/>
    </row>
    <row r="155" spans="1:27" x14ac:dyDescent="0.35">
      <c r="B155" t="s">
        <v>93</v>
      </c>
      <c r="C155" t="s">
        <v>67</v>
      </c>
      <c r="D155" t="s">
        <v>94</v>
      </c>
      <c r="E155" s="23">
        <v>0.5</v>
      </c>
      <c r="F155" t="s">
        <v>69</v>
      </c>
      <c r="G155" t="s">
        <v>70</v>
      </c>
      <c r="H155" s="24"/>
      <c r="I155" t="s">
        <v>71</v>
      </c>
      <c r="J155" s="25">
        <f>ROUND(E155/I152* H155,5)</f>
        <v>0</v>
      </c>
      <c r="K155" s="26"/>
    </row>
    <row r="156" spans="1:27" x14ac:dyDescent="0.35">
      <c r="B156" t="s">
        <v>66</v>
      </c>
      <c r="C156" t="s">
        <v>67</v>
      </c>
      <c r="D156" t="s">
        <v>68</v>
      </c>
      <c r="E156" s="23">
        <v>1</v>
      </c>
      <c r="F156" t="s">
        <v>69</v>
      </c>
      <c r="G156" t="s">
        <v>70</v>
      </c>
      <c r="H156" s="24"/>
      <c r="I156" t="s">
        <v>71</v>
      </c>
      <c r="J156" s="25">
        <f>ROUND(E156/I152* H156,5)</f>
        <v>0</v>
      </c>
      <c r="K156" s="26"/>
    </row>
    <row r="157" spans="1:27" x14ac:dyDescent="0.35">
      <c r="D157" s="27" t="s">
        <v>76</v>
      </c>
      <c r="E157" s="26"/>
      <c r="H157" s="26"/>
      <c r="K157" s="24">
        <f>SUM(J154:J156)</f>
        <v>0</v>
      </c>
    </row>
    <row r="158" spans="1:27" x14ac:dyDescent="0.35">
      <c r="B158" s="16" t="s">
        <v>81</v>
      </c>
      <c r="E158" s="26"/>
      <c r="H158" s="26"/>
      <c r="K158" s="26"/>
    </row>
    <row r="159" spans="1:27" x14ac:dyDescent="0.35">
      <c r="B159" t="s">
        <v>161</v>
      </c>
      <c r="C159" t="s">
        <v>26</v>
      </c>
      <c r="D159" t="s">
        <v>162</v>
      </c>
      <c r="E159" s="23">
        <v>1</v>
      </c>
      <c r="G159" t="s">
        <v>70</v>
      </c>
      <c r="H159" s="24"/>
      <c r="I159" t="s">
        <v>71</v>
      </c>
      <c r="J159" s="25">
        <f>ROUND(E159* H159,5)</f>
        <v>0</v>
      </c>
      <c r="K159" s="26"/>
    </row>
    <row r="160" spans="1:27" x14ac:dyDescent="0.35">
      <c r="D160" s="27" t="s">
        <v>87</v>
      </c>
      <c r="E160" s="26"/>
      <c r="H160" s="26"/>
      <c r="K160" s="24">
        <f>SUM(J159:J159)</f>
        <v>0</v>
      </c>
    </row>
    <row r="161" spans="1:27" x14ac:dyDescent="0.35">
      <c r="D161" s="27" t="s">
        <v>88</v>
      </c>
      <c r="E161" s="26"/>
      <c r="H161" s="26"/>
      <c r="K161" s="28">
        <f>SUM(J153:J160)</f>
        <v>0</v>
      </c>
    </row>
    <row r="162" spans="1:27" x14ac:dyDescent="0.35">
      <c r="D162" s="27" t="s">
        <v>89</v>
      </c>
      <c r="E162" s="26"/>
      <c r="H162" s="26"/>
      <c r="K162" s="28">
        <f>SUM(K161:K161)</f>
        <v>0</v>
      </c>
    </row>
    <row r="164" spans="1:27" ht="45" customHeight="1" x14ac:dyDescent="0.35">
      <c r="A164" s="20" t="s">
        <v>163</v>
      </c>
      <c r="B164" s="20" t="s">
        <v>45</v>
      </c>
      <c r="C164" s="4" t="s">
        <v>26</v>
      </c>
      <c r="D164" s="37" t="s">
        <v>46</v>
      </c>
      <c r="E164" s="38"/>
      <c r="F164" s="38"/>
      <c r="G164" s="4"/>
      <c r="H164" s="21" t="s">
        <v>63</v>
      </c>
      <c r="I164" s="39">
        <v>1</v>
      </c>
      <c r="J164" s="40"/>
      <c r="K164" s="22">
        <f>ROUND(K170,2)</f>
        <v>0</v>
      </c>
      <c r="L164" s="5" t="s">
        <v>164</v>
      </c>
      <c r="M164" s="4"/>
      <c r="N164" s="4"/>
      <c r="O164" s="4"/>
      <c r="P164" s="4"/>
      <c r="Q164" s="4"/>
      <c r="R164" s="4"/>
      <c r="S164" s="4"/>
      <c r="T164" s="4"/>
      <c r="U164" s="4"/>
      <c r="V164" s="4"/>
      <c r="W164" s="4"/>
      <c r="X164" s="4"/>
      <c r="Y164" s="4"/>
      <c r="Z164" s="4"/>
      <c r="AA164" s="4"/>
    </row>
    <row r="165" spans="1:27" x14ac:dyDescent="0.35">
      <c r="B165" s="16" t="s">
        <v>59</v>
      </c>
    </row>
    <row r="166" spans="1:27" x14ac:dyDescent="0.35">
      <c r="B166" t="s">
        <v>60</v>
      </c>
      <c r="C166" t="s">
        <v>61</v>
      </c>
      <c r="D166" t="s">
        <v>62</v>
      </c>
      <c r="E166" s="23">
        <v>1.1000000000000001</v>
      </c>
      <c r="G166" t="s">
        <v>70</v>
      </c>
      <c r="H166" s="24"/>
      <c r="I166" t="s">
        <v>71</v>
      </c>
      <c r="J166" s="25">
        <f>ROUND(E166* H166,5)</f>
        <v>0</v>
      </c>
      <c r="K166" s="26"/>
    </row>
    <row r="167" spans="1:27" ht="87" x14ac:dyDescent="0.35">
      <c r="B167" t="s">
        <v>109</v>
      </c>
      <c r="C167" t="s">
        <v>26</v>
      </c>
      <c r="D167" s="29" t="s">
        <v>110</v>
      </c>
      <c r="E167" s="23">
        <v>1.05</v>
      </c>
      <c r="G167" t="s">
        <v>70</v>
      </c>
      <c r="H167" s="24"/>
      <c r="I167" t="s">
        <v>71</v>
      </c>
      <c r="J167" s="25">
        <f>ROUND(E167* H167,5)</f>
        <v>0</v>
      </c>
      <c r="K167" s="26"/>
    </row>
    <row r="168" spans="1:27" x14ac:dyDescent="0.35">
      <c r="D168" s="27" t="s">
        <v>165</v>
      </c>
      <c r="E168" s="26"/>
      <c r="H168" s="26"/>
      <c r="K168" s="24">
        <f>SUM(J166:J167)</f>
        <v>0</v>
      </c>
    </row>
    <row r="169" spans="1:27" x14ac:dyDescent="0.35">
      <c r="D169" s="27" t="s">
        <v>88</v>
      </c>
      <c r="E169" s="26"/>
      <c r="H169" s="26"/>
      <c r="K169" s="28">
        <f>SUM(J165:J168)</f>
        <v>0</v>
      </c>
    </row>
    <row r="170" spans="1:27" x14ac:dyDescent="0.35">
      <c r="D170" s="27" t="s">
        <v>89</v>
      </c>
      <c r="E170" s="26"/>
      <c r="H170" s="26"/>
      <c r="K170" s="28">
        <f>SUM(K169:K169)</f>
        <v>0</v>
      </c>
    </row>
    <row r="172" spans="1:27" ht="45" customHeight="1" x14ac:dyDescent="0.35">
      <c r="A172" s="20" t="s">
        <v>166</v>
      </c>
      <c r="B172" s="20" t="s">
        <v>47</v>
      </c>
      <c r="C172" s="4" t="s">
        <v>26</v>
      </c>
      <c r="D172" s="37" t="s">
        <v>48</v>
      </c>
      <c r="E172" s="38"/>
      <c r="F172" s="38"/>
      <c r="G172" s="4"/>
      <c r="H172" s="21" t="s">
        <v>63</v>
      </c>
      <c r="I172" s="39">
        <v>1</v>
      </c>
      <c r="J172" s="40"/>
      <c r="K172" s="22">
        <f>ROUND(K178,2)</f>
        <v>0</v>
      </c>
      <c r="L172" s="5" t="s">
        <v>167</v>
      </c>
      <c r="M172" s="4"/>
      <c r="N172" s="4"/>
      <c r="O172" s="4"/>
      <c r="P172" s="4"/>
      <c r="Q172" s="4"/>
      <c r="R172" s="4"/>
      <c r="S172" s="4"/>
      <c r="T172" s="4"/>
      <c r="U172" s="4"/>
      <c r="V172" s="4"/>
      <c r="W172" s="4"/>
      <c r="X172" s="4"/>
      <c r="Y172" s="4"/>
      <c r="Z172" s="4"/>
      <c r="AA172" s="4"/>
    </row>
    <row r="173" spans="1:27" x14ac:dyDescent="0.35">
      <c r="B173" s="16" t="s">
        <v>59</v>
      </c>
    </row>
    <row r="174" spans="1:27" ht="87" x14ac:dyDescent="0.35">
      <c r="B174" t="s">
        <v>109</v>
      </c>
      <c r="C174" t="s">
        <v>26</v>
      </c>
      <c r="D174" s="29" t="s">
        <v>110</v>
      </c>
      <c r="E174" s="23">
        <v>1.05</v>
      </c>
      <c r="G174" t="s">
        <v>70</v>
      </c>
      <c r="H174" s="24"/>
      <c r="I174" t="s">
        <v>71</v>
      </c>
      <c r="J174" s="25">
        <f>ROUND(E174* H174,5)</f>
        <v>0</v>
      </c>
      <c r="K174" s="26"/>
    </row>
    <row r="175" spans="1:27" x14ac:dyDescent="0.35">
      <c r="B175" t="s">
        <v>104</v>
      </c>
      <c r="C175" t="s">
        <v>26</v>
      </c>
      <c r="D175" t="s">
        <v>105</v>
      </c>
      <c r="E175" s="23">
        <v>1.05</v>
      </c>
      <c r="G175" t="s">
        <v>70</v>
      </c>
      <c r="H175" s="24"/>
      <c r="I175" t="s">
        <v>71</v>
      </c>
      <c r="J175" s="25">
        <f>ROUND(E175* H175,5)</f>
        <v>0</v>
      </c>
      <c r="K175" s="26"/>
    </row>
    <row r="176" spans="1:27" x14ac:dyDescent="0.35">
      <c r="D176" s="27" t="s">
        <v>165</v>
      </c>
      <c r="E176" s="26"/>
      <c r="H176" s="26"/>
      <c r="K176" s="24">
        <f>SUM(J174:J175)</f>
        <v>0</v>
      </c>
    </row>
    <row r="177" spans="1:27" x14ac:dyDescent="0.35">
      <c r="D177" s="27" t="s">
        <v>88</v>
      </c>
      <c r="E177" s="26"/>
      <c r="H177" s="26"/>
      <c r="K177" s="28">
        <f>SUM(J173:J176)</f>
        <v>0</v>
      </c>
    </row>
    <row r="178" spans="1:27" x14ac:dyDescent="0.35">
      <c r="D178" s="27" t="s">
        <v>89</v>
      </c>
      <c r="E178" s="26"/>
      <c r="H178" s="26"/>
      <c r="K178" s="28">
        <f>SUM(K177:K177)</f>
        <v>0</v>
      </c>
    </row>
    <row r="180" spans="1:27" ht="45" customHeight="1" x14ac:dyDescent="0.35">
      <c r="A180" s="20" t="s">
        <v>168</v>
      </c>
      <c r="B180" s="20" t="s">
        <v>40</v>
      </c>
      <c r="C180" s="4" t="s">
        <v>26</v>
      </c>
      <c r="D180" s="37" t="s">
        <v>41</v>
      </c>
      <c r="E180" s="38"/>
      <c r="F180" s="38"/>
      <c r="G180" s="4"/>
      <c r="H180" s="21" t="s">
        <v>63</v>
      </c>
      <c r="I180" s="39">
        <v>1</v>
      </c>
      <c r="J180" s="40"/>
      <c r="K180" s="22">
        <f>ROUND(K186,2)</f>
        <v>0</v>
      </c>
      <c r="L180" s="5" t="s">
        <v>169</v>
      </c>
      <c r="M180" s="4"/>
      <c r="N180" s="4"/>
      <c r="O180" s="4"/>
      <c r="P180" s="4"/>
      <c r="Q180" s="4"/>
      <c r="R180" s="4"/>
      <c r="S180" s="4"/>
      <c r="T180" s="4"/>
      <c r="U180" s="4"/>
      <c r="V180" s="4"/>
      <c r="W180" s="4"/>
      <c r="X180" s="4"/>
      <c r="Y180" s="4"/>
      <c r="Z180" s="4"/>
      <c r="AA180" s="4"/>
    </row>
    <row r="181" spans="1:27" x14ac:dyDescent="0.35">
      <c r="B181" s="16" t="s">
        <v>59</v>
      </c>
    </row>
    <row r="182" spans="1:27" x14ac:dyDescent="0.35">
      <c r="B182" t="s">
        <v>117</v>
      </c>
      <c r="C182" t="s">
        <v>26</v>
      </c>
      <c r="D182" t="s">
        <v>118</v>
      </c>
      <c r="E182" s="23">
        <v>1</v>
      </c>
      <c r="G182" t="s">
        <v>70</v>
      </c>
      <c r="H182" s="24"/>
      <c r="I182" t="s">
        <v>71</v>
      </c>
      <c r="J182" s="25">
        <f>ROUND(E182* H182,5)</f>
        <v>0</v>
      </c>
      <c r="K182" s="26"/>
    </row>
    <row r="183" spans="1:27" x14ac:dyDescent="0.35">
      <c r="B183" t="s">
        <v>97</v>
      </c>
      <c r="C183" t="s">
        <v>26</v>
      </c>
      <c r="D183" t="s">
        <v>98</v>
      </c>
      <c r="E183" s="23">
        <v>1</v>
      </c>
      <c r="G183" t="s">
        <v>70</v>
      </c>
      <c r="H183" s="24"/>
      <c r="I183" t="s">
        <v>71</v>
      </c>
      <c r="J183" s="25">
        <f>ROUND(E183* H183,5)</f>
        <v>0</v>
      </c>
      <c r="K183" s="26"/>
    </row>
    <row r="184" spans="1:27" x14ac:dyDescent="0.35">
      <c r="D184" s="27" t="s">
        <v>165</v>
      </c>
      <c r="E184" s="26"/>
      <c r="H184" s="26"/>
      <c r="K184" s="24">
        <f>SUM(J182:J183)</f>
        <v>0</v>
      </c>
    </row>
    <row r="185" spans="1:27" x14ac:dyDescent="0.35">
      <c r="D185" s="27" t="s">
        <v>88</v>
      </c>
      <c r="E185" s="26"/>
      <c r="H185" s="26"/>
      <c r="K185" s="28">
        <f>SUM(J181:J184)</f>
        <v>0</v>
      </c>
    </row>
    <row r="186" spans="1:27" x14ac:dyDescent="0.35">
      <c r="D186" s="27" t="s">
        <v>89</v>
      </c>
      <c r="E186" s="26"/>
      <c r="H186" s="26"/>
      <c r="K186" s="28">
        <f>SUM(K185:K185)</f>
        <v>0</v>
      </c>
    </row>
    <row r="188" spans="1:27" ht="45" customHeight="1" x14ac:dyDescent="0.35">
      <c r="A188" s="20" t="s">
        <v>170</v>
      </c>
      <c r="B188" s="20" t="s">
        <v>38</v>
      </c>
      <c r="C188" s="4" t="s">
        <v>26</v>
      </c>
      <c r="D188" s="37" t="s">
        <v>39</v>
      </c>
      <c r="E188" s="38"/>
      <c r="F188" s="38"/>
      <c r="G188" s="4"/>
      <c r="H188" s="21" t="s">
        <v>63</v>
      </c>
      <c r="I188" s="39">
        <v>1</v>
      </c>
      <c r="J188" s="40"/>
      <c r="K188" s="22">
        <f>ROUND(K194,2)</f>
        <v>0</v>
      </c>
      <c r="L188" s="5" t="s">
        <v>171</v>
      </c>
      <c r="M188" s="4"/>
      <c r="N188" s="4"/>
      <c r="O188" s="4"/>
      <c r="P188" s="4"/>
      <c r="Q188" s="4"/>
      <c r="R188" s="4"/>
      <c r="S188" s="4"/>
      <c r="T188" s="4"/>
      <c r="U188" s="4"/>
      <c r="V188" s="4"/>
      <c r="W188" s="4"/>
      <c r="X188" s="4"/>
      <c r="Y188" s="4"/>
      <c r="Z188" s="4"/>
      <c r="AA188" s="4"/>
    </row>
    <row r="189" spans="1:27" x14ac:dyDescent="0.35">
      <c r="B189" s="16" t="s">
        <v>59</v>
      </c>
    </row>
    <row r="190" spans="1:27" ht="87" x14ac:dyDescent="0.35">
      <c r="B190" t="s">
        <v>114</v>
      </c>
      <c r="C190" t="s">
        <v>26</v>
      </c>
      <c r="D190" s="29" t="s">
        <v>115</v>
      </c>
      <c r="E190" s="23">
        <v>1.1000000000000001</v>
      </c>
      <c r="G190" t="s">
        <v>70</v>
      </c>
      <c r="H190" s="24"/>
      <c r="I190" t="s">
        <v>71</v>
      </c>
      <c r="J190" s="25">
        <f>ROUND(E190* H190,5)</f>
        <v>0</v>
      </c>
      <c r="K190" s="26"/>
    </row>
    <row r="191" spans="1:27" x14ac:dyDescent="0.35">
      <c r="B191" t="s">
        <v>90</v>
      </c>
      <c r="C191" t="s">
        <v>61</v>
      </c>
      <c r="D191" t="s">
        <v>91</v>
      </c>
      <c r="E191" s="23">
        <v>1.1000000000000001</v>
      </c>
      <c r="G191" t="s">
        <v>70</v>
      </c>
      <c r="H191" s="24"/>
      <c r="I191" t="s">
        <v>71</v>
      </c>
      <c r="J191" s="25">
        <f>ROUND(E191* H191,5)</f>
        <v>0</v>
      </c>
      <c r="K191" s="26"/>
    </row>
    <row r="192" spans="1:27" x14ac:dyDescent="0.35">
      <c r="D192" s="27" t="s">
        <v>165</v>
      </c>
      <c r="E192" s="26"/>
      <c r="H192" s="26"/>
      <c r="K192" s="24">
        <f>SUM(J190:J191)</f>
        <v>0</v>
      </c>
    </row>
    <row r="193" spans="1:27" x14ac:dyDescent="0.35">
      <c r="D193" s="27" t="s">
        <v>88</v>
      </c>
      <c r="E193" s="26"/>
      <c r="H193" s="26"/>
      <c r="K193" s="28">
        <f>SUM(J189:J192)</f>
        <v>0</v>
      </c>
    </row>
    <row r="194" spans="1:27" x14ac:dyDescent="0.35">
      <c r="D194" s="27" t="s">
        <v>89</v>
      </c>
      <c r="E194" s="26"/>
      <c r="H194" s="26"/>
      <c r="K194" s="28">
        <f>SUM(K193:K193)</f>
        <v>0</v>
      </c>
    </row>
    <row r="196" spans="1:27" ht="45" customHeight="1" x14ac:dyDescent="0.35">
      <c r="A196" s="20" t="s">
        <v>172</v>
      </c>
      <c r="B196" s="20" t="s">
        <v>42</v>
      </c>
      <c r="C196" s="4" t="s">
        <v>43</v>
      </c>
      <c r="D196" s="37" t="s">
        <v>44</v>
      </c>
      <c r="E196" s="38"/>
      <c r="F196" s="38"/>
      <c r="G196" s="4"/>
      <c r="H196" s="21" t="s">
        <v>63</v>
      </c>
      <c r="I196" s="39">
        <v>1</v>
      </c>
      <c r="J196" s="40"/>
      <c r="K196" s="22">
        <f>ROUND(K205,2)</f>
        <v>0</v>
      </c>
      <c r="L196" s="5" t="s">
        <v>173</v>
      </c>
      <c r="M196" s="4"/>
      <c r="N196" s="4"/>
      <c r="O196" s="4"/>
      <c r="P196" s="4"/>
      <c r="Q196" s="4"/>
      <c r="R196" s="4"/>
      <c r="S196" s="4"/>
      <c r="T196" s="4"/>
      <c r="U196" s="4"/>
      <c r="V196" s="4"/>
      <c r="W196" s="4"/>
      <c r="X196" s="4"/>
      <c r="Y196" s="4"/>
      <c r="Z196" s="4"/>
      <c r="AA196" s="4"/>
    </row>
    <row r="197" spans="1:27" x14ac:dyDescent="0.35">
      <c r="B197" s="16" t="s">
        <v>65</v>
      </c>
    </row>
    <row r="198" spans="1:27" x14ac:dyDescent="0.35">
      <c r="B198" t="s">
        <v>74</v>
      </c>
      <c r="C198" t="s">
        <v>67</v>
      </c>
      <c r="D198" t="s">
        <v>75</v>
      </c>
      <c r="E198" s="23">
        <v>0.1</v>
      </c>
      <c r="F198" t="s">
        <v>69</v>
      </c>
      <c r="G198" t="s">
        <v>70</v>
      </c>
      <c r="H198" s="24"/>
      <c r="I198" t="s">
        <v>71</v>
      </c>
      <c r="J198" s="25">
        <f>ROUND(E198/I196* H198,5)</f>
        <v>0</v>
      </c>
      <c r="K198" s="26"/>
    </row>
    <row r="199" spans="1:27" x14ac:dyDescent="0.35">
      <c r="B199" t="s">
        <v>66</v>
      </c>
      <c r="C199" t="s">
        <v>67</v>
      </c>
      <c r="D199" t="s">
        <v>68</v>
      </c>
      <c r="E199" s="23">
        <v>0.5</v>
      </c>
      <c r="F199" t="s">
        <v>69</v>
      </c>
      <c r="G199" t="s">
        <v>70</v>
      </c>
      <c r="H199" s="24"/>
      <c r="I199" t="s">
        <v>71</v>
      </c>
      <c r="J199" s="25">
        <f>ROUND(E199/I196* H199,5)</f>
        <v>0</v>
      </c>
      <c r="K199" s="26"/>
    </row>
    <row r="200" spans="1:27" x14ac:dyDescent="0.35">
      <c r="D200" s="27" t="s">
        <v>76</v>
      </c>
      <c r="E200" s="26"/>
      <c r="H200" s="26"/>
      <c r="K200" s="24">
        <f>SUM(J198:J199)</f>
        <v>0</v>
      </c>
    </row>
    <row r="201" spans="1:27" x14ac:dyDescent="0.35">
      <c r="B201" s="16" t="s">
        <v>59</v>
      </c>
      <c r="E201" s="26"/>
      <c r="H201" s="26"/>
      <c r="K201" s="26"/>
    </row>
    <row r="202" spans="1:27" x14ac:dyDescent="0.35">
      <c r="B202" t="s">
        <v>128</v>
      </c>
      <c r="C202" t="s">
        <v>43</v>
      </c>
      <c r="D202" t="s">
        <v>129</v>
      </c>
      <c r="E202" s="23">
        <v>1.05</v>
      </c>
      <c r="G202" t="s">
        <v>70</v>
      </c>
      <c r="H202" s="24"/>
      <c r="I202" t="s">
        <v>71</v>
      </c>
      <c r="J202" s="25">
        <f>ROUND(E202* H202,5)</f>
        <v>0</v>
      </c>
      <c r="K202" s="26"/>
    </row>
    <row r="203" spans="1:27" x14ac:dyDescent="0.35">
      <c r="D203" s="27" t="s">
        <v>165</v>
      </c>
      <c r="E203" s="26"/>
      <c r="H203" s="26"/>
      <c r="K203" s="24">
        <f>SUM(J202:J202)</f>
        <v>0</v>
      </c>
    </row>
    <row r="204" spans="1:27" x14ac:dyDescent="0.35">
      <c r="D204" s="27" t="s">
        <v>88</v>
      </c>
      <c r="E204" s="26"/>
      <c r="H204" s="26"/>
      <c r="K204" s="28">
        <f>SUM(J197:J203)</f>
        <v>0</v>
      </c>
    </row>
    <row r="205" spans="1:27" x14ac:dyDescent="0.35">
      <c r="D205" s="27" t="s">
        <v>89</v>
      </c>
      <c r="E205" s="26"/>
      <c r="H205" s="26"/>
      <c r="K205" s="28">
        <f>SUM(K204:K204)</f>
        <v>0</v>
      </c>
    </row>
    <row r="207" spans="1:27" ht="45" customHeight="1" x14ac:dyDescent="0.35">
      <c r="A207" s="20" t="s">
        <v>174</v>
      </c>
      <c r="B207" s="20" t="s">
        <v>16</v>
      </c>
      <c r="C207" s="4" t="s">
        <v>14</v>
      </c>
      <c r="D207" s="37" t="s">
        <v>17</v>
      </c>
      <c r="E207" s="38"/>
      <c r="F207" s="38"/>
      <c r="G207" s="4"/>
      <c r="H207" s="21" t="s">
        <v>63</v>
      </c>
      <c r="I207" s="39">
        <v>1</v>
      </c>
      <c r="J207" s="40"/>
      <c r="K207" s="22"/>
      <c r="L207" s="5" t="s">
        <v>175</v>
      </c>
      <c r="M207" s="4"/>
      <c r="N207" s="4"/>
      <c r="O207" s="4"/>
      <c r="P207" s="4"/>
      <c r="Q207" s="4"/>
      <c r="R207" s="4"/>
      <c r="S207" s="4"/>
      <c r="T207" s="4"/>
      <c r="U207" s="4"/>
      <c r="V207" s="4"/>
      <c r="W207" s="4"/>
      <c r="X207" s="4"/>
      <c r="Y207" s="4"/>
      <c r="Z207" s="4"/>
      <c r="AA207" s="4"/>
    </row>
    <row r="208" spans="1:27" ht="45" customHeight="1" x14ac:dyDescent="0.35">
      <c r="A208" s="20" t="s">
        <v>176</v>
      </c>
      <c r="B208" s="20" t="s">
        <v>13</v>
      </c>
      <c r="C208" s="4" t="s">
        <v>14</v>
      </c>
      <c r="D208" s="37" t="s">
        <v>15</v>
      </c>
      <c r="E208" s="38"/>
      <c r="F208" s="38"/>
      <c r="G208" s="4"/>
      <c r="H208" s="21" t="s">
        <v>63</v>
      </c>
      <c r="I208" s="39">
        <v>1</v>
      </c>
      <c r="J208" s="40"/>
      <c r="K208" s="22"/>
      <c r="L208" s="5" t="s">
        <v>177</v>
      </c>
      <c r="M208" s="4"/>
      <c r="N208" s="4"/>
      <c r="O208" s="4"/>
      <c r="P208" s="4"/>
      <c r="Q208" s="4"/>
      <c r="R208" s="4"/>
      <c r="S208" s="4"/>
      <c r="T208" s="4"/>
      <c r="U208" s="4"/>
      <c r="V208" s="4"/>
      <c r="W208" s="4"/>
      <c r="X208" s="4"/>
      <c r="Y208" s="4"/>
      <c r="Z208" s="4"/>
      <c r="AA208" s="4"/>
    </row>
    <row r="209" spans="1:27" ht="45" customHeight="1" x14ac:dyDescent="0.35">
      <c r="A209" s="20" t="s">
        <v>178</v>
      </c>
      <c r="B209" s="20" t="s">
        <v>20</v>
      </c>
      <c r="C209" s="4" t="s">
        <v>14</v>
      </c>
      <c r="D209" s="37" t="s">
        <v>21</v>
      </c>
      <c r="E209" s="38"/>
      <c r="F209" s="38"/>
      <c r="G209" s="4"/>
      <c r="H209" s="21" t="s">
        <v>63</v>
      </c>
      <c r="I209" s="39">
        <v>1</v>
      </c>
      <c r="J209" s="40"/>
      <c r="K209" s="22"/>
      <c r="L209" s="5" t="s">
        <v>179</v>
      </c>
      <c r="M209" s="4"/>
      <c r="N209" s="4"/>
      <c r="O209" s="4"/>
      <c r="P209" s="4"/>
      <c r="Q209" s="4"/>
      <c r="R209" s="4"/>
      <c r="S209" s="4"/>
      <c r="T209" s="4"/>
      <c r="U209" s="4"/>
      <c r="V209" s="4"/>
      <c r="W209" s="4"/>
      <c r="X209" s="4"/>
      <c r="Y209" s="4"/>
      <c r="Z209" s="4"/>
      <c r="AA209" s="4"/>
    </row>
    <row r="210" spans="1:27" ht="45" customHeight="1" x14ac:dyDescent="0.35">
      <c r="A210" s="20" t="s">
        <v>180</v>
      </c>
      <c r="B210" s="20" t="s">
        <v>18</v>
      </c>
      <c r="C210" s="4" t="s">
        <v>14</v>
      </c>
      <c r="D210" s="37" t="s">
        <v>19</v>
      </c>
      <c r="E210" s="38"/>
      <c r="F210" s="38"/>
      <c r="G210" s="4"/>
      <c r="H210" s="21" t="s">
        <v>63</v>
      </c>
      <c r="I210" s="39">
        <v>1</v>
      </c>
      <c r="J210" s="40"/>
      <c r="K210" s="22"/>
      <c r="L210" s="5" t="s">
        <v>181</v>
      </c>
      <c r="M210" s="4"/>
      <c r="N210" s="4"/>
      <c r="O210" s="4"/>
      <c r="P210" s="4"/>
      <c r="Q210" s="4"/>
      <c r="R210" s="4"/>
      <c r="S210" s="4"/>
      <c r="T210" s="4"/>
      <c r="U210" s="4"/>
      <c r="V210" s="4"/>
      <c r="W210" s="4"/>
      <c r="X210" s="4"/>
      <c r="Y210" s="4"/>
      <c r="Z210" s="4"/>
      <c r="AA210" s="4"/>
    </row>
    <row r="211" spans="1:27" ht="45" customHeight="1" x14ac:dyDescent="0.35">
      <c r="A211" s="20" t="s">
        <v>182</v>
      </c>
      <c r="B211" s="20" t="s">
        <v>28</v>
      </c>
      <c r="C211" s="4" t="s">
        <v>26</v>
      </c>
      <c r="D211" s="37" t="s">
        <v>29</v>
      </c>
      <c r="E211" s="38"/>
      <c r="F211" s="38"/>
      <c r="G211" s="4"/>
      <c r="H211" s="21" t="s">
        <v>63</v>
      </c>
      <c r="I211" s="39">
        <v>1</v>
      </c>
      <c r="J211" s="40"/>
      <c r="K211" s="22">
        <f>ROUND(K231,2)</f>
        <v>0</v>
      </c>
      <c r="L211" s="5" t="s">
        <v>183</v>
      </c>
      <c r="M211" s="4"/>
      <c r="N211" s="4"/>
      <c r="O211" s="4"/>
      <c r="P211" s="4"/>
      <c r="Q211" s="4"/>
      <c r="R211" s="4"/>
      <c r="S211" s="4"/>
      <c r="T211" s="4"/>
      <c r="U211" s="4"/>
      <c r="V211" s="4"/>
      <c r="W211" s="4"/>
      <c r="X211" s="4"/>
      <c r="Y211" s="4"/>
      <c r="Z211" s="4"/>
      <c r="AA211" s="4"/>
    </row>
    <row r="212" spans="1:27" x14ac:dyDescent="0.35">
      <c r="B212" s="16" t="s">
        <v>65</v>
      </c>
    </row>
    <row r="213" spans="1:27" x14ac:dyDescent="0.35">
      <c r="B213" t="s">
        <v>93</v>
      </c>
      <c r="C213" t="s">
        <v>67</v>
      </c>
      <c r="D213" t="s">
        <v>94</v>
      </c>
      <c r="E213" s="23">
        <v>2.5</v>
      </c>
      <c r="F213" t="s">
        <v>69</v>
      </c>
      <c r="G213" t="s">
        <v>70</v>
      </c>
      <c r="H213" s="24"/>
      <c r="I213" t="s">
        <v>71</v>
      </c>
      <c r="J213" s="25">
        <f>ROUND(E213/I211* H213,5)</f>
        <v>0</v>
      </c>
      <c r="K213" s="26"/>
    </row>
    <row r="214" spans="1:27" x14ac:dyDescent="0.35">
      <c r="B214" t="s">
        <v>66</v>
      </c>
      <c r="C214" t="s">
        <v>67</v>
      </c>
      <c r="D214" t="s">
        <v>68</v>
      </c>
      <c r="E214" s="23">
        <v>2.5</v>
      </c>
      <c r="F214" t="s">
        <v>69</v>
      </c>
      <c r="G214" t="s">
        <v>70</v>
      </c>
      <c r="H214" s="24"/>
      <c r="I214" t="s">
        <v>71</v>
      </c>
      <c r="J214" s="25">
        <f>ROUND(E214/I211* H214,5)</f>
        <v>0</v>
      </c>
      <c r="K214" s="26"/>
    </row>
    <row r="215" spans="1:27" x14ac:dyDescent="0.35">
      <c r="B215" t="s">
        <v>139</v>
      </c>
      <c r="C215" t="s">
        <v>67</v>
      </c>
      <c r="D215" t="s">
        <v>75</v>
      </c>
      <c r="E215" s="23">
        <v>1</v>
      </c>
      <c r="F215" t="s">
        <v>69</v>
      </c>
      <c r="G215" t="s">
        <v>70</v>
      </c>
      <c r="H215" s="24"/>
      <c r="I215" t="s">
        <v>71</v>
      </c>
      <c r="J215" s="25">
        <f>ROUND(E215/I211* H215,5)</f>
        <v>0</v>
      </c>
      <c r="K215" s="26"/>
    </row>
    <row r="216" spans="1:27" x14ac:dyDescent="0.35">
      <c r="D216" s="27" t="s">
        <v>76</v>
      </c>
      <c r="E216" s="26"/>
      <c r="H216" s="26"/>
      <c r="K216" s="24">
        <f>SUM(J213:J215)</f>
        <v>0</v>
      </c>
    </row>
    <row r="217" spans="1:27" x14ac:dyDescent="0.35">
      <c r="B217" s="16" t="s">
        <v>77</v>
      </c>
      <c r="E217" s="26"/>
      <c r="H217" s="26"/>
      <c r="K217" s="26"/>
    </row>
    <row r="218" spans="1:27" x14ac:dyDescent="0.35">
      <c r="B218" t="s">
        <v>184</v>
      </c>
      <c r="C218" t="s">
        <v>67</v>
      </c>
      <c r="D218" t="s">
        <v>185</v>
      </c>
      <c r="E218" s="23">
        <v>0.75</v>
      </c>
      <c r="F218" t="s">
        <v>69</v>
      </c>
      <c r="G218" t="s">
        <v>70</v>
      </c>
      <c r="H218" s="24"/>
      <c r="I218" t="s">
        <v>71</v>
      </c>
      <c r="J218" s="25">
        <f>ROUND(E218/I211* H218,5)</f>
        <v>0</v>
      </c>
      <c r="K218" s="26"/>
    </row>
    <row r="219" spans="1:27" x14ac:dyDescent="0.35">
      <c r="B219" t="s">
        <v>186</v>
      </c>
      <c r="C219" t="s">
        <v>67</v>
      </c>
      <c r="D219" t="s">
        <v>187</v>
      </c>
      <c r="E219" s="23">
        <v>0.6</v>
      </c>
      <c r="F219" t="s">
        <v>69</v>
      </c>
      <c r="G219" t="s">
        <v>70</v>
      </c>
      <c r="H219" s="24"/>
      <c r="I219" t="s">
        <v>71</v>
      </c>
      <c r="J219" s="25">
        <f>ROUND(E219/I211* H219,5)</f>
        <v>0</v>
      </c>
      <c r="K219" s="26"/>
    </row>
    <row r="220" spans="1:27" x14ac:dyDescent="0.35">
      <c r="D220" s="27" t="s">
        <v>80</v>
      </c>
      <c r="E220" s="26"/>
      <c r="H220" s="26"/>
      <c r="K220" s="24">
        <f>SUM(J218:J219)</f>
        <v>0</v>
      </c>
    </row>
    <row r="221" spans="1:27" x14ac:dyDescent="0.35">
      <c r="B221" s="16" t="s">
        <v>81</v>
      </c>
      <c r="E221" s="26"/>
      <c r="H221" s="26"/>
      <c r="K221" s="26"/>
    </row>
    <row r="222" spans="1:27" x14ac:dyDescent="0.35">
      <c r="B222" t="s">
        <v>188</v>
      </c>
      <c r="C222" t="s">
        <v>43</v>
      </c>
      <c r="D222" t="s">
        <v>189</v>
      </c>
      <c r="E222" s="23">
        <v>3.5</v>
      </c>
      <c r="G222" t="s">
        <v>70</v>
      </c>
      <c r="H222" s="24"/>
      <c r="I222" t="s">
        <v>71</v>
      </c>
      <c r="J222" s="25">
        <f>ROUND(E222* H222,5)</f>
        <v>0</v>
      </c>
      <c r="K222" s="26"/>
    </row>
    <row r="223" spans="1:27" x14ac:dyDescent="0.35">
      <c r="D223" s="27" t="s">
        <v>87</v>
      </c>
      <c r="E223" s="26"/>
      <c r="H223" s="26"/>
      <c r="K223" s="24">
        <f>SUM(J222:J222)</f>
        <v>0</v>
      </c>
    </row>
    <row r="224" spans="1:27" x14ac:dyDescent="0.35">
      <c r="B224" s="16" t="s">
        <v>59</v>
      </c>
      <c r="E224" s="26"/>
      <c r="H224" s="26"/>
      <c r="K224" s="26"/>
    </row>
    <row r="225" spans="1:27" x14ac:dyDescent="0.35">
      <c r="B225" t="s">
        <v>117</v>
      </c>
      <c r="C225" t="s">
        <v>26</v>
      </c>
      <c r="D225" t="s">
        <v>118</v>
      </c>
      <c r="E225" s="23">
        <v>3.1</v>
      </c>
      <c r="G225" t="s">
        <v>70</v>
      </c>
      <c r="H225" s="24"/>
      <c r="I225" t="s">
        <v>71</v>
      </c>
      <c r="J225" s="25">
        <f>ROUND(E225* H225,5)</f>
        <v>0</v>
      </c>
      <c r="K225" s="26"/>
    </row>
    <row r="226" spans="1:27" x14ac:dyDescent="0.35">
      <c r="D226" s="27" t="s">
        <v>165</v>
      </c>
      <c r="E226" s="26"/>
      <c r="H226" s="26"/>
      <c r="K226" s="24">
        <f>SUM(J225:J225)</f>
        <v>0</v>
      </c>
    </row>
    <row r="227" spans="1:27" x14ac:dyDescent="0.35">
      <c r="B227" s="16" t="s">
        <v>133</v>
      </c>
      <c r="E227" s="26"/>
      <c r="H227" s="26"/>
      <c r="K227" s="26"/>
    </row>
    <row r="228" spans="1:27" x14ac:dyDescent="0.35">
      <c r="B228" t="s">
        <v>149</v>
      </c>
      <c r="C228" t="s">
        <v>150</v>
      </c>
      <c r="D228" t="s">
        <v>151</v>
      </c>
      <c r="E228" s="23">
        <v>0.1</v>
      </c>
      <c r="G228" t="s">
        <v>70</v>
      </c>
      <c r="H228" s="24"/>
      <c r="I228" t="s">
        <v>71</v>
      </c>
      <c r="J228" s="25">
        <f>ROUND(E228* H228,5)</f>
        <v>0</v>
      </c>
      <c r="K228" s="26"/>
    </row>
    <row r="229" spans="1:27" x14ac:dyDescent="0.35">
      <c r="D229" s="27" t="s">
        <v>190</v>
      </c>
      <c r="E229" s="26"/>
      <c r="H229" s="26"/>
      <c r="K229" s="24">
        <f>SUM(J228:J228)</f>
        <v>0</v>
      </c>
    </row>
    <row r="230" spans="1:27" x14ac:dyDescent="0.35">
      <c r="D230" s="27" t="s">
        <v>88</v>
      </c>
      <c r="E230" s="26"/>
      <c r="H230" s="26"/>
      <c r="K230" s="28">
        <f>SUM(J212:J229)</f>
        <v>0</v>
      </c>
    </row>
    <row r="231" spans="1:27" x14ac:dyDescent="0.35">
      <c r="D231" s="27" t="s">
        <v>89</v>
      </c>
      <c r="E231" s="26"/>
      <c r="H231" s="26"/>
      <c r="K231" s="28">
        <f>SUM(K230:K230)</f>
        <v>0</v>
      </c>
    </row>
    <row r="233" spans="1:27" ht="45" customHeight="1" x14ac:dyDescent="0.35">
      <c r="A233" s="20" t="s">
        <v>191</v>
      </c>
      <c r="B233" s="20" t="s">
        <v>25</v>
      </c>
      <c r="C233" s="4" t="s">
        <v>26</v>
      </c>
      <c r="D233" s="37" t="s">
        <v>27</v>
      </c>
      <c r="E233" s="38"/>
      <c r="F233" s="38"/>
      <c r="G233" s="4"/>
      <c r="H233" s="21" t="s">
        <v>63</v>
      </c>
      <c r="I233" s="39">
        <v>1</v>
      </c>
      <c r="J233" s="40"/>
      <c r="K233" s="22">
        <f>ROUND(K238,2)</f>
        <v>0</v>
      </c>
      <c r="L233" s="5" t="s">
        <v>192</v>
      </c>
      <c r="M233" s="4"/>
      <c r="N233" s="4"/>
      <c r="O233" s="4"/>
      <c r="P233" s="4"/>
      <c r="Q233" s="4"/>
      <c r="R233" s="4"/>
      <c r="S233" s="4"/>
      <c r="T233" s="4"/>
      <c r="U233" s="4"/>
      <c r="V233" s="4"/>
      <c r="W233" s="4"/>
      <c r="X233" s="4"/>
      <c r="Y233" s="4"/>
      <c r="Z233" s="4"/>
      <c r="AA233" s="4"/>
    </row>
    <row r="234" spans="1:27" x14ac:dyDescent="0.35">
      <c r="B234" s="16" t="s">
        <v>133</v>
      </c>
    </row>
    <row r="235" spans="1:27" x14ac:dyDescent="0.35">
      <c r="B235" t="s">
        <v>134</v>
      </c>
      <c r="C235" t="s">
        <v>43</v>
      </c>
      <c r="D235" t="s">
        <v>135</v>
      </c>
      <c r="E235" s="23">
        <v>2</v>
      </c>
      <c r="G235" t="s">
        <v>70</v>
      </c>
      <c r="H235" s="24"/>
      <c r="I235" t="s">
        <v>71</v>
      </c>
      <c r="J235" s="25">
        <f>ROUND(E235* H235,5)</f>
        <v>0</v>
      </c>
      <c r="K235" s="26"/>
    </row>
    <row r="236" spans="1:27" x14ac:dyDescent="0.35">
      <c r="B236" t="s">
        <v>144</v>
      </c>
      <c r="C236" t="s">
        <v>43</v>
      </c>
      <c r="D236" t="s">
        <v>145</v>
      </c>
      <c r="E236" s="23">
        <v>2</v>
      </c>
      <c r="G236" t="s">
        <v>70</v>
      </c>
      <c r="H236" s="24"/>
      <c r="I236" t="s">
        <v>71</v>
      </c>
      <c r="J236" s="25">
        <f>ROUND(E236* H236,5)</f>
        <v>0</v>
      </c>
      <c r="K236" s="26"/>
    </row>
    <row r="237" spans="1:27" x14ac:dyDescent="0.35">
      <c r="D237" s="27" t="s">
        <v>88</v>
      </c>
      <c r="E237" s="26"/>
      <c r="H237" s="26"/>
      <c r="K237" s="28">
        <f>SUM(J234:J236)</f>
        <v>0</v>
      </c>
    </row>
    <row r="238" spans="1:27" x14ac:dyDescent="0.35">
      <c r="D238" s="27" t="s">
        <v>89</v>
      </c>
      <c r="E238" s="26"/>
      <c r="H238" s="26"/>
      <c r="K238" s="28">
        <f>SUM(K237:K237)</f>
        <v>0</v>
      </c>
    </row>
  </sheetData>
  <sheetProtection sheet="1"/>
  <mergeCells count="51">
    <mergeCell ref="A1:K1"/>
    <mergeCell ref="A2:K2"/>
    <mergeCell ref="A3:K3"/>
    <mergeCell ref="A4:K4"/>
    <mergeCell ref="A6:K6"/>
    <mergeCell ref="D11:F11"/>
    <mergeCell ref="I11:J11"/>
    <mergeCell ref="D27:F27"/>
    <mergeCell ref="I27:J27"/>
    <mergeCell ref="D43:F43"/>
    <mergeCell ref="I43:J43"/>
    <mergeCell ref="D56:F56"/>
    <mergeCell ref="I56:J56"/>
    <mergeCell ref="D68:F68"/>
    <mergeCell ref="I68:J68"/>
    <mergeCell ref="D80:F80"/>
    <mergeCell ref="I80:J80"/>
    <mergeCell ref="D92:F92"/>
    <mergeCell ref="I92:J92"/>
    <mergeCell ref="D108:F108"/>
    <mergeCell ref="I108:J108"/>
    <mergeCell ref="D116:F116"/>
    <mergeCell ref="I116:J116"/>
    <mergeCell ref="D128:F128"/>
    <mergeCell ref="I128:J128"/>
    <mergeCell ref="D139:F139"/>
    <mergeCell ref="I139:J139"/>
    <mergeCell ref="D152:F152"/>
    <mergeCell ref="I152:J152"/>
    <mergeCell ref="D164:F164"/>
    <mergeCell ref="I164:J164"/>
    <mergeCell ref="D172:F172"/>
    <mergeCell ref="I172:J172"/>
    <mergeCell ref="D180:F180"/>
    <mergeCell ref="I180:J180"/>
    <mergeCell ref="D188:F188"/>
    <mergeCell ref="I188:J188"/>
    <mergeCell ref="D196:F196"/>
    <mergeCell ref="I196:J196"/>
    <mergeCell ref="D207:F207"/>
    <mergeCell ref="I207:J207"/>
    <mergeCell ref="D211:F211"/>
    <mergeCell ref="I211:J211"/>
    <mergeCell ref="D233:F233"/>
    <mergeCell ref="I233:J233"/>
    <mergeCell ref="D208:F208"/>
    <mergeCell ref="I208:J208"/>
    <mergeCell ref="D209:F209"/>
    <mergeCell ref="I209:J209"/>
    <mergeCell ref="D210:F210"/>
    <mergeCell ref="I210:J210"/>
  </mergeCells>
  <pageMargins left="0.75" right="0.75" top="0.75" bottom="0.5" header="0.5" footer="0.7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0"/>
  <sheetViews>
    <sheetView workbookViewId="0">
      <pane ySplit="8" topLeftCell="A9" activePane="bottomLeft" state="frozenSplit"/>
      <selection pane="bottomLeft"/>
    </sheetView>
  </sheetViews>
  <sheetFormatPr defaultRowHeight="14.5" x14ac:dyDescent="0.35"/>
  <cols>
    <col min="1" max="1" width="14.7265625" customWidth="1"/>
    <col min="2" max="2" width="6.1796875" customWidth="1"/>
    <col min="3" max="3" width="65.7265625" customWidth="1"/>
    <col min="4" max="4" width="13.7265625" customWidth="1"/>
    <col min="5" max="5" width="65.7265625" customWidth="1"/>
    <col min="6" max="7" width="13.7265625" customWidth="1"/>
  </cols>
  <sheetData>
    <row r="1" spans="1:7" x14ac:dyDescent="0.35">
      <c r="A1" s="41" t="s">
        <v>0</v>
      </c>
      <c r="B1" s="41" t="s">
        <v>0</v>
      </c>
      <c r="C1" s="41" t="s">
        <v>0</v>
      </c>
      <c r="D1" s="41" t="s">
        <v>0</v>
      </c>
    </row>
    <row r="2" spans="1:7" x14ac:dyDescent="0.35">
      <c r="A2" s="41" t="s">
        <v>1</v>
      </c>
      <c r="B2" s="41" t="s">
        <v>1</v>
      </c>
      <c r="C2" s="41" t="s">
        <v>1</v>
      </c>
      <c r="D2" s="41" t="s">
        <v>1</v>
      </c>
    </row>
    <row r="3" spans="1:7" x14ac:dyDescent="0.35">
      <c r="A3" s="41"/>
      <c r="B3" s="41"/>
      <c r="C3" s="41"/>
      <c r="D3" s="41"/>
    </row>
    <row r="4" spans="1:7" x14ac:dyDescent="0.35">
      <c r="A4" s="41"/>
      <c r="B4" s="41"/>
      <c r="C4" s="41"/>
      <c r="D4" s="41"/>
    </row>
    <row r="6" spans="1:7" ht="18.5" x14ac:dyDescent="0.45">
      <c r="A6" s="42" t="s">
        <v>53</v>
      </c>
      <c r="B6" s="42" t="s">
        <v>53</v>
      </c>
      <c r="C6" s="42" t="s">
        <v>53</v>
      </c>
      <c r="D6" s="42" t="s">
        <v>53</v>
      </c>
    </row>
    <row r="8" spans="1:7" x14ac:dyDescent="0.35">
      <c r="A8" s="2" t="s">
        <v>55</v>
      </c>
      <c r="B8" s="2" t="s">
        <v>56</v>
      </c>
      <c r="C8" s="2" t="s">
        <v>57</v>
      </c>
      <c r="D8" s="2" t="s">
        <v>3</v>
      </c>
      <c r="E8" s="2" t="s">
        <v>58</v>
      </c>
      <c r="F8" s="2" t="s">
        <v>193</v>
      </c>
      <c r="G8" s="2" t="s">
        <v>194</v>
      </c>
    </row>
    <row r="10" spans="1:7" x14ac:dyDescent="0.35">
      <c r="A10" s="18" t="s">
        <v>65</v>
      </c>
    </row>
    <row r="11" spans="1:7" x14ac:dyDescent="0.35">
      <c r="A11" t="s">
        <v>74</v>
      </c>
      <c r="B11" t="s">
        <v>67</v>
      </c>
      <c r="C11" t="s">
        <v>75</v>
      </c>
      <c r="D11" s="24"/>
      <c r="E11" t="s">
        <v>195</v>
      </c>
      <c r="F11" s="30">
        <v>0</v>
      </c>
      <c r="G11" s="30">
        <v>0</v>
      </c>
    </row>
    <row r="12" spans="1:7" x14ac:dyDescent="0.35">
      <c r="A12" t="s">
        <v>139</v>
      </c>
      <c r="B12" t="s">
        <v>67</v>
      </c>
      <c r="C12" t="s">
        <v>75</v>
      </c>
      <c r="D12" s="24"/>
      <c r="E12" t="s">
        <v>75</v>
      </c>
      <c r="F12" s="30">
        <v>0</v>
      </c>
      <c r="G12" s="30">
        <v>0</v>
      </c>
    </row>
    <row r="13" spans="1:7" x14ac:dyDescent="0.35">
      <c r="A13" t="s">
        <v>72</v>
      </c>
      <c r="B13" t="s">
        <v>67</v>
      </c>
      <c r="C13" t="s">
        <v>73</v>
      </c>
      <c r="D13" s="24"/>
      <c r="E13" t="s">
        <v>196</v>
      </c>
      <c r="F13" s="30">
        <v>0</v>
      </c>
      <c r="G13" s="30">
        <v>0</v>
      </c>
    </row>
    <row r="14" spans="1:7" x14ac:dyDescent="0.35">
      <c r="A14" t="s">
        <v>93</v>
      </c>
      <c r="B14" t="s">
        <v>67</v>
      </c>
      <c r="C14" t="s">
        <v>94</v>
      </c>
      <c r="D14" s="24"/>
      <c r="E14" t="s">
        <v>94</v>
      </c>
      <c r="F14" s="30">
        <v>0</v>
      </c>
      <c r="G14" s="30">
        <v>0</v>
      </c>
    </row>
    <row r="15" spans="1:7" x14ac:dyDescent="0.35">
      <c r="A15" t="s">
        <v>66</v>
      </c>
      <c r="B15" t="s">
        <v>67</v>
      </c>
      <c r="C15" t="s">
        <v>68</v>
      </c>
      <c r="D15" s="24"/>
      <c r="E15" t="s">
        <v>68</v>
      </c>
      <c r="F15" s="30">
        <v>0</v>
      </c>
      <c r="G15" s="30">
        <v>0</v>
      </c>
    </row>
    <row r="16" spans="1:7" x14ac:dyDescent="0.35">
      <c r="A16" t="s">
        <v>137</v>
      </c>
      <c r="B16" t="s">
        <v>67</v>
      </c>
      <c r="C16" t="s">
        <v>138</v>
      </c>
      <c r="D16" s="24"/>
      <c r="E16" t="s">
        <v>138</v>
      </c>
      <c r="F16" s="30">
        <v>0</v>
      </c>
      <c r="G16" s="30">
        <v>0</v>
      </c>
    </row>
    <row r="17" spans="1:7" x14ac:dyDescent="0.35">
      <c r="A17" t="s">
        <v>153</v>
      </c>
      <c r="B17" t="s">
        <v>67</v>
      </c>
      <c r="C17" t="s">
        <v>154</v>
      </c>
      <c r="D17" s="24"/>
      <c r="E17" t="s">
        <v>154</v>
      </c>
      <c r="F17" s="30">
        <v>0</v>
      </c>
      <c r="G17" s="30">
        <v>0</v>
      </c>
    </row>
    <row r="18" spans="1:7" x14ac:dyDescent="0.35">
      <c r="A18" t="s">
        <v>120</v>
      </c>
      <c r="B18" t="s">
        <v>67</v>
      </c>
      <c r="C18" t="s">
        <v>121</v>
      </c>
      <c r="D18" s="24"/>
      <c r="E18" t="s">
        <v>197</v>
      </c>
      <c r="F18" s="30">
        <v>0</v>
      </c>
      <c r="G18" s="30">
        <v>0</v>
      </c>
    </row>
    <row r="19" spans="1:7" x14ac:dyDescent="0.35">
      <c r="A19" s="18" t="s">
        <v>77</v>
      </c>
    </row>
    <row r="20" spans="1:7" x14ac:dyDescent="0.35">
      <c r="A20" t="s">
        <v>186</v>
      </c>
      <c r="B20" t="s">
        <v>67</v>
      </c>
      <c r="C20" t="s">
        <v>187</v>
      </c>
      <c r="D20" s="24"/>
      <c r="E20" t="s">
        <v>198</v>
      </c>
      <c r="F20" s="30">
        <v>0</v>
      </c>
      <c r="G20" s="30">
        <v>0</v>
      </c>
    </row>
    <row r="21" spans="1:7" x14ac:dyDescent="0.35">
      <c r="A21" t="s">
        <v>184</v>
      </c>
      <c r="B21" t="s">
        <v>67</v>
      </c>
      <c r="C21" t="s">
        <v>185</v>
      </c>
      <c r="D21" s="24"/>
      <c r="E21" t="s">
        <v>185</v>
      </c>
      <c r="F21" s="30">
        <v>0</v>
      </c>
      <c r="G21" s="30">
        <v>0</v>
      </c>
    </row>
    <row r="22" spans="1:7" x14ac:dyDescent="0.35">
      <c r="A22" t="s">
        <v>112</v>
      </c>
      <c r="B22" t="s">
        <v>67</v>
      </c>
      <c r="C22" t="s">
        <v>113</v>
      </c>
      <c r="D22" s="24"/>
      <c r="E22" t="s">
        <v>199</v>
      </c>
      <c r="F22" s="30">
        <v>0</v>
      </c>
      <c r="G22" s="30">
        <v>0</v>
      </c>
    </row>
    <row r="23" spans="1:7" x14ac:dyDescent="0.35">
      <c r="A23" t="s">
        <v>122</v>
      </c>
      <c r="B23" t="s">
        <v>67</v>
      </c>
      <c r="C23" t="s">
        <v>123</v>
      </c>
      <c r="D23" s="24"/>
      <c r="E23" t="s">
        <v>200</v>
      </c>
      <c r="F23" s="30">
        <v>0</v>
      </c>
      <c r="G23" s="30">
        <v>0</v>
      </c>
    </row>
    <row r="24" spans="1:7" x14ac:dyDescent="0.35">
      <c r="A24" t="s">
        <v>78</v>
      </c>
      <c r="B24" t="s">
        <v>67</v>
      </c>
      <c r="C24" t="s">
        <v>79</v>
      </c>
      <c r="D24" s="24"/>
      <c r="E24" t="s">
        <v>79</v>
      </c>
      <c r="F24" s="30">
        <v>0</v>
      </c>
      <c r="G24" s="30">
        <v>0</v>
      </c>
    </row>
    <row r="25" spans="1:7" x14ac:dyDescent="0.35">
      <c r="A25" t="s">
        <v>140</v>
      </c>
      <c r="B25" t="s">
        <v>67</v>
      </c>
      <c r="C25" t="s">
        <v>141</v>
      </c>
      <c r="D25" s="24"/>
      <c r="E25" t="s">
        <v>201</v>
      </c>
      <c r="F25" s="30">
        <v>0</v>
      </c>
      <c r="G25" s="30">
        <v>0</v>
      </c>
    </row>
    <row r="26" spans="1:7" x14ac:dyDescent="0.35">
      <c r="A26" t="s">
        <v>142</v>
      </c>
      <c r="B26" t="s">
        <v>67</v>
      </c>
      <c r="C26" t="s">
        <v>143</v>
      </c>
      <c r="D26" s="24"/>
      <c r="E26" t="s">
        <v>143</v>
      </c>
      <c r="F26" s="30">
        <v>0</v>
      </c>
      <c r="G26" s="30">
        <v>0</v>
      </c>
    </row>
    <row r="27" spans="1:7" x14ac:dyDescent="0.35">
      <c r="A27" t="s">
        <v>147</v>
      </c>
      <c r="B27" t="s">
        <v>67</v>
      </c>
      <c r="C27" t="s">
        <v>148</v>
      </c>
      <c r="D27" s="24"/>
      <c r="E27" t="s">
        <v>148</v>
      </c>
      <c r="F27" s="30">
        <v>0</v>
      </c>
      <c r="G27" s="30">
        <v>0</v>
      </c>
    </row>
    <row r="28" spans="1:7" x14ac:dyDescent="0.35">
      <c r="A28" s="18" t="s">
        <v>81</v>
      </c>
    </row>
    <row r="29" spans="1:7" x14ac:dyDescent="0.35">
      <c r="A29" t="s">
        <v>126</v>
      </c>
      <c r="B29" t="s">
        <v>85</v>
      </c>
      <c r="C29" t="s">
        <v>127</v>
      </c>
      <c r="D29" s="24"/>
      <c r="E29" t="s">
        <v>202</v>
      </c>
      <c r="F29" s="30">
        <v>0.92519613808790002</v>
      </c>
      <c r="G29" s="30">
        <v>3.9491630560497</v>
      </c>
    </row>
    <row r="30" spans="1:7" x14ac:dyDescent="0.35">
      <c r="A30" t="s">
        <v>101</v>
      </c>
      <c r="B30" t="s">
        <v>102</v>
      </c>
      <c r="C30" t="s">
        <v>103</v>
      </c>
      <c r="D30" s="24"/>
      <c r="E30" t="s">
        <v>203</v>
      </c>
      <c r="F30" s="30">
        <v>0</v>
      </c>
      <c r="G30" s="30">
        <v>0</v>
      </c>
    </row>
    <row r="31" spans="1:7" x14ac:dyDescent="0.35">
      <c r="A31" t="s">
        <v>84</v>
      </c>
      <c r="B31" t="s">
        <v>85</v>
      </c>
      <c r="C31" t="s">
        <v>86</v>
      </c>
      <c r="D31" s="24"/>
      <c r="E31" t="s">
        <v>204</v>
      </c>
      <c r="F31" s="30">
        <v>0</v>
      </c>
      <c r="G31" s="30">
        <v>0</v>
      </c>
    </row>
    <row r="32" spans="1:7" x14ac:dyDescent="0.35">
      <c r="A32" t="s">
        <v>155</v>
      </c>
      <c r="B32" t="s">
        <v>150</v>
      </c>
      <c r="C32" t="s">
        <v>156</v>
      </c>
      <c r="D32" s="24"/>
      <c r="E32" t="s">
        <v>205</v>
      </c>
      <c r="F32" s="30">
        <v>268.88351211690002</v>
      </c>
      <c r="G32" s="30">
        <v>1370.0576436778999</v>
      </c>
    </row>
    <row r="33" spans="1:7" x14ac:dyDescent="0.35">
      <c r="A33" t="s">
        <v>107</v>
      </c>
      <c r="B33" t="s">
        <v>26</v>
      </c>
      <c r="C33" t="s">
        <v>108</v>
      </c>
      <c r="D33" s="24"/>
      <c r="E33" t="s">
        <v>206</v>
      </c>
      <c r="F33" s="30">
        <v>0</v>
      </c>
      <c r="G33" s="30">
        <v>0</v>
      </c>
    </row>
    <row r="34" spans="1:7" x14ac:dyDescent="0.35">
      <c r="A34" t="s">
        <v>99</v>
      </c>
      <c r="B34" t="s">
        <v>26</v>
      </c>
      <c r="C34" t="s">
        <v>100</v>
      </c>
      <c r="D34" s="24"/>
      <c r="E34" t="s">
        <v>207</v>
      </c>
      <c r="F34" s="30">
        <v>0</v>
      </c>
      <c r="G34" s="30">
        <v>0</v>
      </c>
    </row>
    <row r="35" spans="1:7" x14ac:dyDescent="0.35">
      <c r="A35" t="s">
        <v>82</v>
      </c>
      <c r="B35" t="s">
        <v>61</v>
      </c>
      <c r="C35" t="s">
        <v>83</v>
      </c>
      <c r="D35" s="24"/>
      <c r="E35" t="s">
        <v>208</v>
      </c>
      <c r="F35" s="30">
        <v>0</v>
      </c>
      <c r="G35" s="30">
        <v>0</v>
      </c>
    </row>
    <row r="36" spans="1:7" x14ac:dyDescent="0.35">
      <c r="A36" t="s">
        <v>95</v>
      </c>
      <c r="B36" t="s">
        <v>61</v>
      </c>
      <c r="C36" t="s">
        <v>96</v>
      </c>
      <c r="D36" s="24"/>
      <c r="E36" t="s">
        <v>209</v>
      </c>
      <c r="F36" s="30">
        <v>0</v>
      </c>
      <c r="G36" s="30">
        <v>0</v>
      </c>
    </row>
    <row r="37" spans="1:7" x14ac:dyDescent="0.35">
      <c r="A37" t="s">
        <v>161</v>
      </c>
      <c r="B37" t="s">
        <v>26</v>
      </c>
      <c r="C37" t="s">
        <v>162</v>
      </c>
      <c r="D37" s="24"/>
      <c r="E37" t="s">
        <v>210</v>
      </c>
      <c r="F37" s="30">
        <v>0</v>
      </c>
      <c r="G37" s="30">
        <v>0</v>
      </c>
    </row>
    <row r="38" spans="1:7" x14ac:dyDescent="0.35">
      <c r="A38" t="s">
        <v>124</v>
      </c>
      <c r="B38" t="s">
        <v>26</v>
      </c>
      <c r="C38" t="s">
        <v>125</v>
      </c>
      <c r="D38" s="24"/>
      <c r="E38" t="s">
        <v>211</v>
      </c>
      <c r="F38" s="30">
        <v>42.248917208347997</v>
      </c>
      <c r="G38" s="30">
        <v>444.42902927512</v>
      </c>
    </row>
    <row r="39" spans="1:7" x14ac:dyDescent="0.35">
      <c r="A39" t="s">
        <v>131</v>
      </c>
      <c r="B39" t="s">
        <v>43</v>
      </c>
      <c r="C39" t="s">
        <v>132</v>
      </c>
      <c r="D39" s="24"/>
      <c r="E39" t="s">
        <v>212</v>
      </c>
      <c r="F39" s="30">
        <v>0</v>
      </c>
      <c r="G39" s="30">
        <v>0</v>
      </c>
    </row>
    <row r="40" spans="1:7" x14ac:dyDescent="0.35">
      <c r="A40" t="s">
        <v>188</v>
      </c>
      <c r="B40" t="s">
        <v>43</v>
      </c>
      <c r="C40" t="s">
        <v>189</v>
      </c>
      <c r="D40" s="24"/>
      <c r="E40" t="s">
        <v>213</v>
      </c>
      <c r="F40" s="30">
        <v>0</v>
      </c>
      <c r="G40" s="30">
        <v>0</v>
      </c>
    </row>
  </sheetData>
  <sheetProtection sheet="1"/>
  <mergeCells count="5">
    <mergeCell ref="A1:D1"/>
    <mergeCell ref="A2:D2"/>
    <mergeCell ref="A3:D3"/>
    <mergeCell ref="A4:D4"/>
    <mergeCell ref="A6:D6"/>
  </mergeCells>
  <pageMargins left="0.75" right="0.75" top="0.75" bottom="0.5" header="0.5" footer="0.7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2"/>
  <sheetViews>
    <sheetView workbookViewId="0"/>
  </sheetViews>
  <sheetFormatPr defaultRowHeight="14.5" x14ac:dyDescent="0.35"/>
  <cols>
    <col min="1" max="1" width="25.7265625" customWidth="1"/>
    <col min="2" max="2" width="3.453125" customWidth="1"/>
    <col min="3" max="7" width="13.7265625" customWidth="1"/>
    <col min="8" max="8" width="25.7265625" customWidth="1"/>
  </cols>
  <sheetData>
    <row r="1" spans="1:8" x14ac:dyDescent="0.35">
      <c r="E1" s="36" t="s">
        <v>0</v>
      </c>
      <c r="F1" s="36" t="s">
        <v>0</v>
      </c>
      <c r="G1" s="36" t="s">
        <v>0</v>
      </c>
      <c r="H1" s="36" t="s">
        <v>0</v>
      </c>
    </row>
    <row r="2" spans="1:8" x14ac:dyDescent="0.35">
      <c r="E2" s="36" t="s">
        <v>1</v>
      </c>
      <c r="F2" s="36" t="s">
        <v>1</v>
      </c>
      <c r="G2" s="36" t="s">
        <v>1</v>
      </c>
      <c r="H2" s="36" t="s">
        <v>1</v>
      </c>
    </row>
    <row r="3" spans="1:8" x14ac:dyDescent="0.35">
      <c r="E3" s="36"/>
      <c r="F3" s="36"/>
      <c r="G3" s="36"/>
      <c r="H3" s="36"/>
    </row>
    <row r="4" spans="1:8" x14ac:dyDescent="0.35">
      <c r="E4" s="36"/>
      <c r="F4" s="36"/>
      <c r="G4" s="36"/>
      <c r="H4" s="36"/>
    </row>
    <row r="6" spans="1:8" ht="18.5" x14ac:dyDescent="0.45">
      <c r="C6" s="42" t="s">
        <v>214</v>
      </c>
      <c r="D6" s="42" t="s">
        <v>214</v>
      </c>
      <c r="E6" s="42" t="s">
        <v>214</v>
      </c>
      <c r="F6" s="42" t="s">
        <v>214</v>
      </c>
      <c r="G6" s="42" t="s">
        <v>214</v>
      </c>
    </row>
    <row r="10" spans="1:8" x14ac:dyDescent="0.35">
      <c r="B10" t="s">
        <v>215</v>
      </c>
      <c r="C10" s="9" t="s">
        <v>6</v>
      </c>
      <c r="D10" s="10" t="s">
        <v>7</v>
      </c>
      <c r="E10" s="9" t="s">
        <v>8</v>
      </c>
    </row>
    <row r="11" spans="1:8" x14ac:dyDescent="0.35">
      <c r="B11" t="s">
        <v>215</v>
      </c>
      <c r="C11" s="9" t="s">
        <v>9</v>
      </c>
      <c r="D11" s="10" t="s">
        <v>30</v>
      </c>
      <c r="E11" s="9" t="s">
        <v>31</v>
      </c>
    </row>
    <row r="12" spans="1:8" x14ac:dyDescent="0.35">
      <c r="B12" t="s">
        <v>215</v>
      </c>
      <c r="C12" s="9" t="s">
        <v>32</v>
      </c>
      <c r="D12" s="10" t="s">
        <v>33</v>
      </c>
      <c r="E12" s="9" t="s">
        <v>34</v>
      </c>
    </row>
    <row r="14" spans="1:8" ht="45" customHeight="1" x14ac:dyDescent="0.35">
      <c r="A14" s="20" t="s">
        <v>216</v>
      </c>
      <c r="B14" s="20" t="s">
        <v>217</v>
      </c>
      <c r="C14" s="20" t="s">
        <v>36</v>
      </c>
      <c r="D14" s="1" t="s">
        <v>26</v>
      </c>
      <c r="E14" s="43" t="s">
        <v>37</v>
      </c>
      <c r="F14" s="43" t="s">
        <v>37</v>
      </c>
      <c r="G14" s="34">
        <f>SUM(G15:G16)</f>
        <v>42</v>
      </c>
    </row>
    <row r="15" spans="1:8" x14ac:dyDescent="0.35">
      <c r="A15" s="31" t="s">
        <v>218</v>
      </c>
      <c r="B15" s="31" t="s">
        <v>219</v>
      </c>
      <c r="C15" s="32" t="s">
        <v>220</v>
      </c>
      <c r="D15" s="32" t="s">
        <v>221</v>
      </c>
      <c r="E15" s="32"/>
      <c r="F15" s="32"/>
      <c r="G15" s="33"/>
    </row>
    <row r="16" spans="1:8" x14ac:dyDescent="0.35">
      <c r="A16" s="19" t="s">
        <v>34</v>
      </c>
      <c r="B16" s="19"/>
      <c r="C16" s="35">
        <v>3</v>
      </c>
      <c r="D16" s="35">
        <v>14</v>
      </c>
      <c r="E16" s="35"/>
      <c r="F16" s="35"/>
      <c r="G16" s="35">
        <f>PRODUCT(C16:F16)</f>
        <v>42</v>
      </c>
    </row>
    <row r="18" spans="1:7" ht="45" customHeight="1" x14ac:dyDescent="0.35">
      <c r="A18" s="20" t="s">
        <v>222</v>
      </c>
      <c r="B18" s="20" t="s">
        <v>217</v>
      </c>
      <c r="C18" s="20" t="s">
        <v>38</v>
      </c>
      <c r="D18" s="1" t="s">
        <v>26</v>
      </c>
      <c r="E18" s="43" t="s">
        <v>39</v>
      </c>
      <c r="F18" s="43" t="s">
        <v>39</v>
      </c>
      <c r="G18" s="34">
        <f>SUM(G19:G20)</f>
        <v>18</v>
      </c>
    </row>
    <row r="19" spans="1:7" x14ac:dyDescent="0.35">
      <c r="A19" s="31" t="s">
        <v>223</v>
      </c>
      <c r="B19" s="31" t="s">
        <v>219</v>
      </c>
      <c r="C19" s="32" t="s">
        <v>220</v>
      </c>
      <c r="D19" s="32" t="s">
        <v>221</v>
      </c>
      <c r="E19" s="32"/>
      <c r="F19" s="32"/>
      <c r="G19" s="33"/>
    </row>
    <row r="20" spans="1:7" x14ac:dyDescent="0.35">
      <c r="A20" s="19" t="s">
        <v>34</v>
      </c>
      <c r="B20" s="19"/>
      <c r="C20" s="35">
        <v>6</v>
      </c>
      <c r="D20" s="35">
        <v>3</v>
      </c>
      <c r="E20" s="35"/>
      <c r="F20" s="35"/>
      <c r="G20" s="35">
        <f>PRODUCT(C20:F20)</f>
        <v>18</v>
      </c>
    </row>
    <row r="22" spans="1:7" ht="45" customHeight="1" x14ac:dyDescent="0.35">
      <c r="A22" s="20" t="s">
        <v>224</v>
      </c>
      <c r="B22" s="20" t="s">
        <v>217</v>
      </c>
      <c r="C22" s="20" t="s">
        <v>40</v>
      </c>
      <c r="D22" s="1" t="s">
        <v>26</v>
      </c>
      <c r="E22" s="43" t="s">
        <v>41</v>
      </c>
      <c r="F22" s="43" t="s">
        <v>41</v>
      </c>
      <c r="G22" s="34">
        <f>SUM(G23:G24)</f>
        <v>18</v>
      </c>
    </row>
    <row r="23" spans="1:7" x14ac:dyDescent="0.35">
      <c r="A23" s="31" t="s">
        <v>225</v>
      </c>
      <c r="B23" s="31" t="s">
        <v>219</v>
      </c>
      <c r="C23" s="32" t="s">
        <v>220</v>
      </c>
      <c r="D23" s="32" t="s">
        <v>221</v>
      </c>
      <c r="E23" s="32"/>
      <c r="F23" s="32"/>
      <c r="G23" s="33"/>
    </row>
    <row r="24" spans="1:7" x14ac:dyDescent="0.35">
      <c r="A24" s="19" t="s">
        <v>34</v>
      </c>
      <c r="B24" s="19"/>
      <c r="C24" s="35">
        <v>3</v>
      </c>
      <c r="D24" s="35">
        <v>6</v>
      </c>
      <c r="E24" s="35"/>
      <c r="F24" s="35"/>
      <c r="G24" s="35">
        <f>PRODUCT(C24:F24)</f>
        <v>18</v>
      </c>
    </row>
    <row r="26" spans="1:7" ht="45" customHeight="1" x14ac:dyDescent="0.35">
      <c r="A26" s="20" t="s">
        <v>226</v>
      </c>
      <c r="B26" s="20" t="s">
        <v>217</v>
      </c>
      <c r="C26" s="20" t="s">
        <v>42</v>
      </c>
      <c r="D26" s="1" t="s">
        <v>43</v>
      </c>
      <c r="E26" s="43" t="s">
        <v>44</v>
      </c>
      <c r="F26" s="43" t="s">
        <v>44</v>
      </c>
      <c r="G26" s="34">
        <f>SUM(G27:G28)</f>
        <v>24</v>
      </c>
    </row>
    <row r="27" spans="1:7" x14ac:dyDescent="0.35">
      <c r="A27" s="31" t="s">
        <v>227</v>
      </c>
      <c r="B27" s="31" t="s">
        <v>219</v>
      </c>
      <c r="C27" s="32" t="s">
        <v>220</v>
      </c>
      <c r="D27" s="32" t="s">
        <v>221</v>
      </c>
      <c r="E27" s="32" t="s">
        <v>228</v>
      </c>
      <c r="F27" s="32"/>
      <c r="G27" s="33"/>
    </row>
    <row r="28" spans="1:7" x14ac:dyDescent="0.35">
      <c r="A28" s="19" t="s">
        <v>34</v>
      </c>
      <c r="B28" s="19"/>
      <c r="C28" s="35">
        <v>1</v>
      </c>
      <c r="D28" s="35">
        <v>6</v>
      </c>
      <c r="E28" s="35">
        <v>4</v>
      </c>
      <c r="F28" s="35"/>
      <c r="G28" s="35">
        <f>PRODUCT(C28:F28)</f>
        <v>24</v>
      </c>
    </row>
    <row r="30" spans="1:7" ht="45" customHeight="1" x14ac:dyDescent="0.35">
      <c r="A30" s="20" t="s">
        <v>229</v>
      </c>
      <c r="B30" s="20" t="s">
        <v>217</v>
      </c>
      <c r="C30" s="20" t="s">
        <v>45</v>
      </c>
      <c r="D30" s="1" t="s">
        <v>26</v>
      </c>
      <c r="E30" s="43" t="s">
        <v>46</v>
      </c>
      <c r="F30" s="43" t="s">
        <v>46</v>
      </c>
      <c r="G30" s="34">
        <f>SUM(G31:G32)</f>
        <v>12</v>
      </c>
    </row>
    <row r="31" spans="1:7" x14ac:dyDescent="0.35">
      <c r="A31" s="31" t="s">
        <v>223</v>
      </c>
      <c r="B31" s="31" t="s">
        <v>219</v>
      </c>
      <c r="C31" s="32" t="s">
        <v>220</v>
      </c>
      <c r="D31" s="32" t="s">
        <v>221</v>
      </c>
      <c r="E31" s="32"/>
      <c r="F31" s="32"/>
      <c r="G31" s="33"/>
    </row>
    <row r="32" spans="1:7" x14ac:dyDescent="0.35">
      <c r="A32" s="19" t="s">
        <v>34</v>
      </c>
      <c r="B32" s="19"/>
      <c r="C32" s="35">
        <v>4</v>
      </c>
      <c r="D32" s="35">
        <v>3</v>
      </c>
      <c r="E32" s="35"/>
      <c r="F32" s="35"/>
      <c r="G32" s="35">
        <f>PRODUCT(C32:F32)</f>
        <v>12</v>
      </c>
    </row>
    <row r="34" spans="1:7" ht="45" customHeight="1" x14ac:dyDescent="0.35">
      <c r="A34" s="20" t="s">
        <v>230</v>
      </c>
      <c r="B34" s="20" t="s">
        <v>217</v>
      </c>
      <c r="C34" s="20" t="s">
        <v>47</v>
      </c>
      <c r="D34" s="1" t="s">
        <v>26</v>
      </c>
      <c r="E34" s="43" t="s">
        <v>48</v>
      </c>
      <c r="F34" s="43" t="s">
        <v>48</v>
      </c>
      <c r="G34" s="34">
        <f>SUM(G35:G36)</f>
        <v>6</v>
      </c>
    </row>
    <row r="35" spans="1:7" x14ac:dyDescent="0.35">
      <c r="A35" s="31" t="s">
        <v>231</v>
      </c>
      <c r="B35" s="31" t="s">
        <v>219</v>
      </c>
      <c r="C35" s="32" t="s">
        <v>220</v>
      </c>
      <c r="D35" s="32" t="s">
        <v>221</v>
      </c>
      <c r="E35" s="32"/>
      <c r="F35" s="32"/>
      <c r="G35" s="33"/>
    </row>
    <row r="36" spans="1:7" x14ac:dyDescent="0.35">
      <c r="A36" s="19" t="s">
        <v>34</v>
      </c>
      <c r="B36" s="19"/>
      <c r="C36" s="35">
        <v>2</v>
      </c>
      <c r="D36" s="35">
        <v>3</v>
      </c>
      <c r="E36" s="35"/>
      <c r="F36" s="35"/>
      <c r="G36" s="35">
        <f>PRODUCT(C36:F36)</f>
        <v>6</v>
      </c>
    </row>
    <row r="38" spans="1:7" x14ac:dyDescent="0.35">
      <c r="B38" t="s">
        <v>215</v>
      </c>
      <c r="C38" s="9" t="s">
        <v>6</v>
      </c>
      <c r="D38" s="10" t="s">
        <v>7</v>
      </c>
      <c r="E38" s="9" t="s">
        <v>8</v>
      </c>
    </row>
    <row r="39" spans="1:7" x14ac:dyDescent="0.35">
      <c r="B39" t="s">
        <v>215</v>
      </c>
      <c r="C39" s="9" t="s">
        <v>9</v>
      </c>
      <c r="D39" s="10" t="s">
        <v>30</v>
      </c>
      <c r="E39" s="9" t="s">
        <v>31</v>
      </c>
    </row>
    <row r="40" spans="1:7" x14ac:dyDescent="0.35">
      <c r="B40" t="s">
        <v>215</v>
      </c>
      <c r="C40" s="9" t="s">
        <v>32</v>
      </c>
      <c r="D40" s="10" t="s">
        <v>49</v>
      </c>
      <c r="E40" s="9" t="s">
        <v>50</v>
      </c>
    </row>
    <row r="42" spans="1:7" ht="45" customHeight="1" x14ac:dyDescent="0.35">
      <c r="A42" s="20" t="s">
        <v>232</v>
      </c>
      <c r="B42" s="20" t="s">
        <v>217</v>
      </c>
      <c r="C42" s="20" t="s">
        <v>42</v>
      </c>
      <c r="D42" s="1" t="s">
        <v>43</v>
      </c>
      <c r="E42" s="43" t="s">
        <v>44</v>
      </c>
      <c r="F42" s="43" t="s">
        <v>44</v>
      </c>
      <c r="G42" s="34">
        <f>SUM(G43:G44)</f>
        <v>48</v>
      </c>
    </row>
    <row r="43" spans="1:7" x14ac:dyDescent="0.35">
      <c r="A43" s="31" t="s">
        <v>227</v>
      </c>
      <c r="B43" s="31" t="s">
        <v>219</v>
      </c>
      <c r="C43" s="32" t="s">
        <v>220</v>
      </c>
      <c r="D43" s="32" t="s">
        <v>221</v>
      </c>
      <c r="E43" s="32" t="s">
        <v>228</v>
      </c>
      <c r="F43" s="32"/>
      <c r="G43" s="33"/>
    </row>
    <row r="44" spans="1:7" x14ac:dyDescent="0.35">
      <c r="A44" s="19" t="s">
        <v>50</v>
      </c>
      <c r="B44" s="19"/>
      <c r="C44" s="35">
        <v>2</v>
      </c>
      <c r="D44" s="35">
        <v>6</v>
      </c>
      <c r="E44" s="35">
        <v>4</v>
      </c>
      <c r="F44" s="35"/>
      <c r="G44" s="35">
        <f>PRODUCT(C44:F44)</f>
        <v>48</v>
      </c>
    </row>
    <row r="46" spans="1:7" ht="45" customHeight="1" x14ac:dyDescent="0.35">
      <c r="A46" s="20" t="s">
        <v>233</v>
      </c>
      <c r="B46" s="20" t="s">
        <v>217</v>
      </c>
      <c r="C46" s="20" t="s">
        <v>45</v>
      </c>
      <c r="D46" s="1" t="s">
        <v>26</v>
      </c>
      <c r="E46" s="43" t="s">
        <v>46</v>
      </c>
      <c r="F46" s="43" t="s">
        <v>46</v>
      </c>
      <c r="G46" s="34">
        <f>SUM(G47:G48)</f>
        <v>18</v>
      </c>
    </row>
    <row r="47" spans="1:7" x14ac:dyDescent="0.35">
      <c r="A47" s="31" t="s">
        <v>223</v>
      </c>
      <c r="B47" s="31" t="s">
        <v>219</v>
      </c>
      <c r="C47" s="32" t="s">
        <v>220</v>
      </c>
      <c r="D47" s="32" t="s">
        <v>221</v>
      </c>
      <c r="E47" s="32"/>
      <c r="F47" s="32"/>
      <c r="G47" s="33"/>
    </row>
    <row r="48" spans="1:7" x14ac:dyDescent="0.35">
      <c r="A48" s="19" t="s">
        <v>34</v>
      </c>
      <c r="B48" s="19"/>
      <c r="C48" s="35">
        <v>6</v>
      </c>
      <c r="D48" s="35">
        <v>3</v>
      </c>
      <c r="E48" s="35"/>
      <c r="F48" s="35"/>
      <c r="G48" s="35">
        <f>PRODUCT(C48:F48)</f>
        <v>18</v>
      </c>
    </row>
    <row r="50" spans="1:7" ht="45" customHeight="1" x14ac:dyDescent="0.35">
      <c r="A50" s="20" t="s">
        <v>234</v>
      </c>
      <c r="B50" s="20" t="s">
        <v>217</v>
      </c>
      <c r="C50" s="20" t="s">
        <v>47</v>
      </c>
      <c r="D50" s="1" t="s">
        <v>26</v>
      </c>
      <c r="E50" s="43" t="s">
        <v>48</v>
      </c>
      <c r="F50" s="43" t="s">
        <v>48</v>
      </c>
      <c r="G50" s="34">
        <f>SUM(G51:G52)</f>
        <v>21</v>
      </c>
    </row>
    <row r="51" spans="1:7" x14ac:dyDescent="0.35">
      <c r="A51" s="31" t="s">
        <v>231</v>
      </c>
      <c r="B51" s="31" t="s">
        <v>219</v>
      </c>
      <c r="C51" s="32" t="s">
        <v>220</v>
      </c>
      <c r="D51" s="32" t="s">
        <v>221</v>
      </c>
      <c r="E51" s="32"/>
      <c r="F51" s="32"/>
      <c r="G51" s="33"/>
    </row>
    <row r="52" spans="1:7" x14ac:dyDescent="0.35">
      <c r="A52" s="19" t="s">
        <v>34</v>
      </c>
      <c r="B52" s="19"/>
      <c r="C52" s="35">
        <v>7</v>
      </c>
      <c r="D52" s="35">
        <v>3</v>
      </c>
      <c r="E52" s="35"/>
      <c r="F52" s="35"/>
      <c r="G52" s="35">
        <f>PRODUCT(C52:F52)</f>
        <v>21</v>
      </c>
    </row>
  </sheetData>
  <sheetProtection sheet="1"/>
  <mergeCells count="14">
    <mergeCell ref="E1:H1"/>
    <mergeCell ref="E2:H2"/>
    <mergeCell ref="E3:H3"/>
    <mergeCell ref="E4:H4"/>
    <mergeCell ref="C6:G6"/>
    <mergeCell ref="E34:F34"/>
    <mergeCell ref="E42:F42"/>
    <mergeCell ref="E46:F46"/>
    <mergeCell ref="E50:F50"/>
    <mergeCell ref="E14:F14"/>
    <mergeCell ref="E18:F18"/>
    <mergeCell ref="E22:F22"/>
    <mergeCell ref="E26:F26"/>
    <mergeCell ref="E30:F30"/>
  </mergeCells>
  <pageMargins left="0.75" right="0.75" top="0.75" bottom="0.5" header="0.5" footer="0.7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df85d51-b87f-407c-bff4-696e2e1b50a6">
      <Terms xmlns="http://schemas.microsoft.com/office/infopath/2007/PartnerControls"/>
    </lcf76f155ced4ddcb4097134ff3c332f>
    <Data xmlns="fdf85d51-b87f-407c-bff4-696e2e1b50a6" xsi:nil="true"/>
    <TaxCatchAll xmlns="51443532-3197-41a3-bd6a-596533c5552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2BAAE5848AFAA47B2D23917152A6486" ma:contentTypeVersion="20" ma:contentTypeDescription="Create a new document." ma:contentTypeScope="" ma:versionID="f7cc83413f82898543cb984bd0a3d2ce">
  <xsd:schema xmlns:xsd="http://www.w3.org/2001/XMLSchema" xmlns:xs="http://www.w3.org/2001/XMLSchema" xmlns:p="http://schemas.microsoft.com/office/2006/metadata/properties" xmlns:ns2="fdf85d51-b87f-407c-bff4-696e2e1b50a6" xmlns:ns3="51443532-3197-41a3-bd6a-596533c55523" targetNamespace="http://schemas.microsoft.com/office/2006/metadata/properties" ma:root="true" ma:fieldsID="8223d8a328897128bbcf0c1aec4ce6f7" ns2:_="" ns3:_="">
    <xsd:import namespace="fdf85d51-b87f-407c-bff4-696e2e1b50a6"/>
    <xsd:import namespace="51443532-3197-41a3-bd6a-596533c5552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Data"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f85d51-b87f-407c-bff4-696e2e1b50a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Data" ma:index="19" nillable="true" ma:displayName="Data" ma:format="DateOnly" ma:indexed="true" ma:internalName="Data">
      <xsd:simpleType>
        <xsd:restriction base="dms:DateTime"/>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07876ccc-dcb5-4d3d-9a25-d63efab1e8a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1443532-3197-41a3-bd6a-596533c55523"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2e735697-5bcd-4b9f-a0a7-0c2f7196ce4f}" ma:internalName="TaxCatchAll" ma:showField="CatchAllData" ma:web="51443532-3197-41a3-bd6a-596533c555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92BFD6-9359-44F9-B0B2-87996A842BBE}">
  <ds:schemaRefs>
    <ds:schemaRef ds:uri="http://schemas.microsoft.com/office/2006/metadata/properties"/>
    <ds:schemaRef ds:uri="http://schemas.microsoft.com/office/infopath/2007/PartnerControls"/>
    <ds:schemaRef ds:uri="fdf85d51-b87f-407c-bff4-696e2e1b50a6"/>
    <ds:schemaRef ds:uri="51443532-3197-41a3-bd6a-596533c55523"/>
  </ds:schemaRefs>
</ds:datastoreItem>
</file>

<file path=customXml/itemProps2.xml><?xml version="1.0" encoding="utf-8"?>
<ds:datastoreItem xmlns:ds="http://schemas.openxmlformats.org/officeDocument/2006/customXml" ds:itemID="{F1DE3D3B-93E2-4087-A5E3-E7F478BAD420}"/>
</file>

<file path=customXml/itemProps3.xml><?xml version="1.0" encoding="utf-8"?>
<ds:datastoreItem xmlns:ds="http://schemas.openxmlformats.org/officeDocument/2006/customXml" ds:itemID="{EA4D9A52-71C6-4682-B4C5-0CDC0D75D79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4</vt:i4>
      </vt:variant>
    </vt:vector>
  </HeadingPairs>
  <TitlesOfParts>
    <vt:vector size="4" baseType="lpstr">
      <vt:lpstr>T-PRES</vt:lpstr>
      <vt:lpstr>T-APU</vt:lpstr>
      <vt:lpstr>T-SMP</vt:lpstr>
      <vt:lpstr>T-DIM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Prat, Elisabet</cp:lastModifiedBy>
  <cp:revision/>
  <dcterms:created xsi:type="dcterms:W3CDTF">2025-04-28T09:35:44Z</dcterms:created>
  <dcterms:modified xsi:type="dcterms:W3CDTF">2025-04-30T07:25:26Z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0x01010092BAAE5848AFAA47B2D23917152A6486</vt:lpwstr>
  </property>
  <property fmtid="{D5CDD505-2E9C-101B-9397-08002B2CF9AE}" pid="3" name="MediaServiceImageTags">
    <vt:lpwstr/>
  </property>
</Properties>
</file>